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E089FF32-8468-41E4-A06A-BF6AFDE661EB}" xr6:coauthVersionLast="47" xr6:coauthVersionMax="47" xr10:uidLastSave="{00000000-0000-0000-0000-000000000000}"/>
  <bookViews>
    <workbookView xWindow="-120" yWindow="-120" windowWidth="20730" windowHeight="11160" firstSheet="4" activeTab="7" xr2:uid="{9E43CFE7-7B28-496C-83C0-D6006F05F97B}"/>
  </bookViews>
  <sheets>
    <sheet name="Hedging Dashboard" sheetId="1" r:id="rId1"/>
    <sheet name="General" sheetId="17" r:id="rId2"/>
    <sheet name="Hedge 1 | (BTC)2" sheetId="4" r:id="rId3"/>
    <sheet name="Hedge 2 | (BDC)2" sheetId="18" r:id="rId4"/>
    <sheet name="Hedge 3 | (BT)2-M1" sheetId="19" r:id="rId5"/>
    <sheet name="Hedge 4 | (BM1C)2" sheetId="20" r:id="rId6"/>
    <sheet name="Hedge 5 | (BFC)2" sheetId="21" r:id="rId7"/>
    <sheet name="Hedge 6 | (D3BF3)2" sheetId="22" r:id="rId8"/>
  </sheets>
  <definedNames>
    <definedName name="_xlnm._FilterDatabase" localSheetId="0" hidden="1">'Hedging Dashboard'!$A$4:$AH$104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11" i="22" l="1"/>
  <c r="BM10" i="22"/>
  <c r="BK10" i="22"/>
  <c r="BI10" i="22"/>
  <c r="BL11" i="21"/>
  <c r="BL10" i="21"/>
  <c r="BJ10" i="21"/>
  <c r="BH10" i="21"/>
  <c r="BL11" i="20"/>
  <c r="BL10" i="20"/>
  <c r="BJ10" i="20"/>
  <c r="BH10" i="20"/>
  <c r="BL11" i="19"/>
  <c r="BL10" i="19"/>
  <c r="BJ10" i="19"/>
  <c r="BH10" i="19"/>
  <c r="BL11" i="18"/>
  <c r="BL10" i="18"/>
  <c r="BJ10" i="18"/>
  <c r="BH10" i="18"/>
  <c r="BL11" i="4"/>
  <c r="BL10" i="4"/>
  <c r="BJ10" i="4"/>
  <c r="BH10" i="4"/>
  <c r="AO31" i="21"/>
  <c r="AO32" i="21"/>
  <c r="AO33" i="21"/>
  <c r="AO34" i="21"/>
  <c r="AO35" i="21"/>
  <c r="AO36" i="21"/>
  <c r="AO37" i="21"/>
  <c r="AO38" i="21"/>
  <c r="AO39" i="21"/>
  <c r="AO40" i="21"/>
  <c r="AO41" i="21"/>
  <c r="AO42" i="21"/>
  <c r="AO43" i="21"/>
  <c r="AO44" i="21"/>
  <c r="AO45" i="21"/>
  <c r="AO46" i="21"/>
  <c r="AO47" i="21"/>
  <c r="AO48" i="21"/>
  <c r="AO49" i="21"/>
  <c r="AO50" i="21"/>
  <c r="AO51" i="21"/>
  <c r="AO52" i="21"/>
  <c r="AO53" i="21"/>
  <c r="AO54" i="21"/>
  <c r="AO55" i="21"/>
  <c r="AO56" i="21"/>
  <c r="AO57" i="21"/>
  <c r="AO58" i="21"/>
  <c r="AO59" i="21"/>
  <c r="AO60" i="21"/>
  <c r="AO61" i="21"/>
  <c r="AO62" i="21"/>
  <c r="AO63" i="21"/>
  <c r="AO64" i="21"/>
  <c r="AO65" i="21"/>
  <c r="AO66" i="21"/>
  <c r="AO67" i="21"/>
  <c r="AO68" i="21"/>
  <c r="AO69" i="21"/>
  <c r="AO70" i="21"/>
  <c r="AO71" i="21"/>
  <c r="AO72" i="21"/>
  <c r="AO73" i="21"/>
  <c r="AO74" i="21"/>
  <c r="AO75" i="21"/>
  <c r="AO76" i="21"/>
  <c r="AO77" i="21"/>
  <c r="AO78" i="21"/>
  <c r="AO79" i="21"/>
  <c r="AO80" i="21"/>
  <c r="AO81" i="21"/>
  <c r="AO82" i="21"/>
  <c r="AO83" i="21"/>
  <c r="AO84" i="21"/>
  <c r="AO85" i="21"/>
  <c r="AO86" i="21"/>
  <c r="AO87" i="21"/>
  <c r="AO88" i="21"/>
  <c r="AO89" i="21"/>
  <c r="AO90" i="21"/>
  <c r="AO91" i="21"/>
  <c r="AO92" i="21"/>
  <c r="AO93" i="21"/>
  <c r="AO94" i="21"/>
  <c r="AO95" i="21"/>
  <c r="AO96" i="21"/>
  <c r="AO97" i="21"/>
  <c r="AO98" i="21"/>
  <c r="AO99" i="21"/>
  <c r="AO100" i="21"/>
  <c r="AO101" i="21"/>
  <c r="AO102" i="21"/>
  <c r="AO103" i="21"/>
  <c r="AO104" i="21"/>
  <c r="AO105" i="21"/>
  <c r="AO106" i="21"/>
  <c r="AO107" i="21"/>
  <c r="AO108" i="21"/>
  <c r="AO109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52" i="21"/>
  <c r="T53" i="21"/>
  <c r="T54" i="21"/>
  <c r="T55" i="21"/>
  <c r="T56" i="21"/>
  <c r="T57" i="21"/>
  <c r="T58" i="21"/>
  <c r="T59" i="21"/>
  <c r="T60" i="21"/>
  <c r="T61" i="21"/>
  <c r="T62" i="21"/>
  <c r="T63" i="21"/>
  <c r="T64" i="21"/>
  <c r="T65" i="21"/>
  <c r="T66" i="21"/>
  <c r="T67" i="21"/>
  <c r="T68" i="21"/>
  <c r="T69" i="21"/>
  <c r="T70" i="21"/>
  <c r="T71" i="21"/>
  <c r="T72" i="21"/>
  <c r="T73" i="21"/>
  <c r="T74" i="21"/>
  <c r="T75" i="21"/>
  <c r="T76" i="21"/>
  <c r="T77" i="21"/>
  <c r="T78" i="21"/>
  <c r="T79" i="21"/>
  <c r="T80" i="21"/>
  <c r="T81" i="21"/>
  <c r="T82" i="21"/>
  <c r="T83" i="21"/>
  <c r="T84" i="21"/>
  <c r="T85" i="21"/>
  <c r="T86" i="21"/>
  <c r="T87" i="21"/>
  <c r="T88" i="21"/>
  <c r="T89" i="21"/>
  <c r="T90" i="21"/>
  <c r="T91" i="21"/>
  <c r="T92" i="21"/>
  <c r="T93" i="21"/>
  <c r="T94" i="21"/>
  <c r="T95" i="21"/>
  <c r="T96" i="21"/>
  <c r="T97" i="21"/>
  <c r="T98" i="21"/>
  <c r="T99" i="21"/>
  <c r="T100" i="21"/>
  <c r="T101" i="21"/>
  <c r="T102" i="21"/>
  <c r="T103" i="21"/>
  <c r="T104" i="21"/>
  <c r="T105" i="21"/>
  <c r="T106" i="21"/>
  <c r="T107" i="21"/>
  <c r="T108" i="21"/>
  <c r="T109" i="21"/>
  <c r="T10" i="21"/>
  <c r="AO31" i="20"/>
  <c r="AO32" i="20"/>
  <c r="AO33" i="20"/>
  <c r="AO34" i="20"/>
  <c r="AO35" i="20"/>
  <c r="AO36" i="20"/>
  <c r="AO37" i="20"/>
  <c r="AO38" i="20"/>
  <c r="AO39" i="20"/>
  <c r="AO40" i="20"/>
  <c r="AO41" i="20"/>
  <c r="AO42" i="20"/>
  <c r="AO43" i="20"/>
  <c r="AO44" i="20"/>
  <c r="AO45" i="20"/>
  <c r="AO46" i="20"/>
  <c r="AO47" i="20"/>
  <c r="AO48" i="20"/>
  <c r="AO49" i="20"/>
  <c r="AO50" i="20"/>
  <c r="AO51" i="20"/>
  <c r="AO52" i="20"/>
  <c r="AO53" i="20"/>
  <c r="AO54" i="20"/>
  <c r="AO55" i="20"/>
  <c r="AO56" i="20"/>
  <c r="AO57" i="20"/>
  <c r="AO58" i="20"/>
  <c r="AO59" i="20"/>
  <c r="AO60" i="20"/>
  <c r="AO61" i="20"/>
  <c r="AO62" i="20"/>
  <c r="AO63" i="20"/>
  <c r="AO64" i="20"/>
  <c r="AO65" i="20"/>
  <c r="AO66" i="20"/>
  <c r="AO67" i="20"/>
  <c r="AO68" i="20"/>
  <c r="AO69" i="20"/>
  <c r="AO70" i="20"/>
  <c r="AO71" i="20"/>
  <c r="AO72" i="20"/>
  <c r="AO73" i="20"/>
  <c r="AO74" i="20"/>
  <c r="AO75" i="20"/>
  <c r="AO76" i="20"/>
  <c r="AO77" i="20"/>
  <c r="AO78" i="20"/>
  <c r="AO79" i="20"/>
  <c r="AO80" i="20"/>
  <c r="AO81" i="20"/>
  <c r="AO82" i="20"/>
  <c r="AO83" i="20"/>
  <c r="AO84" i="20"/>
  <c r="AO85" i="20"/>
  <c r="AO86" i="20"/>
  <c r="AO87" i="20"/>
  <c r="AO88" i="20"/>
  <c r="AO89" i="20"/>
  <c r="AO90" i="20"/>
  <c r="AO91" i="20"/>
  <c r="AO92" i="20"/>
  <c r="AO93" i="20"/>
  <c r="AO94" i="20"/>
  <c r="AO95" i="20"/>
  <c r="AO96" i="20"/>
  <c r="AO97" i="20"/>
  <c r="AO98" i="20"/>
  <c r="AO99" i="20"/>
  <c r="AO100" i="20"/>
  <c r="AO101" i="20"/>
  <c r="AO102" i="20"/>
  <c r="AO103" i="20"/>
  <c r="AO104" i="20"/>
  <c r="AO105" i="20"/>
  <c r="AO106" i="20"/>
  <c r="AO107" i="20"/>
  <c r="AO108" i="20"/>
  <c r="AO109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0" i="20"/>
  <c r="AO31" i="19"/>
  <c r="AO32" i="19"/>
  <c r="AO33" i="19"/>
  <c r="AO34" i="19"/>
  <c r="AO35" i="19"/>
  <c r="AO36" i="19"/>
  <c r="AO37" i="19"/>
  <c r="AO38" i="19"/>
  <c r="AO39" i="19"/>
  <c r="AO40" i="19"/>
  <c r="AO41" i="19"/>
  <c r="AO42" i="19"/>
  <c r="AO43" i="19"/>
  <c r="AO44" i="19"/>
  <c r="AO45" i="19"/>
  <c r="AO46" i="19"/>
  <c r="AO47" i="19"/>
  <c r="AO48" i="19"/>
  <c r="AO49" i="19"/>
  <c r="AO50" i="19"/>
  <c r="AO51" i="19"/>
  <c r="AO52" i="19"/>
  <c r="AO53" i="19"/>
  <c r="AO54" i="19"/>
  <c r="AO55" i="19"/>
  <c r="AO56" i="19"/>
  <c r="AO57" i="19"/>
  <c r="AO58" i="19"/>
  <c r="AO59" i="19"/>
  <c r="AO60" i="19"/>
  <c r="AO61" i="19"/>
  <c r="AO62" i="19"/>
  <c r="AO63" i="19"/>
  <c r="AO64" i="19"/>
  <c r="AO65" i="19"/>
  <c r="AO66" i="19"/>
  <c r="AO67" i="19"/>
  <c r="AO68" i="19"/>
  <c r="AO69" i="19"/>
  <c r="AO70" i="19"/>
  <c r="AO71" i="19"/>
  <c r="AO72" i="19"/>
  <c r="AO73" i="19"/>
  <c r="AO74" i="19"/>
  <c r="AO75" i="19"/>
  <c r="AO76" i="19"/>
  <c r="AO77" i="19"/>
  <c r="AO78" i="19"/>
  <c r="AO79" i="19"/>
  <c r="AO80" i="19"/>
  <c r="AO81" i="19"/>
  <c r="AO82" i="19"/>
  <c r="AO83" i="19"/>
  <c r="AO84" i="19"/>
  <c r="AO85" i="19"/>
  <c r="AO86" i="19"/>
  <c r="AO87" i="19"/>
  <c r="AO88" i="19"/>
  <c r="AO89" i="19"/>
  <c r="AO90" i="19"/>
  <c r="AO91" i="19"/>
  <c r="AO92" i="19"/>
  <c r="AO93" i="19"/>
  <c r="AO94" i="19"/>
  <c r="AO95" i="19"/>
  <c r="AO96" i="19"/>
  <c r="AO97" i="19"/>
  <c r="AO98" i="19"/>
  <c r="AO99" i="19"/>
  <c r="AO100" i="19"/>
  <c r="AO101" i="19"/>
  <c r="AO102" i="19"/>
  <c r="AO103" i="19"/>
  <c r="AO104" i="19"/>
  <c r="AO105" i="19"/>
  <c r="AO106" i="19"/>
  <c r="AO107" i="19"/>
  <c r="AO108" i="19"/>
  <c r="AO109" i="19"/>
  <c r="T31" i="19"/>
  <c r="T32" i="19"/>
  <c r="T33" i="19"/>
  <c r="T34" i="19"/>
  <c r="T35" i="19"/>
  <c r="T36" i="19"/>
  <c r="T37" i="19"/>
  <c r="T38" i="19"/>
  <c r="T39" i="19"/>
  <c r="T40" i="19"/>
  <c r="T41" i="19"/>
  <c r="T42" i="19"/>
  <c r="T43" i="19"/>
  <c r="T44" i="19"/>
  <c r="T45" i="19"/>
  <c r="T46" i="19"/>
  <c r="T47" i="19"/>
  <c r="T48" i="19"/>
  <c r="T49" i="19"/>
  <c r="T50" i="19"/>
  <c r="T51" i="19"/>
  <c r="T52" i="19"/>
  <c r="T53" i="19"/>
  <c r="T54" i="19"/>
  <c r="T55" i="19"/>
  <c r="T56" i="19"/>
  <c r="T57" i="19"/>
  <c r="T58" i="19"/>
  <c r="T59" i="19"/>
  <c r="T60" i="19"/>
  <c r="T61" i="19"/>
  <c r="T62" i="19"/>
  <c r="T63" i="19"/>
  <c r="T64" i="19"/>
  <c r="T65" i="19"/>
  <c r="T66" i="19"/>
  <c r="T67" i="19"/>
  <c r="T68" i="19"/>
  <c r="T69" i="19"/>
  <c r="T70" i="19"/>
  <c r="T71" i="19"/>
  <c r="T72" i="19"/>
  <c r="T73" i="19"/>
  <c r="T74" i="19"/>
  <c r="T75" i="19"/>
  <c r="T76" i="19"/>
  <c r="T77" i="19"/>
  <c r="T78" i="19"/>
  <c r="T79" i="19"/>
  <c r="T80" i="19"/>
  <c r="T81" i="19"/>
  <c r="T82" i="19"/>
  <c r="T83" i="19"/>
  <c r="T84" i="19"/>
  <c r="T85" i="19"/>
  <c r="T86" i="19"/>
  <c r="T87" i="19"/>
  <c r="T88" i="19"/>
  <c r="T89" i="19"/>
  <c r="T90" i="19"/>
  <c r="T91" i="19"/>
  <c r="T92" i="19"/>
  <c r="T93" i="19"/>
  <c r="T94" i="19"/>
  <c r="T95" i="19"/>
  <c r="T96" i="19"/>
  <c r="T97" i="19"/>
  <c r="T98" i="19"/>
  <c r="T99" i="19"/>
  <c r="T100" i="19"/>
  <c r="T101" i="19"/>
  <c r="T102" i="19"/>
  <c r="T103" i="19"/>
  <c r="T104" i="19"/>
  <c r="T105" i="19"/>
  <c r="T106" i="19"/>
  <c r="T107" i="19"/>
  <c r="T108" i="19"/>
  <c r="T109" i="19"/>
  <c r="T10" i="19"/>
  <c r="AO31" i="18"/>
  <c r="AO32" i="18"/>
  <c r="AO33" i="18"/>
  <c r="AO34" i="18"/>
  <c r="AO35" i="18"/>
  <c r="AO36" i="18"/>
  <c r="AO37" i="18"/>
  <c r="AO38" i="18"/>
  <c r="AO39" i="18"/>
  <c r="AO40" i="18"/>
  <c r="AO41" i="18"/>
  <c r="AO42" i="18"/>
  <c r="AO43" i="18"/>
  <c r="AO44" i="18"/>
  <c r="AO45" i="18"/>
  <c r="AO46" i="18"/>
  <c r="AO47" i="18"/>
  <c r="AO48" i="18"/>
  <c r="AO49" i="18"/>
  <c r="AO50" i="18"/>
  <c r="AO51" i="18"/>
  <c r="AO52" i="18"/>
  <c r="AO53" i="18"/>
  <c r="AO54" i="18"/>
  <c r="AO55" i="18"/>
  <c r="AO56" i="18"/>
  <c r="AO57" i="18"/>
  <c r="AO58" i="18"/>
  <c r="AO59" i="18"/>
  <c r="AO60" i="18"/>
  <c r="AO61" i="18"/>
  <c r="AO62" i="18"/>
  <c r="AO63" i="18"/>
  <c r="AO64" i="18"/>
  <c r="AO65" i="18"/>
  <c r="AO66" i="18"/>
  <c r="AO67" i="18"/>
  <c r="AO68" i="18"/>
  <c r="AO69" i="18"/>
  <c r="AO70" i="18"/>
  <c r="AO71" i="18"/>
  <c r="AO72" i="18"/>
  <c r="AO73" i="18"/>
  <c r="AO74" i="18"/>
  <c r="AO75" i="18"/>
  <c r="AO76" i="18"/>
  <c r="AO77" i="18"/>
  <c r="AO78" i="18"/>
  <c r="AO79" i="18"/>
  <c r="AO80" i="18"/>
  <c r="AO81" i="18"/>
  <c r="AO82" i="18"/>
  <c r="AO83" i="18"/>
  <c r="AO84" i="18"/>
  <c r="AO85" i="18"/>
  <c r="AO86" i="18"/>
  <c r="AO87" i="18"/>
  <c r="AO88" i="18"/>
  <c r="AO89" i="18"/>
  <c r="AO90" i="18"/>
  <c r="AO91" i="18"/>
  <c r="AO92" i="18"/>
  <c r="AO93" i="18"/>
  <c r="AO94" i="18"/>
  <c r="AO95" i="18"/>
  <c r="AO96" i="18"/>
  <c r="AO97" i="18"/>
  <c r="AO98" i="18"/>
  <c r="AO99" i="18"/>
  <c r="AO100" i="18"/>
  <c r="AO101" i="18"/>
  <c r="AO102" i="18"/>
  <c r="AO103" i="18"/>
  <c r="AO104" i="18"/>
  <c r="AO105" i="18"/>
  <c r="AO106" i="18"/>
  <c r="AO107" i="18"/>
  <c r="AO108" i="18"/>
  <c r="AO109" i="18"/>
  <c r="T31" i="18"/>
  <c r="T32" i="18"/>
  <c r="T33" i="18"/>
  <c r="T34" i="18"/>
  <c r="T35" i="18"/>
  <c r="T36" i="18"/>
  <c r="T37" i="18"/>
  <c r="T38" i="18"/>
  <c r="T39" i="18"/>
  <c r="T40" i="18"/>
  <c r="T41" i="18"/>
  <c r="T42" i="18"/>
  <c r="T43" i="18"/>
  <c r="T44" i="18"/>
  <c r="T45" i="18"/>
  <c r="T46" i="18"/>
  <c r="T47" i="18"/>
  <c r="T48" i="18"/>
  <c r="T49" i="18"/>
  <c r="T50" i="18"/>
  <c r="T51" i="18"/>
  <c r="T52" i="18"/>
  <c r="T53" i="18"/>
  <c r="T54" i="18"/>
  <c r="T55" i="18"/>
  <c r="T56" i="18"/>
  <c r="T57" i="18"/>
  <c r="T58" i="18"/>
  <c r="T59" i="18"/>
  <c r="T60" i="18"/>
  <c r="T61" i="18"/>
  <c r="T62" i="18"/>
  <c r="T63" i="18"/>
  <c r="T64" i="18"/>
  <c r="T65" i="18"/>
  <c r="T66" i="18"/>
  <c r="T67" i="18"/>
  <c r="T68" i="18"/>
  <c r="T69" i="18"/>
  <c r="T70" i="18"/>
  <c r="T71" i="18"/>
  <c r="T72" i="18"/>
  <c r="T73" i="18"/>
  <c r="T74" i="18"/>
  <c r="T75" i="18"/>
  <c r="T76" i="18"/>
  <c r="T77" i="18"/>
  <c r="T78" i="18"/>
  <c r="T79" i="18"/>
  <c r="T80" i="18"/>
  <c r="T81" i="18"/>
  <c r="T82" i="18"/>
  <c r="T83" i="18"/>
  <c r="T84" i="18"/>
  <c r="T85" i="18"/>
  <c r="T86" i="18"/>
  <c r="T87" i="18"/>
  <c r="T88" i="18"/>
  <c r="T89" i="18"/>
  <c r="T90" i="18"/>
  <c r="T91" i="18"/>
  <c r="T92" i="18"/>
  <c r="T93" i="18"/>
  <c r="T94" i="18"/>
  <c r="T95" i="18"/>
  <c r="T96" i="18"/>
  <c r="T97" i="18"/>
  <c r="T98" i="18"/>
  <c r="T99" i="18"/>
  <c r="T100" i="18"/>
  <c r="T101" i="18"/>
  <c r="T102" i="18"/>
  <c r="T103" i="18"/>
  <c r="T104" i="18"/>
  <c r="T105" i="18"/>
  <c r="T106" i="18"/>
  <c r="T107" i="18"/>
  <c r="T108" i="18"/>
  <c r="T109" i="18"/>
  <c r="T10" i="18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0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O107" i="4"/>
  <c r="AO108" i="4"/>
  <c r="AO109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AK110" i="22" l="1"/>
  <c r="AL110" i="22"/>
  <c r="AK111" i="22"/>
  <c r="AL111" i="22"/>
  <c r="AK112" i="22"/>
  <c r="AL112" i="22"/>
  <c r="AK113" i="22"/>
  <c r="AL113" i="22"/>
  <c r="AK114" i="22"/>
  <c r="AL114" i="22"/>
  <c r="AK115" i="22"/>
  <c r="AL115" i="22"/>
  <c r="AK116" i="22"/>
  <c r="AL116" i="22"/>
  <c r="AK117" i="22"/>
  <c r="AL117" i="22"/>
  <c r="AK118" i="22"/>
  <c r="AL118" i="22"/>
  <c r="AK119" i="22"/>
  <c r="AL119" i="22"/>
  <c r="AK120" i="22"/>
  <c r="AL120" i="22"/>
  <c r="AK121" i="22"/>
  <c r="AL121" i="22"/>
  <c r="AK122" i="22"/>
  <c r="AL122" i="22"/>
  <c r="AK123" i="22"/>
  <c r="AL123" i="22"/>
  <c r="AK124" i="22"/>
  <c r="AL124" i="22"/>
  <c r="AK125" i="22"/>
  <c r="AL125" i="22"/>
  <c r="AK126" i="22"/>
  <c r="AL126" i="22"/>
  <c r="AK127" i="22"/>
  <c r="AL127" i="22"/>
  <c r="AK128" i="22"/>
  <c r="AL128" i="22"/>
  <c r="AK129" i="22"/>
  <c r="AL129" i="22"/>
  <c r="AK130" i="22"/>
  <c r="AL130" i="22"/>
  <c r="AK131" i="22"/>
  <c r="AL131" i="22"/>
  <c r="AK132" i="22"/>
  <c r="AL132" i="22"/>
  <c r="AK133" i="22"/>
  <c r="AL133" i="22"/>
  <c r="AK134" i="22"/>
  <c r="AL134" i="22"/>
  <c r="AK135" i="22"/>
  <c r="AL135" i="22"/>
  <c r="AK136" i="22"/>
  <c r="AL136" i="22"/>
  <c r="AK137" i="22"/>
  <c r="AL137" i="22"/>
  <c r="AK138" i="22"/>
  <c r="AL138" i="22"/>
  <c r="AK139" i="22"/>
  <c r="AL139" i="22"/>
  <c r="AK140" i="22"/>
  <c r="AL140" i="22"/>
  <c r="AK141" i="22"/>
  <c r="AL141" i="22"/>
  <c r="AK142" i="22"/>
  <c r="AL142" i="22"/>
  <c r="AK143" i="22"/>
  <c r="AL143" i="22"/>
  <c r="AK144" i="22"/>
  <c r="AL144" i="22"/>
  <c r="AK145" i="22"/>
  <c r="AL145" i="22"/>
  <c r="AK146" i="22"/>
  <c r="AL146" i="22"/>
  <c r="AK147" i="22"/>
  <c r="AL147" i="22"/>
  <c r="AK148" i="22"/>
  <c r="AL148" i="22"/>
  <c r="AK149" i="22"/>
  <c r="AL149" i="22"/>
  <c r="AK150" i="22"/>
  <c r="AL150" i="22"/>
  <c r="AK151" i="22"/>
  <c r="AL151" i="22"/>
  <c r="AK152" i="22"/>
  <c r="AL152" i="22"/>
  <c r="AK153" i="22"/>
  <c r="AL153" i="22"/>
  <c r="AK154" i="22"/>
  <c r="AL154" i="22"/>
  <c r="AK155" i="22"/>
  <c r="AL155" i="22"/>
  <c r="AK156" i="22"/>
  <c r="AL156" i="22"/>
  <c r="AK157" i="22"/>
  <c r="AL157" i="22"/>
  <c r="AK158" i="22"/>
  <c r="AL158" i="22"/>
  <c r="AK159" i="22"/>
  <c r="AL159" i="22"/>
  <c r="AK160" i="22"/>
  <c r="AL160" i="22"/>
  <c r="AK161" i="22"/>
  <c r="AL161" i="22"/>
  <c r="AK162" i="22"/>
  <c r="AL162" i="22"/>
  <c r="AK163" i="22"/>
  <c r="AL163" i="22"/>
  <c r="AK164" i="22"/>
  <c r="AL164" i="22"/>
  <c r="AK165" i="22"/>
  <c r="AL165" i="22"/>
  <c r="AK166" i="22"/>
  <c r="AL166" i="22"/>
  <c r="AK167" i="22"/>
  <c r="AL167" i="22"/>
  <c r="AK168" i="22"/>
  <c r="AL168" i="22"/>
  <c r="AK169" i="22"/>
  <c r="AL169" i="22"/>
  <c r="AK170" i="22"/>
  <c r="AL170" i="22"/>
  <c r="AK171" i="22"/>
  <c r="AL171" i="22"/>
  <c r="AK172" i="22"/>
  <c r="AL172" i="22"/>
  <c r="AK173" i="22"/>
  <c r="AL173" i="22"/>
  <c r="AK174" i="22"/>
  <c r="AL174" i="22"/>
  <c r="AK175" i="22"/>
  <c r="AL175" i="22"/>
  <c r="AK176" i="22"/>
  <c r="AL176" i="22"/>
  <c r="AK177" i="22"/>
  <c r="AL177" i="22"/>
  <c r="AK178" i="22"/>
  <c r="AL178" i="22"/>
  <c r="AK179" i="22"/>
  <c r="AL179" i="22"/>
  <c r="AK180" i="22"/>
  <c r="AL180" i="22"/>
  <c r="AK181" i="22"/>
  <c r="AL181" i="22"/>
  <c r="AK182" i="22"/>
  <c r="AL182" i="22"/>
  <c r="AK183" i="22"/>
  <c r="AL183" i="22"/>
  <c r="AK184" i="22"/>
  <c r="AL184" i="22"/>
  <c r="AK185" i="22"/>
  <c r="AL185" i="22"/>
  <c r="AK186" i="22"/>
  <c r="AL186" i="22"/>
  <c r="AK187" i="22"/>
  <c r="AL187" i="22"/>
  <c r="AK188" i="22"/>
  <c r="AL188" i="22"/>
  <c r="AK189" i="22"/>
  <c r="AL189" i="22"/>
  <c r="AK190" i="22"/>
  <c r="AL190" i="22"/>
  <c r="AK191" i="22"/>
  <c r="AL191" i="22"/>
  <c r="AK192" i="22"/>
  <c r="AL192" i="22"/>
  <c r="AK193" i="22"/>
  <c r="AL193" i="22"/>
  <c r="AK194" i="22"/>
  <c r="AL194" i="22"/>
  <c r="AK195" i="22"/>
  <c r="AL195" i="22"/>
  <c r="AK196" i="22"/>
  <c r="AL196" i="22"/>
  <c r="AK197" i="22"/>
  <c r="AL197" i="22"/>
  <c r="AK198" i="22"/>
  <c r="AL198" i="22"/>
  <c r="AK199" i="22"/>
  <c r="AL199" i="22"/>
  <c r="AK200" i="22"/>
  <c r="AL200" i="22"/>
  <c r="AK201" i="22"/>
  <c r="AL201" i="22"/>
  <c r="AK202" i="22"/>
  <c r="AL202" i="22"/>
  <c r="AK203" i="22"/>
  <c r="AL203" i="22"/>
  <c r="AK204" i="22"/>
  <c r="AL204" i="22"/>
  <c r="AK205" i="22"/>
  <c r="AL205" i="22"/>
  <c r="AK206" i="22"/>
  <c r="AL206" i="22"/>
  <c r="AK207" i="22"/>
  <c r="AL207" i="22"/>
  <c r="AK208" i="22"/>
  <c r="AL208" i="22"/>
  <c r="AK209" i="22"/>
  <c r="AL209" i="22"/>
  <c r="AK210" i="22"/>
  <c r="AL210" i="22"/>
  <c r="AK211" i="22"/>
  <c r="AL211" i="22"/>
  <c r="AK212" i="22"/>
  <c r="AL212" i="22"/>
  <c r="AK213" i="22"/>
  <c r="AL213" i="22"/>
  <c r="AK214" i="22"/>
  <c r="AL214" i="22"/>
  <c r="AK215" i="22"/>
  <c r="AL215" i="22"/>
  <c r="AK216" i="22"/>
  <c r="AL216" i="22"/>
  <c r="AK217" i="22"/>
  <c r="AL217" i="22"/>
  <c r="AK218" i="22"/>
  <c r="AL218" i="22"/>
  <c r="AK219" i="22"/>
  <c r="AL219" i="22"/>
  <c r="AK220" i="22"/>
  <c r="AL220" i="22"/>
  <c r="AK221" i="22"/>
  <c r="AL221" i="22"/>
  <c r="AK222" i="22"/>
  <c r="AL222" i="22"/>
  <c r="AK223" i="22"/>
  <c r="AL223" i="22"/>
  <c r="AK224" i="22"/>
  <c r="AL224" i="22"/>
  <c r="AK225" i="22"/>
  <c r="AL225" i="22"/>
  <c r="AK226" i="22"/>
  <c r="AL226" i="22"/>
  <c r="AK227" i="22"/>
  <c r="AL227" i="22"/>
  <c r="AK228" i="22"/>
  <c r="AL228" i="22"/>
  <c r="AK229" i="22"/>
  <c r="AL229" i="22"/>
  <c r="AK230" i="22"/>
  <c r="AL230" i="22"/>
  <c r="AK231" i="22"/>
  <c r="AL231" i="22"/>
  <c r="AK232" i="22"/>
  <c r="AL232" i="22"/>
  <c r="AK233" i="22"/>
  <c r="AL233" i="22"/>
  <c r="AK234" i="22"/>
  <c r="AL234" i="22"/>
  <c r="AK235" i="22"/>
  <c r="AL235" i="22"/>
  <c r="AK236" i="22"/>
  <c r="AL236" i="22"/>
  <c r="AK237" i="22"/>
  <c r="AL237" i="22"/>
  <c r="AK238" i="22"/>
  <c r="AL238" i="22"/>
  <c r="AK239" i="22"/>
  <c r="AL239" i="22"/>
  <c r="AK240" i="22"/>
  <c r="AL240" i="22"/>
  <c r="AK241" i="22"/>
  <c r="AL241" i="22"/>
  <c r="AK242" i="22"/>
  <c r="AL242" i="22"/>
  <c r="AK243" i="22"/>
  <c r="AL243" i="22"/>
  <c r="AK244" i="22"/>
  <c r="AL244" i="22"/>
  <c r="AK245" i="22"/>
  <c r="AL245" i="22"/>
  <c r="AK246" i="22"/>
  <c r="AL246" i="22"/>
  <c r="BO10" i="21"/>
  <c r="BN10" i="21"/>
  <c r="BM10" i="21"/>
  <c r="AK110" i="21"/>
  <c r="AL110" i="21"/>
  <c r="AK111" i="21"/>
  <c r="AL111" i="21"/>
  <c r="AK112" i="21"/>
  <c r="AL112" i="21"/>
  <c r="AK113" i="21"/>
  <c r="AL113" i="21"/>
  <c r="AK114" i="21"/>
  <c r="AL114" i="21"/>
  <c r="AK115" i="21"/>
  <c r="AL115" i="21"/>
  <c r="AK116" i="21"/>
  <c r="AL116" i="21"/>
  <c r="AK117" i="21"/>
  <c r="AL117" i="21"/>
  <c r="AK118" i="21"/>
  <c r="AL118" i="21"/>
  <c r="AK119" i="21"/>
  <c r="AL119" i="21"/>
  <c r="AK120" i="21"/>
  <c r="AL120" i="21"/>
  <c r="AK121" i="21"/>
  <c r="AL121" i="21"/>
  <c r="AK122" i="21"/>
  <c r="AL122" i="21"/>
  <c r="AK123" i="21"/>
  <c r="AL123" i="21"/>
  <c r="AK124" i="21"/>
  <c r="AL124" i="21"/>
  <c r="AK125" i="21"/>
  <c r="AL125" i="21"/>
  <c r="AK126" i="21"/>
  <c r="AL126" i="21"/>
  <c r="AK127" i="21"/>
  <c r="AL127" i="21"/>
  <c r="AK128" i="21"/>
  <c r="AL128" i="21"/>
  <c r="AK129" i="21"/>
  <c r="AL129" i="21"/>
  <c r="AK130" i="21"/>
  <c r="AL130" i="21"/>
  <c r="AK131" i="21"/>
  <c r="AL131" i="21"/>
  <c r="AK132" i="21"/>
  <c r="AL132" i="21"/>
  <c r="AK133" i="21"/>
  <c r="AL133" i="21"/>
  <c r="AK134" i="21"/>
  <c r="AL134" i="21"/>
  <c r="AK135" i="21"/>
  <c r="AL135" i="21"/>
  <c r="AK136" i="21"/>
  <c r="AL136" i="21"/>
  <c r="AK137" i="21"/>
  <c r="AL137" i="21"/>
  <c r="AK138" i="21"/>
  <c r="AL138" i="21"/>
  <c r="AK139" i="21"/>
  <c r="AL139" i="21"/>
  <c r="AK140" i="21"/>
  <c r="AL140" i="21"/>
  <c r="AK141" i="21"/>
  <c r="AL141" i="21"/>
  <c r="AK142" i="21"/>
  <c r="AL142" i="21"/>
  <c r="AK143" i="21"/>
  <c r="AL143" i="21"/>
  <c r="AK144" i="21"/>
  <c r="AL144" i="21"/>
  <c r="AK145" i="21"/>
  <c r="AL145" i="21"/>
  <c r="AK146" i="21"/>
  <c r="AL146" i="21"/>
  <c r="AK147" i="21"/>
  <c r="AL147" i="21"/>
  <c r="AK148" i="21"/>
  <c r="AL148" i="21"/>
  <c r="AK149" i="21"/>
  <c r="AL149" i="21"/>
  <c r="AK150" i="21"/>
  <c r="AL150" i="21"/>
  <c r="AK151" i="21"/>
  <c r="AL151" i="21"/>
  <c r="AK152" i="21"/>
  <c r="AL152" i="21"/>
  <c r="AK153" i="21"/>
  <c r="AL153" i="21"/>
  <c r="AK154" i="21"/>
  <c r="AL154" i="21"/>
  <c r="AK155" i="21"/>
  <c r="AL155" i="21"/>
  <c r="AK156" i="21"/>
  <c r="AL156" i="21"/>
  <c r="AK157" i="21"/>
  <c r="AL157" i="21"/>
  <c r="AK158" i="21"/>
  <c r="AL158" i="21"/>
  <c r="AK159" i="21"/>
  <c r="AL159" i="21"/>
  <c r="AK160" i="21"/>
  <c r="AL160" i="21"/>
  <c r="AK161" i="21"/>
  <c r="AL161" i="21"/>
  <c r="AK162" i="21"/>
  <c r="AL162" i="21"/>
  <c r="AK163" i="21"/>
  <c r="AL163" i="21"/>
  <c r="AK164" i="21"/>
  <c r="AL164" i="21"/>
  <c r="AK165" i="21"/>
  <c r="AL165" i="21"/>
  <c r="AK166" i="21"/>
  <c r="AL166" i="21"/>
  <c r="AK167" i="21"/>
  <c r="AL167" i="21"/>
  <c r="AK168" i="21"/>
  <c r="AL168" i="21"/>
  <c r="AK169" i="21"/>
  <c r="AL169" i="21"/>
  <c r="AK170" i="21"/>
  <c r="AL170" i="21"/>
  <c r="AK171" i="21"/>
  <c r="AL171" i="21"/>
  <c r="AK172" i="21"/>
  <c r="AL172" i="21"/>
  <c r="AK173" i="21"/>
  <c r="AL173" i="21"/>
  <c r="AK174" i="21"/>
  <c r="AL174" i="21"/>
  <c r="AK175" i="21"/>
  <c r="AL175" i="21"/>
  <c r="AK176" i="21"/>
  <c r="AL176" i="21"/>
  <c r="AK177" i="21"/>
  <c r="AL177" i="21"/>
  <c r="AK178" i="21"/>
  <c r="AL178" i="21"/>
  <c r="AK179" i="21"/>
  <c r="AL179" i="21"/>
  <c r="AK180" i="21"/>
  <c r="AL180" i="21"/>
  <c r="AK181" i="21"/>
  <c r="AL181" i="21"/>
  <c r="AK182" i="21"/>
  <c r="AL182" i="21"/>
  <c r="AK183" i="21"/>
  <c r="AL183" i="21"/>
  <c r="AK184" i="21"/>
  <c r="AL184" i="21"/>
  <c r="AK185" i="21"/>
  <c r="AL185" i="21"/>
  <c r="AK186" i="21"/>
  <c r="AL186" i="21"/>
  <c r="AK187" i="21"/>
  <c r="AL187" i="21"/>
  <c r="AK188" i="21"/>
  <c r="AL188" i="21"/>
  <c r="AK189" i="21"/>
  <c r="AL189" i="21"/>
  <c r="AK190" i="21"/>
  <c r="AL190" i="21"/>
  <c r="AK191" i="21"/>
  <c r="AL191" i="21"/>
  <c r="AK192" i="21"/>
  <c r="AL192" i="21"/>
  <c r="AK193" i="21"/>
  <c r="AL193" i="21"/>
  <c r="AK194" i="21"/>
  <c r="AL194" i="21"/>
  <c r="AK195" i="21"/>
  <c r="AL195" i="21"/>
  <c r="AK196" i="21"/>
  <c r="AL196" i="21"/>
  <c r="AK197" i="21"/>
  <c r="AL197" i="21"/>
  <c r="AK198" i="21"/>
  <c r="AL198" i="21"/>
  <c r="AK199" i="21"/>
  <c r="AL199" i="21"/>
  <c r="AK200" i="21"/>
  <c r="AL200" i="21"/>
  <c r="AK201" i="21"/>
  <c r="AL201" i="21"/>
  <c r="AK202" i="21"/>
  <c r="AL202" i="21"/>
  <c r="AK203" i="21"/>
  <c r="AL203" i="21"/>
  <c r="AK204" i="21"/>
  <c r="AL204" i="21"/>
  <c r="AK205" i="21"/>
  <c r="AL205" i="21"/>
  <c r="AK206" i="21"/>
  <c r="AL206" i="21"/>
  <c r="AK207" i="21"/>
  <c r="AL207" i="21"/>
  <c r="AK208" i="21"/>
  <c r="AL208" i="21"/>
  <c r="AK209" i="21"/>
  <c r="AL209" i="21"/>
  <c r="AK210" i="21"/>
  <c r="AL210" i="21"/>
  <c r="AK211" i="21"/>
  <c r="AL211" i="21"/>
  <c r="AK212" i="21"/>
  <c r="AL212" i="21"/>
  <c r="AK213" i="21"/>
  <c r="AL213" i="21"/>
  <c r="AK214" i="21"/>
  <c r="AL214" i="21"/>
  <c r="AK215" i="21"/>
  <c r="AL215" i="21"/>
  <c r="AK216" i="21"/>
  <c r="AL216" i="21"/>
  <c r="AK217" i="21"/>
  <c r="AL217" i="21"/>
  <c r="AK218" i="21"/>
  <c r="AL218" i="21"/>
  <c r="AK219" i="21"/>
  <c r="AL219" i="21"/>
  <c r="AK220" i="21"/>
  <c r="AL220" i="21"/>
  <c r="AK221" i="21"/>
  <c r="AL221" i="21"/>
  <c r="AK222" i="21"/>
  <c r="AL222" i="21"/>
  <c r="AK223" i="21"/>
  <c r="AL223" i="21"/>
  <c r="AK224" i="21"/>
  <c r="AL224" i="21"/>
  <c r="AK225" i="21"/>
  <c r="AL225" i="21"/>
  <c r="AK226" i="21"/>
  <c r="AL226" i="21"/>
  <c r="AK227" i="21"/>
  <c r="AL227" i="21"/>
  <c r="AK228" i="21"/>
  <c r="AL228" i="21"/>
  <c r="AK229" i="21"/>
  <c r="AL229" i="21"/>
  <c r="AK230" i="21"/>
  <c r="AL230" i="21"/>
  <c r="AK231" i="21"/>
  <c r="AL231" i="21"/>
  <c r="AK232" i="21"/>
  <c r="AL232" i="21"/>
  <c r="AK233" i="21"/>
  <c r="AL233" i="21"/>
  <c r="AK234" i="21"/>
  <c r="AL234" i="21"/>
  <c r="AK235" i="21"/>
  <c r="AL235" i="21"/>
  <c r="AK236" i="21"/>
  <c r="AL236" i="21"/>
  <c r="AK237" i="21"/>
  <c r="AL237" i="21"/>
  <c r="AK238" i="21"/>
  <c r="AL238" i="21"/>
  <c r="AK239" i="21"/>
  <c r="AL239" i="21"/>
  <c r="AK240" i="21"/>
  <c r="AL240" i="21"/>
  <c r="AK241" i="21"/>
  <c r="AL241" i="21"/>
  <c r="AK242" i="21"/>
  <c r="AL242" i="21"/>
  <c r="AK243" i="21"/>
  <c r="AL243" i="21"/>
  <c r="AK244" i="21"/>
  <c r="AL244" i="21"/>
  <c r="AK245" i="21"/>
  <c r="AL245" i="21"/>
  <c r="AK246" i="21"/>
  <c r="AL246" i="21"/>
  <c r="BO10" i="20"/>
  <c r="BN10" i="20"/>
  <c r="BM10" i="20"/>
  <c r="AK110" i="20"/>
  <c r="AL110" i="20"/>
  <c r="AK111" i="20"/>
  <c r="AL111" i="20"/>
  <c r="AK112" i="20"/>
  <c r="AL112" i="20"/>
  <c r="AK113" i="20"/>
  <c r="AL113" i="20"/>
  <c r="AK114" i="20"/>
  <c r="AL114" i="20"/>
  <c r="AK115" i="20"/>
  <c r="AL115" i="20"/>
  <c r="AK116" i="20"/>
  <c r="AL116" i="20"/>
  <c r="AK117" i="20"/>
  <c r="AL117" i="20"/>
  <c r="AK118" i="20"/>
  <c r="AL118" i="20"/>
  <c r="AK119" i="20"/>
  <c r="AL119" i="20"/>
  <c r="AK120" i="20"/>
  <c r="AL120" i="20"/>
  <c r="AK121" i="20"/>
  <c r="AL121" i="20"/>
  <c r="AK122" i="20"/>
  <c r="AL122" i="20"/>
  <c r="AK123" i="20"/>
  <c r="AL123" i="20"/>
  <c r="AK124" i="20"/>
  <c r="AL124" i="20"/>
  <c r="AK125" i="20"/>
  <c r="AL125" i="20"/>
  <c r="AK126" i="20"/>
  <c r="AL126" i="20"/>
  <c r="AK127" i="20"/>
  <c r="AL127" i="20"/>
  <c r="AK128" i="20"/>
  <c r="AL128" i="20"/>
  <c r="AK129" i="20"/>
  <c r="AL129" i="20"/>
  <c r="AK130" i="20"/>
  <c r="AL130" i="20"/>
  <c r="AK131" i="20"/>
  <c r="AL131" i="20"/>
  <c r="AK132" i="20"/>
  <c r="AL132" i="20"/>
  <c r="AK133" i="20"/>
  <c r="AL133" i="20"/>
  <c r="AK134" i="20"/>
  <c r="AL134" i="20"/>
  <c r="AK135" i="20"/>
  <c r="AL135" i="20"/>
  <c r="AK136" i="20"/>
  <c r="AL136" i="20"/>
  <c r="AK137" i="20"/>
  <c r="AL137" i="20"/>
  <c r="AK138" i="20"/>
  <c r="AL138" i="20"/>
  <c r="AK139" i="20"/>
  <c r="AL139" i="20"/>
  <c r="AK140" i="20"/>
  <c r="AL140" i="20"/>
  <c r="AK141" i="20"/>
  <c r="AL141" i="20"/>
  <c r="AK142" i="20"/>
  <c r="AL142" i="20"/>
  <c r="AK143" i="20"/>
  <c r="AL143" i="20"/>
  <c r="AK144" i="20"/>
  <c r="AL144" i="20"/>
  <c r="AK145" i="20"/>
  <c r="AL145" i="20"/>
  <c r="AK146" i="20"/>
  <c r="AL146" i="20"/>
  <c r="AK147" i="20"/>
  <c r="AL147" i="20"/>
  <c r="AK148" i="20"/>
  <c r="AL148" i="20"/>
  <c r="AK149" i="20"/>
  <c r="AL149" i="20"/>
  <c r="AK150" i="20"/>
  <c r="AL150" i="20"/>
  <c r="AK151" i="20"/>
  <c r="AL151" i="20"/>
  <c r="AK152" i="20"/>
  <c r="AL152" i="20"/>
  <c r="AK153" i="20"/>
  <c r="AL153" i="20"/>
  <c r="AK154" i="20"/>
  <c r="AL154" i="20"/>
  <c r="AK155" i="20"/>
  <c r="AL155" i="20"/>
  <c r="AK156" i="20"/>
  <c r="AL156" i="20"/>
  <c r="AK157" i="20"/>
  <c r="AL157" i="20"/>
  <c r="AK158" i="20"/>
  <c r="AL158" i="20"/>
  <c r="AK159" i="20"/>
  <c r="AL159" i="20"/>
  <c r="AK160" i="20"/>
  <c r="AL160" i="20"/>
  <c r="AK161" i="20"/>
  <c r="AL161" i="20"/>
  <c r="AK162" i="20"/>
  <c r="AL162" i="20"/>
  <c r="AK163" i="20"/>
  <c r="AL163" i="20"/>
  <c r="AK164" i="20"/>
  <c r="AL164" i="20"/>
  <c r="AK165" i="20"/>
  <c r="AL165" i="20"/>
  <c r="AK166" i="20"/>
  <c r="AL166" i="20"/>
  <c r="AK167" i="20"/>
  <c r="AL167" i="20"/>
  <c r="AK168" i="20"/>
  <c r="AL168" i="20"/>
  <c r="AK169" i="20"/>
  <c r="AL169" i="20"/>
  <c r="AK170" i="20"/>
  <c r="AL170" i="20"/>
  <c r="AK171" i="20"/>
  <c r="AL171" i="20"/>
  <c r="AK172" i="20"/>
  <c r="AL172" i="20"/>
  <c r="AK173" i="20"/>
  <c r="AL173" i="20"/>
  <c r="AK174" i="20"/>
  <c r="AL174" i="20"/>
  <c r="AK175" i="20"/>
  <c r="AL175" i="20"/>
  <c r="AK176" i="20"/>
  <c r="AL176" i="20"/>
  <c r="AK177" i="20"/>
  <c r="AL177" i="20"/>
  <c r="AK178" i="20"/>
  <c r="AL178" i="20"/>
  <c r="AK179" i="20"/>
  <c r="AL179" i="20"/>
  <c r="AK180" i="20"/>
  <c r="AL180" i="20"/>
  <c r="AK181" i="20"/>
  <c r="AL181" i="20"/>
  <c r="AK182" i="20"/>
  <c r="AL182" i="20"/>
  <c r="AK183" i="20"/>
  <c r="AL183" i="20"/>
  <c r="AK184" i="20"/>
  <c r="AL184" i="20"/>
  <c r="AK185" i="20"/>
  <c r="AL185" i="20"/>
  <c r="AK186" i="20"/>
  <c r="AL186" i="20"/>
  <c r="AK187" i="20"/>
  <c r="AL187" i="20"/>
  <c r="AK188" i="20"/>
  <c r="AL188" i="20"/>
  <c r="AK189" i="20"/>
  <c r="AL189" i="20"/>
  <c r="AK190" i="20"/>
  <c r="AL190" i="20"/>
  <c r="AK191" i="20"/>
  <c r="AL191" i="20"/>
  <c r="AK192" i="20"/>
  <c r="AL192" i="20"/>
  <c r="AK193" i="20"/>
  <c r="AL193" i="20"/>
  <c r="AK194" i="20"/>
  <c r="AL194" i="20"/>
  <c r="AK195" i="20"/>
  <c r="AL195" i="20"/>
  <c r="AK196" i="20"/>
  <c r="AL196" i="20"/>
  <c r="AK197" i="20"/>
  <c r="AL197" i="20"/>
  <c r="AK198" i="20"/>
  <c r="AL198" i="20"/>
  <c r="AK199" i="20"/>
  <c r="AL199" i="20"/>
  <c r="AK200" i="20"/>
  <c r="AL200" i="20"/>
  <c r="AK201" i="20"/>
  <c r="AL201" i="20"/>
  <c r="AK202" i="20"/>
  <c r="AL202" i="20"/>
  <c r="AK203" i="20"/>
  <c r="AL203" i="20"/>
  <c r="AK204" i="20"/>
  <c r="AL204" i="20"/>
  <c r="AK205" i="20"/>
  <c r="AL205" i="20"/>
  <c r="AK206" i="20"/>
  <c r="AL206" i="20"/>
  <c r="AK207" i="20"/>
  <c r="AL207" i="20"/>
  <c r="AK208" i="20"/>
  <c r="AL208" i="20"/>
  <c r="AK209" i="20"/>
  <c r="AL209" i="20"/>
  <c r="AK210" i="20"/>
  <c r="AL210" i="20"/>
  <c r="AK211" i="20"/>
  <c r="AL211" i="20"/>
  <c r="AK212" i="20"/>
  <c r="AL212" i="20"/>
  <c r="AK213" i="20"/>
  <c r="AL213" i="20"/>
  <c r="AK214" i="20"/>
  <c r="AL214" i="20"/>
  <c r="AK215" i="20"/>
  <c r="AL215" i="20"/>
  <c r="AK216" i="20"/>
  <c r="AL216" i="20"/>
  <c r="AK217" i="20"/>
  <c r="AL217" i="20"/>
  <c r="AK218" i="20"/>
  <c r="AL218" i="20"/>
  <c r="AK219" i="20"/>
  <c r="AL219" i="20"/>
  <c r="AK220" i="20"/>
  <c r="AL220" i="20"/>
  <c r="AK221" i="20"/>
  <c r="AL221" i="20"/>
  <c r="AK222" i="20"/>
  <c r="AL222" i="20"/>
  <c r="AK223" i="20"/>
  <c r="AL223" i="20"/>
  <c r="AK224" i="20"/>
  <c r="AL224" i="20"/>
  <c r="AK225" i="20"/>
  <c r="AL225" i="20"/>
  <c r="AK226" i="20"/>
  <c r="AL226" i="20"/>
  <c r="AK227" i="20"/>
  <c r="AL227" i="20"/>
  <c r="AK228" i="20"/>
  <c r="AL228" i="20"/>
  <c r="AK229" i="20"/>
  <c r="AL229" i="20"/>
  <c r="AK230" i="20"/>
  <c r="AL230" i="20"/>
  <c r="AK231" i="20"/>
  <c r="AL231" i="20"/>
  <c r="AK232" i="20"/>
  <c r="AL232" i="20"/>
  <c r="AK233" i="20"/>
  <c r="AL233" i="20"/>
  <c r="AK234" i="20"/>
  <c r="AL234" i="20"/>
  <c r="AK235" i="20"/>
  <c r="AL235" i="20"/>
  <c r="AK236" i="20"/>
  <c r="AL236" i="20"/>
  <c r="AK237" i="20"/>
  <c r="AL237" i="20"/>
  <c r="AK238" i="20"/>
  <c r="AL238" i="20"/>
  <c r="AK239" i="20"/>
  <c r="AL239" i="20"/>
  <c r="AK240" i="20"/>
  <c r="AL240" i="20"/>
  <c r="AK241" i="20"/>
  <c r="AL241" i="20"/>
  <c r="AK242" i="20"/>
  <c r="AL242" i="20"/>
  <c r="AK243" i="20"/>
  <c r="AL243" i="20"/>
  <c r="AK244" i="20"/>
  <c r="AL244" i="20"/>
  <c r="AK245" i="20"/>
  <c r="AL245" i="20"/>
  <c r="AK246" i="20"/>
  <c r="AL246" i="20"/>
  <c r="BO10" i="19"/>
  <c r="BN10" i="19"/>
  <c r="BM10" i="19"/>
  <c r="AK110" i="19"/>
  <c r="AL110" i="19"/>
  <c r="AK111" i="19"/>
  <c r="AL111" i="19"/>
  <c r="AK112" i="19"/>
  <c r="AL112" i="19"/>
  <c r="AK113" i="19"/>
  <c r="AL113" i="19"/>
  <c r="AK114" i="19"/>
  <c r="AL114" i="19"/>
  <c r="AK115" i="19"/>
  <c r="AL115" i="19"/>
  <c r="AK116" i="19"/>
  <c r="AL116" i="19"/>
  <c r="AK117" i="19"/>
  <c r="AL117" i="19"/>
  <c r="AK118" i="19"/>
  <c r="AL118" i="19"/>
  <c r="AK119" i="19"/>
  <c r="AL119" i="19"/>
  <c r="AK120" i="19"/>
  <c r="AL120" i="19"/>
  <c r="AK121" i="19"/>
  <c r="AL121" i="19"/>
  <c r="AK122" i="19"/>
  <c r="AL122" i="19"/>
  <c r="AK123" i="19"/>
  <c r="AL123" i="19"/>
  <c r="AK124" i="19"/>
  <c r="AL124" i="19"/>
  <c r="AK125" i="19"/>
  <c r="AL125" i="19"/>
  <c r="AK126" i="19"/>
  <c r="AL126" i="19"/>
  <c r="AK127" i="19"/>
  <c r="AL127" i="19"/>
  <c r="AK128" i="19"/>
  <c r="AL128" i="19"/>
  <c r="AK129" i="19"/>
  <c r="AL129" i="19"/>
  <c r="AK130" i="19"/>
  <c r="AL130" i="19"/>
  <c r="AK131" i="19"/>
  <c r="AL131" i="19"/>
  <c r="AK132" i="19"/>
  <c r="AL132" i="19"/>
  <c r="AK133" i="19"/>
  <c r="AL133" i="19"/>
  <c r="AK134" i="19"/>
  <c r="AL134" i="19"/>
  <c r="AK135" i="19"/>
  <c r="AL135" i="19"/>
  <c r="AK136" i="19"/>
  <c r="AL136" i="19"/>
  <c r="AK137" i="19"/>
  <c r="AL137" i="19"/>
  <c r="AK138" i="19"/>
  <c r="AL138" i="19"/>
  <c r="AK139" i="19"/>
  <c r="AL139" i="19"/>
  <c r="AK140" i="19"/>
  <c r="AL140" i="19"/>
  <c r="AK141" i="19"/>
  <c r="AL141" i="19"/>
  <c r="AK142" i="19"/>
  <c r="AL142" i="19"/>
  <c r="AK143" i="19"/>
  <c r="AL143" i="19"/>
  <c r="AK144" i="19"/>
  <c r="AL144" i="19"/>
  <c r="AK145" i="19"/>
  <c r="AL145" i="19"/>
  <c r="AK146" i="19"/>
  <c r="AL146" i="19"/>
  <c r="AK147" i="19"/>
  <c r="AL147" i="19"/>
  <c r="AK148" i="19"/>
  <c r="AL148" i="19"/>
  <c r="AK149" i="19"/>
  <c r="AL149" i="19"/>
  <c r="AK150" i="19"/>
  <c r="AL150" i="19"/>
  <c r="AK151" i="19"/>
  <c r="AL151" i="19"/>
  <c r="AK152" i="19"/>
  <c r="AL152" i="19"/>
  <c r="AK153" i="19"/>
  <c r="AL153" i="19"/>
  <c r="AK154" i="19"/>
  <c r="AL154" i="19"/>
  <c r="AK155" i="19"/>
  <c r="AL155" i="19"/>
  <c r="AK156" i="19"/>
  <c r="AL156" i="19"/>
  <c r="AK157" i="19"/>
  <c r="AL157" i="19"/>
  <c r="AK158" i="19"/>
  <c r="AL158" i="19"/>
  <c r="AK159" i="19"/>
  <c r="AL159" i="19"/>
  <c r="AK160" i="19"/>
  <c r="AL160" i="19"/>
  <c r="AK161" i="19"/>
  <c r="AL161" i="19"/>
  <c r="AK162" i="19"/>
  <c r="AL162" i="19"/>
  <c r="AK163" i="19"/>
  <c r="AL163" i="19"/>
  <c r="AK164" i="19"/>
  <c r="AL164" i="19"/>
  <c r="AK165" i="19"/>
  <c r="AL165" i="19"/>
  <c r="AK166" i="19"/>
  <c r="AL166" i="19"/>
  <c r="AK167" i="19"/>
  <c r="AL167" i="19"/>
  <c r="AK168" i="19"/>
  <c r="AL168" i="19"/>
  <c r="AK169" i="19"/>
  <c r="AL169" i="19"/>
  <c r="AK170" i="19"/>
  <c r="AL170" i="19"/>
  <c r="AK171" i="19"/>
  <c r="AL171" i="19"/>
  <c r="AK172" i="19"/>
  <c r="AL172" i="19"/>
  <c r="AK173" i="19"/>
  <c r="AL173" i="19"/>
  <c r="AK174" i="19"/>
  <c r="AL174" i="19"/>
  <c r="AK175" i="19"/>
  <c r="AL175" i="19"/>
  <c r="AK176" i="19"/>
  <c r="AL176" i="19"/>
  <c r="AK177" i="19"/>
  <c r="AL177" i="19"/>
  <c r="AK178" i="19"/>
  <c r="AL178" i="19"/>
  <c r="AK179" i="19"/>
  <c r="AL179" i="19"/>
  <c r="AK180" i="19"/>
  <c r="AL180" i="19"/>
  <c r="AK181" i="19"/>
  <c r="AL181" i="19"/>
  <c r="AK182" i="19"/>
  <c r="AL182" i="19"/>
  <c r="AK183" i="19"/>
  <c r="AL183" i="19"/>
  <c r="AK184" i="19"/>
  <c r="AL184" i="19"/>
  <c r="AK185" i="19"/>
  <c r="AL185" i="19"/>
  <c r="AK186" i="19"/>
  <c r="AL186" i="19"/>
  <c r="AK187" i="19"/>
  <c r="AL187" i="19"/>
  <c r="AK188" i="19"/>
  <c r="AL188" i="19"/>
  <c r="AK189" i="19"/>
  <c r="AL189" i="19"/>
  <c r="AK190" i="19"/>
  <c r="AL190" i="19"/>
  <c r="AK191" i="19"/>
  <c r="AL191" i="19"/>
  <c r="AK192" i="19"/>
  <c r="AL192" i="19"/>
  <c r="AK193" i="19"/>
  <c r="AL193" i="19"/>
  <c r="AK194" i="19"/>
  <c r="AL194" i="19"/>
  <c r="AK195" i="19"/>
  <c r="AL195" i="19"/>
  <c r="AK196" i="19"/>
  <c r="AL196" i="19"/>
  <c r="AK197" i="19"/>
  <c r="AL197" i="19"/>
  <c r="AK198" i="19"/>
  <c r="AL198" i="19"/>
  <c r="AK199" i="19"/>
  <c r="AL199" i="19"/>
  <c r="AK200" i="19"/>
  <c r="AL200" i="19"/>
  <c r="AK201" i="19"/>
  <c r="AL201" i="19"/>
  <c r="AK202" i="19"/>
  <c r="AL202" i="19"/>
  <c r="AK203" i="19"/>
  <c r="AL203" i="19"/>
  <c r="AK204" i="19"/>
  <c r="AL204" i="19"/>
  <c r="AK205" i="19"/>
  <c r="AL205" i="19"/>
  <c r="AK206" i="19"/>
  <c r="AL206" i="19"/>
  <c r="AK207" i="19"/>
  <c r="AL207" i="19"/>
  <c r="AK208" i="19"/>
  <c r="AL208" i="19"/>
  <c r="AK209" i="19"/>
  <c r="AL209" i="19"/>
  <c r="AK210" i="19"/>
  <c r="AL210" i="19"/>
  <c r="AK211" i="19"/>
  <c r="AL211" i="19"/>
  <c r="AK212" i="19"/>
  <c r="AL212" i="19"/>
  <c r="AK213" i="19"/>
  <c r="AL213" i="19"/>
  <c r="AK214" i="19"/>
  <c r="AL214" i="19"/>
  <c r="AK215" i="19"/>
  <c r="AL215" i="19"/>
  <c r="AK216" i="19"/>
  <c r="AL216" i="19"/>
  <c r="AK217" i="19"/>
  <c r="AL217" i="19"/>
  <c r="AK218" i="19"/>
  <c r="AL218" i="19"/>
  <c r="AK219" i="19"/>
  <c r="AL219" i="19"/>
  <c r="AK220" i="19"/>
  <c r="AL220" i="19"/>
  <c r="AK221" i="19"/>
  <c r="AL221" i="19"/>
  <c r="AK222" i="19"/>
  <c r="AL222" i="19"/>
  <c r="AK223" i="19"/>
  <c r="AL223" i="19"/>
  <c r="AK224" i="19"/>
  <c r="AL224" i="19"/>
  <c r="AK225" i="19"/>
  <c r="AL225" i="19"/>
  <c r="AK226" i="19"/>
  <c r="AL226" i="19"/>
  <c r="AK227" i="19"/>
  <c r="AL227" i="19"/>
  <c r="AK228" i="19"/>
  <c r="AL228" i="19"/>
  <c r="AK229" i="19"/>
  <c r="AL229" i="19"/>
  <c r="AK230" i="19"/>
  <c r="AL230" i="19"/>
  <c r="AK231" i="19"/>
  <c r="AL231" i="19"/>
  <c r="AK232" i="19"/>
  <c r="AL232" i="19"/>
  <c r="AK233" i="19"/>
  <c r="AL233" i="19"/>
  <c r="AK234" i="19"/>
  <c r="AL234" i="19"/>
  <c r="AK235" i="19"/>
  <c r="AL235" i="19"/>
  <c r="AK236" i="19"/>
  <c r="AL236" i="19"/>
  <c r="AK237" i="19"/>
  <c r="AL237" i="19"/>
  <c r="AK238" i="19"/>
  <c r="AL238" i="19"/>
  <c r="AK239" i="19"/>
  <c r="AL239" i="19"/>
  <c r="AK240" i="19"/>
  <c r="AL240" i="19"/>
  <c r="AK241" i="19"/>
  <c r="AL241" i="19"/>
  <c r="AK242" i="19"/>
  <c r="AL242" i="19"/>
  <c r="AK243" i="19"/>
  <c r="AL243" i="19"/>
  <c r="AK244" i="19"/>
  <c r="AL244" i="19"/>
  <c r="AK245" i="19"/>
  <c r="AL245" i="19"/>
  <c r="AK246" i="19"/>
  <c r="AL246" i="19"/>
  <c r="BO10" i="4"/>
  <c r="AK110" i="4"/>
  <c r="AL110" i="4"/>
  <c r="AK111" i="4"/>
  <c r="AL111" i="4"/>
  <c r="AK112" i="4"/>
  <c r="AL112" i="4"/>
  <c r="AK113" i="4"/>
  <c r="AL113" i="4"/>
  <c r="AK114" i="4"/>
  <c r="AL114" i="4"/>
  <c r="AK115" i="4"/>
  <c r="AL115" i="4"/>
  <c r="AK116" i="4"/>
  <c r="AL116" i="4"/>
  <c r="AK117" i="4"/>
  <c r="AL117" i="4"/>
  <c r="AK118" i="4"/>
  <c r="AL118" i="4"/>
  <c r="AK119" i="4"/>
  <c r="AL119" i="4"/>
  <c r="AK120" i="4"/>
  <c r="AL120" i="4"/>
  <c r="AK121" i="4"/>
  <c r="AL121" i="4"/>
  <c r="AK122" i="4"/>
  <c r="AL122" i="4"/>
  <c r="AK123" i="4"/>
  <c r="AL123" i="4"/>
  <c r="AK124" i="4"/>
  <c r="AL124" i="4"/>
  <c r="AK125" i="4"/>
  <c r="AL125" i="4"/>
  <c r="AK126" i="4"/>
  <c r="AL126" i="4"/>
  <c r="AK127" i="4"/>
  <c r="AL127" i="4"/>
  <c r="AK128" i="4"/>
  <c r="AL128" i="4"/>
  <c r="AK129" i="4"/>
  <c r="AL129" i="4"/>
  <c r="AK130" i="4"/>
  <c r="AL130" i="4"/>
  <c r="AK131" i="4"/>
  <c r="AL131" i="4"/>
  <c r="AK132" i="4"/>
  <c r="AL132" i="4"/>
  <c r="AK133" i="4"/>
  <c r="AL133" i="4"/>
  <c r="AK134" i="4"/>
  <c r="AL134" i="4"/>
  <c r="AK135" i="4"/>
  <c r="AL135" i="4"/>
  <c r="AK136" i="4"/>
  <c r="AL136" i="4"/>
  <c r="AK137" i="4"/>
  <c r="AL137" i="4"/>
  <c r="AK138" i="4"/>
  <c r="AL138" i="4"/>
  <c r="AK139" i="4"/>
  <c r="AL139" i="4"/>
  <c r="AK140" i="4"/>
  <c r="AL140" i="4"/>
  <c r="AK141" i="4"/>
  <c r="AL141" i="4"/>
  <c r="AK142" i="4"/>
  <c r="AL142" i="4"/>
  <c r="AK143" i="4"/>
  <c r="AL143" i="4"/>
  <c r="AK144" i="4"/>
  <c r="AL144" i="4"/>
  <c r="AK145" i="4"/>
  <c r="AL145" i="4"/>
  <c r="AK146" i="4"/>
  <c r="AL146" i="4"/>
  <c r="AK147" i="4"/>
  <c r="AL147" i="4"/>
  <c r="AK148" i="4"/>
  <c r="AL148" i="4"/>
  <c r="AK149" i="4"/>
  <c r="AL149" i="4"/>
  <c r="AK150" i="4"/>
  <c r="AL150" i="4"/>
  <c r="AK151" i="4"/>
  <c r="AL151" i="4"/>
  <c r="AK152" i="4"/>
  <c r="AL152" i="4"/>
  <c r="AK153" i="4"/>
  <c r="AL153" i="4"/>
  <c r="AK154" i="4"/>
  <c r="AL154" i="4"/>
  <c r="AK155" i="4"/>
  <c r="AL155" i="4"/>
  <c r="AK156" i="4"/>
  <c r="AL156" i="4"/>
  <c r="AK157" i="4"/>
  <c r="AL157" i="4"/>
  <c r="AK158" i="4"/>
  <c r="AL158" i="4"/>
  <c r="AK159" i="4"/>
  <c r="AL159" i="4"/>
  <c r="AK160" i="4"/>
  <c r="AL160" i="4"/>
  <c r="AK161" i="4"/>
  <c r="AL161" i="4"/>
  <c r="AK162" i="4"/>
  <c r="AL162" i="4"/>
  <c r="AK163" i="4"/>
  <c r="AL163" i="4"/>
  <c r="AK164" i="4"/>
  <c r="AL164" i="4"/>
  <c r="AK165" i="4"/>
  <c r="AL165" i="4"/>
  <c r="AK166" i="4"/>
  <c r="AL166" i="4"/>
  <c r="AK167" i="4"/>
  <c r="AL167" i="4"/>
  <c r="AK168" i="4"/>
  <c r="AL168" i="4"/>
  <c r="AK169" i="4"/>
  <c r="AL169" i="4"/>
  <c r="AK170" i="4"/>
  <c r="AL170" i="4"/>
  <c r="AK171" i="4"/>
  <c r="AL171" i="4"/>
  <c r="AK172" i="4"/>
  <c r="AL172" i="4"/>
  <c r="AK173" i="4"/>
  <c r="AL173" i="4"/>
  <c r="AK174" i="4"/>
  <c r="AL174" i="4"/>
  <c r="AK175" i="4"/>
  <c r="AL175" i="4"/>
  <c r="AK176" i="4"/>
  <c r="AL176" i="4"/>
  <c r="AK177" i="4"/>
  <c r="AL177" i="4"/>
  <c r="AK178" i="4"/>
  <c r="AL178" i="4"/>
  <c r="AK179" i="4"/>
  <c r="AL179" i="4"/>
  <c r="AK180" i="4"/>
  <c r="AL180" i="4"/>
  <c r="AK181" i="4"/>
  <c r="AL181" i="4"/>
  <c r="AK182" i="4"/>
  <c r="AL182" i="4"/>
  <c r="AK183" i="4"/>
  <c r="AL183" i="4"/>
  <c r="AK184" i="4"/>
  <c r="AL184" i="4"/>
  <c r="AK185" i="4"/>
  <c r="AL185" i="4"/>
  <c r="AK186" i="4"/>
  <c r="AL186" i="4"/>
  <c r="AK187" i="4"/>
  <c r="AL187" i="4"/>
  <c r="AK188" i="4"/>
  <c r="AL188" i="4"/>
  <c r="AK189" i="4"/>
  <c r="AL189" i="4"/>
  <c r="AK190" i="4"/>
  <c r="AL190" i="4"/>
  <c r="AK191" i="4"/>
  <c r="AL191" i="4"/>
  <c r="AK192" i="4"/>
  <c r="AL192" i="4"/>
  <c r="AK193" i="4"/>
  <c r="AL193" i="4"/>
  <c r="AK194" i="4"/>
  <c r="AL194" i="4"/>
  <c r="AK195" i="4"/>
  <c r="AL195" i="4"/>
  <c r="AK196" i="4"/>
  <c r="AL196" i="4"/>
  <c r="AK197" i="4"/>
  <c r="AL197" i="4"/>
  <c r="AK198" i="4"/>
  <c r="AL198" i="4"/>
  <c r="AK199" i="4"/>
  <c r="AL199" i="4"/>
  <c r="AK200" i="4"/>
  <c r="AL200" i="4"/>
  <c r="AK201" i="4"/>
  <c r="AL201" i="4"/>
  <c r="AK202" i="4"/>
  <c r="AL202" i="4"/>
  <c r="AK203" i="4"/>
  <c r="AL203" i="4"/>
  <c r="AK204" i="4"/>
  <c r="AL204" i="4"/>
  <c r="AK205" i="4"/>
  <c r="AL205" i="4"/>
  <c r="AK206" i="4"/>
  <c r="AL206" i="4"/>
  <c r="AK207" i="4"/>
  <c r="AL207" i="4"/>
  <c r="AK208" i="4"/>
  <c r="AL208" i="4"/>
  <c r="AK209" i="4"/>
  <c r="AL209" i="4"/>
  <c r="AK210" i="4"/>
  <c r="AL210" i="4"/>
  <c r="AK211" i="4"/>
  <c r="AL211" i="4"/>
  <c r="AK212" i="4"/>
  <c r="AL212" i="4"/>
  <c r="AK213" i="4"/>
  <c r="AL213" i="4"/>
  <c r="AK214" i="4"/>
  <c r="AL214" i="4"/>
  <c r="AK215" i="4"/>
  <c r="AL215" i="4"/>
  <c r="AK216" i="4"/>
  <c r="AL216" i="4"/>
  <c r="AK217" i="4"/>
  <c r="AL217" i="4"/>
  <c r="AK218" i="4"/>
  <c r="AL218" i="4"/>
  <c r="AK219" i="4"/>
  <c r="AL219" i="4"/>
  <c r="AK220" i="4"/>
  <c r="AL220" i="4"/>
  <c r="AK221" i="4"/>
  <c r="AL221" i="4"/>
  <c r="AK222" i="4"/>
  <c r="AL222" i="4"/>
  <c r="AK223" i="4"/>
  <c r="AL223" i="4"/>
  <c r="AK224" i="4"/>
  <c r="AL224" i="4"/>
  <c r="AK225" i="4"/>
  <c r="AL225" i="4"/>
  <c r="AK226" i="4"/>
  <c r="AL226" i="4"/>
  <c r="AK227" i="4"/>
  <c r="AL227" i="4"/>
  <c r="AK228" i="4"/>
  <c r="AL228" i="4"/>
  <c r="AK229" i="4"/>
  <c r="AL229" i="4"/>
  <c r="AK230" i="4"/>
  <c r="AL230" i="4"/>
  <c r="AK231" i="4"/>
  <c r="AL231" i="4"/>
  <c r="AK232" i="4"/>
  <c r="AL232" i="4"/>
  <c r="AK233" i="4"/>
  <c r="AL233" i="4"/>
  <c r="AK234" i="4"/>
  <c r="AL234" i="4"/>
  <c r="AK235" i="4"/>
  <c r="AL235" i="4"/>
  <c r="AK236" i="4"/>
  <c r="AL236" i="4"/>
  <c r="AK237" i="4"/>
  <c r="AL237" i="4"/>
  <c r="AK238" i="4"/>
  <c r="AL238" i="4"/>
  <c r="AK239" i="4"/>
  <c r="AL239" i="4"/>
  <c r="AK240" i="4"/>
  <c r="AL240" i="4"/>
  <c r="AK241" i="4"/>
  <c r="AL241" i="4"/>
  <c r="AK242" i="4"/>
  <c r="AL242" i="4"/>
  <c r="AK243" i="4"/>
  <c r="AL243" i="4"/>
  <c r="AK244" i="4"/>
  <c r="AL244" i="4"/>
  <c r="AK245" i="4"/>
  <c r="AL245" i="4"/>
  <c r="AK246" i="4"/>
  <c r="AL246" i="4"/>
  <c r="BO10" i="18"/>
  <c r="BN10" i="18"/>
  <c r="BM10" i="18"/>
  <c r="AK110" i="18"/>
  <c r="AL110" i="18"/>
  <c r="AK111" i="18"/>
  <c r="AL111" i="18"/>
  <c r="AK112" i="18"/>
  <c r="AL112" i="18"/>
  <c r="AK113" i="18"/>
  <c r="AL113" i="18"/>
  <c r="AK114" i="18"/>
  <c r="AL114" i="18"/>
  <c r="AK115" i="18"/>
  <c r="AL115" i="18"/>
  <c r="AK116" i="18"/>
  <c r="AL116" i="18"/>
  <c r="AK117" i="18"/>
  <c r="AL117" i="18"/>
  <c r="AK118" i="18"/>
  <c r="AL118" i="18"/>
  <c r="AK119" i="18"/>
  <c r="AL119" i="18"/>
  <c r="AK120" i="18"/>
  <c r="AL120" i="18"/>
  <c r="AK121" i="18"/>
  <c r="AL121" i="18"/>
  <c r="AK122" i="18"/>
  <c r="AL122" i="18"/>
  <c r="AK123" i="18"/>
  <c r="AL123" i="18"/>
  <c r="AK124" i="18"/>
  <c r="AL124" i="18"/>
  <c r="AK125" i="18"/>
  <c r="AL125" i="18"/>
  <c r="AK126" i="18"/>
  <c r="AL126" i="18"/>
  <c r="AK127" i="18"/>
  <c r="AL127" i="18"/>
  <c r="AK128" i="18"/>
  <c r="AL128" i="18"/>
  <c r="AK129" i="18"/>
  <c r="AL129" i="18"/>
  <c r="AK130" i="18"/>
  <c r="AL130" i="18"/>
  <c r="AK131" i="18"/>
  <c r="AL131" i="18"/>
  <c r="AK132" i="18"/>
  <c r="AL132" i="18"/>
  <c r="AK133" i="18"/>
  <c r="AL133" i="18"/>
  <c r="AK134" i="18"/>
  <c r="AL134" i="18"/>
  <c r="AK135" i="18"/>
  <c r="AL135" i="18"/>
  <c r="AK136" i="18"/>
  <c r="AL136" i="18"/>
  <c r="AK137" i="18"/>
  <c r="AL137" i="18"/>
  <c r="AK138" i="18"/>
  <c r="AL138" i="18"/>
  <c r="AK139" i="18"/>
  <c r="AL139" i="18"/>
  <c r="AK140" i="18"/>
  <c r="AL140" i="18"/>
  <c r="AK141" i="18"/>
  <c r="AL141" i="18"/>
  <c r="AK142" i="18"/>
  <c r="AL142" i="18"/>
  <c r="AK143" i="18"/>
  <c r="AL143" i="18"/>
  <c r="AK144" i="18"/>
  <c r="AL144" i="18"/>
  <c r="AK145" i="18"/>
  <c r="AL145" i="18"/>
  <c r="AK146" i="18"/>
  <c r="AL146" i="18"/>
  <c r="AK147" i="18"/>
  <c r="AL147" i="18"/>
  <c r="AK148" i="18"/>
  <c r="AL148" i="18"/>
  <c r="AK149" i="18"/>
  <c r="AL149" i="18"/>
  <c r="AK150" i="18"/>
  <c r="AL150" i="18"/>
  <c r="AK151" i="18"/>
  <c r="AL151" i="18"/>
  <c r="AK152" i="18"/>
  <c r="AL152" i="18"/>
  <c r="AK153" i="18"/>
  <c r="AL153" i="18"/>
  <c r="AK154" i="18"/>
  <c r="AL154" i="18"/>
  <c r="AK155" i="18"/>
  <c r="AL155" i="18"/>
  <c r="AK156" i="18"/>
  <c r="AL156" i="18"/>
  <c r="AK157" i="18"/>
  <c r="AL157" i="18"/>
  <c r="AK158" i="18"/>
  <c r="AL158" i="18"/>
  <c r="AK159" i="18"/>
  <c r="AL159" i="18"/>
  <c r="AK160" i="18"/>
  <c r="AL160" i="18"/>
  <c r="AK161" i="18"/>
  <c r="AL161" i="18"/>
  <c r="AK162" i="18"/>
  <c r="AL162" i="18"/>
  <c r="AK163" i="18"/>
  <c r="AL163" i="18"/>
  <c r="AK164" i="18"/>
  <c r="AL164" i="18"/>
  <c r="AK165" i="18"/>
  <c r="AL165" i="18"/>
  <c r="AK166" i="18"/>
  <c r="AL166" i="18"/>
  <c r="AK167" i="18"/>
  <c r="AL167" i="18"/>
  <c r="AK168" i="18"/>
  <c r="AL168" i="18"/>
  <c r="AK169" i="18"/>
  <c r="AL169" i="18"/>
  <c r="AK170" i="18"/>
  <c r="AL170" i="18"/>
  <c r="AK171" i="18"/>
  <c r="AL171" i="18"/>
  <c r="AK172" i="18"/>
  <c r="AL172" i="18"/>
  <c r="AK173" i="18"/>
  <c r="AL173" i="18"/>
  <c r="AK174" i="18"/>
  <c r="AL174" i="18"/>
  <c r="AK175" i="18"/>
  <c r="AL175" i="18"/>
  <c r="AK176" i="18"/>
  <c r="AL176" i="18"/>
  <c r="AK177" i="18"/>
  <c r="AL177" i="18"/>
  <c r="AK178" i="18"/>
  <c r="AL178" i="18"/>
  <c r="AK179" i="18"/>
  <c r="AL179" i="18"/>
  <c r="AK180" i="18"/>
  <c r="AL180" i="18"/>
  <c r="AK181" i="18"/>
  <c r="AL181" i="18"/>
  <c r="AK182" i="18"/>
  <c r="AL182" i="18"/>
  <c r="AK183" i="18"/>
  <c r="AL183" i="18"/>
  <c r="AK184" i="18"/>
  <c r="AL184" i="18"/>
  <c r="AK185" i="18"/>
  <c r="AL185" i="18"/>
  <c r="AK186" i="18"/>
  <c r="AL186" i="18"/>
  <c r="AK187" i="18"/>
  <c r="AL187" i="18"/>
  <c r="AK188" i="18"/>
  <c r="AL188" i="18"/>
  <c r="AK189" i="18"/>
  <c r="AL189" i="18"/>
  <c r="AK190" i="18"/>
  <c r="AL190" i="18"/>
  <c r="AK191" i="18"/>
  <c r="AL191" i="18"/>
  <c r="AK192" i="18"/>
  <c r="AL192" i="18"/>
  <c r="AK193" i="18"/>
  <c r="AL193" i="18"/>
  <c r="AK194" i="18"/>
  <c r="AL194" i="18"/>
  <c r="AK195" i="18"/>
  <c r="AL195" i="18"/>
  <c r="AK196" i="18"/>
  <c r="AL196" i="18"/>
  <c r="AK197" i="18"/>
  <c r="AL197" i="18"/>
  <c r="AK198" i="18"/>
  <c r="AL198" i="18"/>
  <c r="AK199" i="18"/>
  <c r="AL199" i="18"/>
  <c r="AK200" i="18"/>
  <c r="AL200" i="18"/>
  <c r="AK201" i="18"/>
  <c r="AL201" i="18"/>
  <c r="AK202" i="18"/>
  <c r="AL202" i="18"/>
  <c r="AK203" i="18"/>
  <c r="AL203" i="18"/>
  <c r="AK204" i="18"/>
  <c r="AL204" i="18"/>
  <c r="AK205" i="18"/>
  <c r="AL205" i="18"/>
  <c r="AK206" i="18"/>
  <c r="AL206" i="18"/>
  <c r="AK207" i="18"/>
  <c r="AL207" i="18"/>
  <c r="AK208" i="18"/>
  <c r="AL208" i="18"/>
  <c r="AK209" i="18"/>
  <c r="AL209" i="18"/>
  <c r="AK210" i="18"/>
  <c r="AL210" i="18"/>
  <c r="AK211" i="18"/>
  <c r="AL211" i="18"/>
  <c r="AK212" i="18"/>
  <c r="AL212" i="18"/>
  <c r="AK213" i="18"/>
  <c r="AL213" i="18"/>
  <c r="AK214" i="18"/>
  <c r="AL214" i="18"/>
  <c r="AK215" i="18"/>
  <c r="AL215" i="18"/>
  <c r="AK216" i="18"/>
  <c r="AL216" i="18"/>
  <c r="AK217" i="18"/>
  <c r="AL217" i="18"/>
  <c r="AK218" i="18"/>
  <c r="AL218" i="18"/>
  <c r="AK219" i="18"/>
  <c r="AL219" i="18"/>
  <c r="AK220" i="18"/>
  <c r="AL220" i="18"/>
  <c r="AK221" i="18"/>
  <c r="AL221" i="18"/>
  <c r="AK222" i="18"/>
  <c r="AL222" i="18"/>
  <c r="AK223" i="18"/>
  <c r="AL223" i="18"/>
  <c r="AK224" i="18"/>
  <c r="AL224" i="18"/>
  <c r="AK225" i="18"/>
  <c r="AL225" i="18"/>
  <c r="AK226" i="18"/>
  <c r="AL226" i="18"/>
  <c r="AK227" i="18"/>
  <c r="AL227" i="18"/>
  <c r="AK228" i="18"/>
  <c r="AL228" i="18"/>
  <c r="AK229" i="18"/>
  <c r="AL229" i="18"/>
  <c r="AK230" i="18"/>
  <c r="AL230" i="18"/>
  <c r="AK231" i="18"/>
  <c r="AL231" i="18"/>
  <c r="AK232" i="18"/>
  <c r="AL232" i="18"/>
  <c r="AK233" i="18"/>
  <c r="AL233" i="18"/>
  <c r="AK234" i="18"/>
  <c r="AL234" i="18"/>
  <c r="AK235" i="18"/>
  <c r="AL235" i="18"/>
  <c r="AK236" i="18"/>
  <c r="AL236" i="18"/>
  <c r="AK237" i="18"/>
  <c r="AL237" i="18"/>
  <c r="AK238" i="18"/>
  <c r="AL238" i="18"/>
  <c r="AK239" i="18"/>
  <c r="AL239" i="18"/>
  <c r="AK240" i="18"/>
  <c r="AL240" i="18"/>
  <c r="AK241" i="18"/>
  <c r="AL241" i="18"/>
  <c r="AK242" i="18"/>
  <c r="AL242" i="18"/>
  <c r="AK243" i="18"/>
  <c r="AL243" i="18"/>
  <c r="AK244" i="18"/>
  <c r="AL244" i="18"/>
  <c r="AK245" i="18"/>
  <c r="AL245" i="18"/>
  <c r="AK246" i="18"/>
  <c r="AL246" i="18"/>
  <c r="C17" i="17"/>
  <c r="C18" i="17"/>
  <c r="C19" i="17"/>
  <c r="AL10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N34" i="1" l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Q5" i="1"/>
  <c r="BP5" i="1"/>
  <c r="BO5" i="1"/>
  <c r="AK30" i="1"/>
  <c r="AK35" i="1"/>
  <c r="AK40" i="1"/>
  <c r="AK45" i="1"/>
  <c r="AK50" i="1"/>
  <c r="AK55" i="1"/>
  <c r="AK60" i="1"/>
  <c r="AK65" i="1"/>
  <c r="AK70" i="1"/>
  <c r="AK75" i="1"/>
  <c r="AK80" i="1"/>
  <c r="AK85" i="1"/>
  <c r="AK90" i="1"/>
  <c r="AK95" i="1"/>
  <c r="AK100" i="1"/>
  <c r="AK105" i="1"/>
  <c r="AK10" i="1"/>
  <c r="CE109" i="1"/>
  <c r="CE104" i="1"/>
  <c r="CE99" i="1"/>
  <c r="CE94" i="1"/>
  <c r="CE89" i="1"/>
  <c r="CE84" i="1"/>
  <c r="CE79" i="1"/>
  <c r="CE74" i="1"/>
  <c r="CE69" i="1"/>
  <c r="CE64" i="1"/>
  <c r="CE59" i="1"/>
  <c r="CE54" i="1"/>
  <c r="CE49" i="1"/>
  <c r="CE44" i="1"/>
  <c r="CE39" i="1"/>
  <c r="CE34" i="1"/>
  <c r="AM109" i="1" a="1"/>
  <c r="AM109" i="1" s="1"/>
  <c r="AM35" i="1" a="1"/>
  <c r="AM35" i="1" s="1"/>
  <c r="AM36" i="1" a="1"/>
  <c r="AM36" i="1" s="1"/>
  <c r="AM37" i="1" a="1"/>
  <c r="AM37" i="1" s="1"/>
  <c r="AM38" i="1" a="1"/>
  <c r="AM38" i="1" s="1"/>
  <c r="AM39" i="1" a="1"/>
  <c r="AM39" i="1" s="1"/>
  <c r="AM40" i="1" a="1"/>
  <c r="AM40" i="1" s="1"/>
  <c r="AM41" i="1" a="1"/>
  <c r="AM41" i="1" s="1"/>
  <c r="AM42" i="1" a="1"/>
  <c r="AM42" i="1" s="1"/>
  <c r="AM43" i="1" a="1"/>
  <c r="AM43" i="1" s="1"/>
  <c r="AM44" i="1" a="1"/>
  <c r="AM44" i="1" s="1"/>
  <c r="AM45" i="1" a="1"/>
  <c r="AM45" i="1" s="1"/>
  <c r="AM46" i="1" a="1"/>
  <c r="AM46" i="1" s="1"/>
  <c r="AM47" i="1" a="1"/>
  <c r="AM47" i="1" s="1"/>
  <c r="AM48" i="1" a="1"/>
  <c r="AM48" i="1" s="1"/>
  <c r="AM49" i="1" a="1"/>
  <c r="AM49" i="1" s="1"/>
  <c r="AM50" i="1" a="1"/>
  <c r="AM50" i="1" s="1"/>
  <c r="AM51" i="1" a="1"/>
  <c r="AM51" i="1" s="1"/>
  <c r="AM52" i="1" a="1"/>
  <c r="AM52" i="1" s="1"/>
  <c r="AM53" i="1" a="1"/>
  <c r="AM53" i="1" s="1"/>
  <c r="AM54" i="1" a="1"/>
  <c r="AM54" i="1" s="1"/>
  <c r="AM55" i="1" a="1"/>
  <c r="AM55" i="1" s="1"/>
  <c r="AM56" i="1" a="1"/>
  <c r="AM56" i="1" s="1"/>
  <c r="AM57" i="1" a="1"/>
  <c r="AM57" i="1" s="1"/>
  <c r="AM58" i="1" a="1"/>
  <c r="AM58" i="1" s="1"/>
  <c r="AM59" i="1" a="1"/>
  <c r="AM59" i="1" s="1"/>
  <c r="AM60" i="1" a="1"/>
  <c r="AM60" i="1" s="1"/>
  <c r="AM61" i="1" a="1"/>
  <c r="AM61" i="1" s="1"/>
  <c r="AM62" i="1" a="1"/>
  <c r="AM62" i="1" s="1"/>
  <c r="AM63" i="1" a="1"/>
  <c r="AM63" i="1" s="1"/>
  <c r="AM64" i="1" a="1"/>
  <c r="AM64" i="1" s="1"/>
  <c r="AM65" i="1" a="1"/>
  <c r="AM65" i="1" s="1"/>
  <c r="AM66" i="1" a="1"/>
  <c r="AM66" i="1" s="1"/>
  <c r="AM67" i="1" a="1"/>
  <c r="AM67" i="1" s="1"/>
  <c r="AM68" i="1" a="1"/>
  <c r="AM68" i="1" s="1"/>
  <c r="AM69" i="1" a="1"/>
  <c r="AM69" i="1" s="1"/>
  <c r="AM70" i="1" a="1"/>
  <c r="AM70" i="1" s="1"/>
  <c r="AM71" i="1" a="1"/>
  <c r="AM71" i="1" s="1"/>
  <c r="AM72" i="1" a="1"/>
  <c r="AM72" i="1" s="1"/>
  <c r="AM73" i="1" a="1"/>
  <c r="AM73" i="1" s="1"/>
  <c r="AM74" i="1" a="1"/>
  <c r="AM74" i="1" s="1"/>
  <c r="AM75" i="1" a="1"/>
  <c r="AM75" i="1" s="1"/>
  <c r="AM76" i="1" a="1"/>
  <c r="AM76" i="1" s="1"/>
  <c r="AM77" i="1" a="1"/>
  <c r="AM77" i="1" s="1"/>
  <c r="AM78" i="1" a="1"/>
  <c r="AM78" i="1" s="1"/>
  <c r="AM79" i="1" a="1"/>
  <c r="AM79" i="1" s="1"/>
  <c r="AM80" i="1" a="1"/>
  <c r="AM80" i="1" s="1"/>
  <c r="AM81" i="1" a="1"/>
  <c r="AM81" i="1" s="1"/>
  <c r="AM82" i="1" a="1"/>
  <c r="AM82" i="1" s="1"/>
  <c r="AM83" i="1" a="1"/>
  <c r="AM83" i="1" s="1"/>
  <c r="AM84" i="1" a="1"/>
  <c r="AM84" i="1" s="1"/>
  <c r="AM85" i="1" a="1"/>
  <c r="AM85" i="1" s="1"/>
  <c r="AM86" i="1" a="1"/>
  <c r="AM86" i="1" s="1"/>
  <c r="AM87" i="1" a="1"/>
  <c r="AM87" i="1" s="1"/>
  <c r="AM88" i="1" a="1"/>
  <c r="AM88" i="1" s="1"/>
  <c r="AM89" i="1" a="1"/>
  <c r="AM89" i="1" s="1"/>
  <c r="AM90" i="1" a="1"/>
  <c r="AM90" i="1" s="1"/>
  <c r="AM91" i="1" a="1"/>
  <c r="AM91" i="1" s="1"/>
  <c r="AM92" i="1" a="1"/>
  <c r="AM92" i="1" s="1"/>
  <c r="AM93" i="1" a="1"/>
  <c r="AM93" i="1" s="1"/>
  <c r="AM94" i="1" a="1"/>
  <c r="AM94" i="1" s="1"/>
  <c r="AM95" i="1" a="1"/>
  <c r="AM95" i="1" s="1"/>
  <c r="AM96" i="1" a="1"/>
  <c r="AM96" i="1" s="1"/>
  <c r="AM97" i="1" a="1"/>
  <c r="AM97" i="1" s="1"/>
  <c r="AM98" i="1" a="1"/>
  <c r="AM98" i="1" s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L35" i="1"/>
  <c r="AL40" i="1"/>
  <c r="AL45" i="1"/>
  <c r="AL50" i="1"/>
  <c r="AL55" i="1"/>
  <c r="AL60" i="1"/>
  <c r="AL65" i="1"/>
  <c r="AL70" i="1"/>
  <c r="AL75" i="1"/>
  <c r="AL80" i="1"/>
  <c r="AL85" i="1"/>
  <c r="AL90" i="1"/>
  <c r="AL95" i="1"/>
  <c r="AL100" i="1"/>
  <c r="AL105" i="1"/>
  <c r="M20" i="21" l="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AW35" i="21" s="1"/>
  <c r="V35" i="21" s="1"/>
  <c r="M35" i="21"/>
  <c r="AX36" i="21" s="1"/>
  <c r="M36" i="21"/>
  <c r="M37" i="21"/>
  <c r="B38" i="21" s="1"/>
  <c r="M38" i="21"/>
  <c r="M39" i="21"/>
  <c r="M40" i="21"/>
  <c r="M41" i="21"/>
  <c r="M42" i="21"/>
  <c r="U42" i="21" s="1"/>
  <c r="M43" i="21"/>
  <c r="M44" i="21"/>
  <c r="M45" i="21"/>
  <c r="M46" i="21"/>
  <c r="M47" i="21"/>
  <c r="AW48" i="21" s="1"/>
  <c r="V48" i="21" s="1"/>
  <c r="M48" i="21"/>
  <c r="M49" i="21"/>
  <c r="M50" i="21"/>
  <c r="M51" i="21"/>
  <c r="M52" i="21"/>
  <c r="M53" i="21"/>
  <c r="M54" i="21"/>
  <c r="M55" i="21"/>
  <c r="M56" i="21"/>
  <c r="AW57" i="21" s="1"/>
  <c r="V57" i="21" s="1"/>
  <c r="M57" i="21"/>
  <c r="M58" i="21"/>
  <c r="AJ59" i="21" s="1"/>
  <c r="Q59" i="21" s="1"/>
  <c r="M59" i="21"/>
  <c r="M60" i="21"/>
  <c r="M61" i="21"/>
  <c r="X61" i="21" s="1"/>
  <c r="AN61" i="21" s="1"/>
  <c r="M62" i="21"/>
  <c r="M63" i="21"/>
  <c r="B64" i="21" s="1"/>
  <c r="M64" i="21"/>
  <c r="F64" i="21" s="1"/>
  <c r="M65" i="21"/>
  <c r="M66" i="21"/>
  <c r="R66" i="21" s="1"/>
  <c r="M67" i="21"/>
  <c r="M68" i="21"/>
  <c r="M69" i="21"/>
  <c r="M70" i="21"/>
  <c r="M71" i="21"/>
  <c r="M72" i="21"/>
  <c r="M73" i="21"/>
  <c r="M74" i="21"/>
  <c r="M75" i="21"/>
  <c r="AX76" i="21" s="1"/>
  <c r="M76" i="21"/>
  <c r="M77" i="21"/>
  <c r="M78" i="21"/>
  <c r="M79" i="21"/>
  <c r="M80" i="21"/>
  <c r="AY81" i="21" s="1"/>
  <c r="M81" i="21"/>
  <c r="M82" i="21"/>
  <c r="S82" i="21" s="1"/>
  <c r="M83" i="21"/>
  <c r="M84" i="21"/>
  <c r="M85" i="21"/>
  <c r="X85" i="21" s="1"/>
  <c r="AN85" i="21" s="1"/>
  <c r="M86" i="21"/>
  <c r="M87" i="21"/>
  <c r="AI88" i="21" s="1"/>
  <c r="P88" i="21" s="1"/>
  <c r="M88" i="21"/>
  <c r="AI89" i="21" s="1"/>
  <c r="P89" i="21" s="1"/>
  <c r="M89" i="21"/>
  <c r="M90" i="21"/>
  <c r="M91" i="21"/>
  <c r="M92" i="21"/>
  <c r="M93" i="21"/>
  <c r="S93" i="21" s="1"/>
  <c r="M94" i="21"/>
  <c r="M95" i="21"/>
  <c r="S95" i="21" s="1"/>
  <c r="M96" i="21"/>
  <c r="M97" i="21"/>
  <c r="M98" i="21"/>
  <c r="F98" i="21" s="1"/>
  <c r="M99" i="21"/>
  <c r="R99" i="21" s="1"/>
  <c r="M100" i="21"/>
  <c r="M101" i="21"/>
  <c r="AJ102" i="21" s="1"/>
  <c r="Q102" i="21" s="1"/>
  <c r="M102" i="21"/>
  <c r="M103" i="21"/>
  <c r="M104" i="21"/>
  <c r="AI105" i="21" s="1"/>
  <c r="P105" i="21" s="1"/>
  <c r="M105" i="21"/>
  <c r="M106" i="21"/>
  <c r="M107" i="21"/>
  <c r="R107" i="21" s="1"/>
  <c r="M108" i="21"/>
  <c r="M109" i="21"/>
  <c r="AH110" i="21" s="1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AY47" i="22" s="1"/>
  <c r="M47" i="22"/>
  <c r="AG48" i="22" s="1"/>
  <c r="I48" i="22" s="1"/>
  <c r="M48" i="22"/>
  <c r="M49" i="22"/>
  <c r="M50" i="22"/>
  <c r="M51" i="22"/>
  <c r="M52" i="22"/>
  <c r="M53" i="22"/>
  <c r="M54" i="22"/>
  <c r="M55" i="22"/>
  <c r="AH56" i="22" s="1"/>
  <c r="J56" i="22" s="1"/>
  <c r="M56" i="22"/>
  <c r="M57" i="22"/>
  <c r="M58" i="22"/>
  <c r="M59" i="22"/>
  <c r="M60" i="22"/>
  <c r="M61" i="22"/>
  <c r="M62" i="22"/>
  <c r="M63" i="22"/>
  <c r="AF64" i="22" s="1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AS80" i="22" s="1"/>
  <c r="M80" i="22"/>
  <c r="M81" i="22"/>
  <c r="M82" i="22"/>
  <c r="M83" i="22"/>
  <c r="M84" i="22"/>
  <c r="M85" i="22"/>
  <c r="M86" i="22"/>
  <c r="M87" i="22"/>
  <c r="AE88" i="22" s="1"/>
  <c r="M88" i="22"/>
  <c r="M89" i="22"/>
  <c r="M90" i="22"/>
  <c r="M91" i="22"/>
  <c r="M92" i="22"/>
  <c r="M93" i="22"/>
  <c r="M94" i="22"/>
  <c r="M95" i="22"/>
  <c r="F95" i="22" s="1"/>
  <c r="M96" i="22"/>
  <c r="M97" i="22"/>
  <c r="M98" i="22"/>
  <c r="M99" i="22"/>
  <c r="M100" i="22"/>
  <c r="M101" i="22"/>
  <c r="M102" i="22"/>
  <c r="M103" i="22"/>
  <c r="AF104" i="22" s="1"/>
  <c r="M104" i="22"/>
  <c r="M105" i="22"/>
  <c r="M106" i="22"/>
  <c r="M107" i="22"/>
  <c r="M108" i="22"/>
  <c r="M109" i="22"/>
  <c r="AI110" i="22" s="1"/>
  <c r="AE35" i="22"/>
  <c r="AE37" i="22"/>
  <c r="AG37" i="22"/>
  <c r="I37" i="22" s="1"/>
  <c r="AE45" i="22"/>
  <c r="AF47" i="22"/>
  <c r="AG53" i="22"/>
  <c r="I53" i="22" s="1"/>
  <c r="AH53" i="22"/>
  <c r="J53" i="22" s="1"/>
  <c r="AE61" i="22"/>
  <c r="AF61" i="22"/>
  <c r="AH61" i="22"/>
  <c r="J61" i="22" s="1"/>
  <c r="AH65" i="22"/>
  <c r="J65" i="22" s="1"/>
  <c r="AE69" i="22"/>
  <c r="AH73" i="22"/>
  <c r="J73" i="22" s="1"/>
  <c r="AF77" i="22"/>
  <c r="AG77" i="22"/>
  <c r="I77" i="22" s="1"/>
  <c r="AH77" i="22"/>
  <c r="J77" i="22" s="1"/>
  <c r="AE81" i="22"/>
  <c r="AE85" i="22"/>
  <c r="AG85" i="22"/>
  <c r="I85" i="22" s="1"/>
  <c r="AH93" i="22"/>
  <c r="J93" i="22" s="1"/>
  <c r="AH95" i="22"/>
  <c r="J95" i="22" s="1"/>
  <c r="AE99" i="22"/>
  <c r="AF101" i="22"/>
  <c r="AG101" i="22"/>
  <c r="I101" i="22" s="1"/>
  <c r="AH101" i="22"/>
  <c r="J101" i="22" s="1"/>
  <c r="AG103" i="22"/>
  <c r="I103" i="22" s="1"/>
  <c r="AE109" i="22"/>
  <c r="AF109" i="22"/>
  <c r="AG109" i="22"/>
  <c r="I109" i="22" s="1"/>
  <c r="AE111" i="22"/>
  <c r="AF111" i="22"/>
  <c r="AG111" i="22"/>
  <c r="AH111" i="22"/>
  <c r="AE112" i="22"/>
  <c r="AF112" i="22"/>
  <c r="AG112" i="22"/>
  <c r="AH112" i="22"/>
  <c r="AE113" i="22"/>
  <c r="AF113" i="22"/>
  <c r="AG113" i="22"/>
  <c r="AH113" i="22"/>
  <c r="AE114" i="22"/>
  <c r="AF114" i="22"/>
  <c r="AG114" i="22"/>
  <c r="AH114" i="22"/>
  <c r="AE115" i="22"/>
  <c r="AF115" i="22"/>
  <c r="AG115" i="22"/>
  <c r="AH115" i="22"/>
  <c r="AE116" i="22"/>
  <c r="AF116" i="22"/>
  <c r="AG116" i="22"/>
  <c r="AH116" i="22"/>
  <c r="AE117" i="22"/>
  <c r="AF117" i="22"/>
  <c r="AG117" i="22"/>
  <c r="AH117" i="22"/>
  <c r="AE118" i="22"/>
  <c r="AF118" i="22"/>
  <c r="AG118" i="22"/>
  <c r="AH118" i="22"/>
  <c r="AE119" i="22"/>
  <c r="AF119" i="22"/>
  <c r="AG119" i="22"/>
  <c r="AH119" i="22"/>
  <c r="AE120" i="22"/>
  <c r="AF120" i="22"/>
  <c r="AG120" i="22"/>
  <c r="AH120" i="22"/>
  <c r="AE121" i="22"/>
  <c r="AF121" i="22"/>
  <c r="AG121" i="22"/>
  <c r="AH121" i="22"/>
  <c r="AE122" i="22"/>
  <c r="AF122" i="22"/>
  <c r="AG122" i="22"/>
  <c r="AH122" i="22"/>
  <c r="AE123" i="22"/>
  <c r="AF123" i="22"/>
  <c r="AG123" i="22"/>
  <c r="AH123" i="22"/>
  <c r="AE124" i="22"/>
  <c r="AF124" i="22"/>
  <c r="AG124" i="22"/>
  <c r="AH124" i="22"/>
  <c r="AE125" i="22"/>
  <c r="AF125" i="22"/>
  <c r="AG125" i="22"/>
  <c r="AH125" i="22"/>
  <c r="AE126" i="22"/>
  <c r="AF126" i="22"/>
  <c r="AG126" i="22"/>
  <c r="AH126" i="22"/>
  <c r="AE127" i="22"/>
  <c r="AF127" i="22"/>
  <c r="AG127" i="22"/>
  <c r="AH127" i="22"/>
  <c r="AE128" i="22"/>
  <c r="AF128" i="22"/>
  <c r="AG128" i="22"/>
  <c r="AH128" i="22"/>
  <c r="AE129" i="22"/>
  <c r="AF129" i="22"/>
  <c r="AG129" i="22"/>
  <c r="AH129" i="22"/>
  <c r="AE130" i="22"/>
  <c r="AF130" i="22"/>
  <c r="AG130" i="22"/>
  <c r="AH130" i="22"/>
  <c r="AE131" i="22"/>
  <c r="AF131" i="22"/>
  <c r="AG131" i="22"/>
  <c r="AH131" i="22"/>
  <c r="AE132" i="22"/>
  <c r="AF132" i="22"/>
  <c r="AG132" i="22"/>
  <c r="AH132" i="22"/>
  <c r="AE133" i="22"/>
  <c r="AF133" i="22"/>
  <c r="AG133" i="22"/>
  <c r="AH133" i="22"/>
  <c r="AE134" i="22"/>
  <c r="AF134" i="22"/>
  <c r="AG134" i="22"/>
  <c r="AH134" i="22"/>
  <c r="AE135" i="22"/>
  <c r="AF135" i="22"/>
  <c r="AG135" i="22"/>
  <c r="AH135" i="22"/>
  <c r="AE136" i="22"/>
  <c r="AF136" i="22"/>
  <c r="AG136" i="22"/>
  <c r="AH136" i="22"/>
  <c r="AE137" i="22"/>
  <c r="AF137" i="22"/>
  <c r="AG137" i="22"/>
  <c r="AH137" i="22"/>
  <c r="AE138" i="22"/>
  <c r="AF138" i="22"/>
  <c r="AG138" i="22"/>
  <c r="AH138" i="22"/>
  <c r="AE139" i="22"/>
  <c r="AF139" i="22"/>
  <c r="AG139" i="22"/>
  <c r="AH139" i="22"/>
  <c r="AE140" i="22"/>
  <c r="AF140" i="22"/>
  <c r="AG140" i="22"/>
  <c r="AH140" i="22"/>
  <c r="AE141" i="22"/>
  <c r="AF141" i="22"/>
  <c r="AG141" i="22"/>
  <c r="AH141" i="22"/>
  <c r="AE142" i="22"/>
  <c r="AF142" i="22"/>
  <c r="AG142" i="22"/>
  <c r="AH142" i="22"/>
  <c r="AE143" i="22"/>
  <c r="AF143" i="22"/>
  <c r="AG143" i="22"/>
  <c r="AH143" i="22"/>
  <c r="AE144" i="22"/>
  <c r="AF144" i="22"/>
  <c r="AG144" i="22"/>
  <c r="AH144" i="22"/>
  <c r="AE145" i="22"/>
  <c r="AF145" i="22"/>
  <c r="AG145" i="22"/>
  <c r="AH145" i="22"/>
  <c r="AE146" i="22"/>
  <c r="AF146" i="22"/>
  <c r="AG146" i="22"/>
  <c r="AH146" i="22"/>
  <c r="AE147" i="22"/>
  <c r="AF147" i="22"/>
  <c r="AG147" i="22"/>
  <c r="AH147" i="22"/>
  <c r="AE148" i="22"/>
  <c r="AF148" i="22"/>
  <c r="AG148" i="22"/>
  <c r="AH148" i="22"/>
  <c r="AE149" i="22"/>
  <c r="AF149" i="22"/>
  <c r="AG149" i="22"/>
  <c r="AH149" i="22"/>
  <c r="AE150" i="22"/>
  <c r="AF150" i="22"/>
  <c r="AG150" i="22"/>
  <c r="AH150" i="22"/>
  <c r="AE151" i="22"/>
  <c r="AF151" i="22"/>
  <c r="AG151" i="22"/>
  <c r="AH151" i="22"/>
  <c r="AE152" i="22"/>
  <c r="AF152" i="22"/>
  <c r="AG152" i="22"/>
  <c r="AH152" i="22"/>
  <c r="AE153" i="22"/>
  <c r="AF153" i="22"/>
  <c r="AG153" i="22"/>
  <c r="AH153" i="22"/>
  <c r="AE154" i="22"/>
  <c r="AF154" i="22"/>
  <c r="AG154" i="22"/>
  <c r="AH154" i="22"/>
  <c r="AE155" i="22"/>
  <c r="AF155" i="22"/>
  <c r="AG155" i="22"/>
  <c r="AH155" i="22"/>
  <c r="AE156" i="22"/>
  <c r="AF156" i="22"/>
  <c r="AG156" i="22"/>
  <c r="AH156" i="22"/>
  <c r="AE157" i="22"/>
  <c r="AF157" i="22"/>
  <c r="AG157" i="22"/>
  <c r="AH157" i="22"/>
  <c r="AE158" i="22"/>
  <c r="AF158" i="22"/>
  <c r="AG158" i="22"/>
  <c r="AH158" i="22"/>
  <c r="AE159" i="22"/>
  <c r="AF159" i="22"/>
  <c r="AG159" i="22"/>
  <c r="AH159" i="22"/>
  <c r="AE160" i="22"/>
  <c r="AF160" i="22"/>
  <c r="AG160" i="22"/>
  <c r="AH160" i="22"/>
  <c r="AE161" i="22"/>
  <c r="AF161" i="22"/>
  <c r="AG161" i="22"/>
  <c r="AH161" i="22"/>
  <c r="AE162" i="22"/>
  <c r="AF162" i="22"/>
  <c r="AG162" i="22"/>
  <c r="AH162" i="22"/>
  <c r="AE163" i="22"/>
  <c r="AF163" i="22"/>
  <c r="AG163" i="22"/>
  <c r="AH163" i="22"/>
  <c r="AE164" i="22"/>
  <c r="AF164" i="22"/>
  <c r="AG164" i="22"/>
  <c r="AH164" i="22"/>
  <c r="AE165" i="22"/>
  <c r="AF165" i="22"/>
  <c r="AG165" i="22"/>
  <c r="AH165" i="22"/>
  <c r="AE166" i="22"/>
  <c r="AF166" i="22"/>
  <c r="AG166" i="22"/>
  <c r="AH166" i="22"/>
  <c r="AE167" i="22"/>
  <c r="AF167" i="22"/>
  <c r="AG167" i="22"/>
  <c r="AH167" i="22"/>
  <c r="AE168" i="22"/>
  <c r="AF168" i="22"/>
  <c r="AG168" i="22"/>
  <c r="AH168" i="22"/>
  <c r="AE169" i="22"/>
  <c r="AF169" i="22"/>
  <c r="AG169" i="22"/>
  <c r="AH169" i="22"/>
  <c r="AE170" i="22"/>
  <c r="AF170" i="22"/>
  <c r="AG170" i="22"/>
  <c r="AH170" i="22"/>
  <c r="AE171" i="22"/>
  <c r="AF171" i="22"/>
  <c r="AG171" i="22"/>
  <c r="AH171" i="22"/>
  <c r="AE172" i="22"/>
  <c r="AF172" i="22"/>
  <c r="AG172" i="22"/>
  <c r="AH172" i="22"/>
  <c r="AE173" i="22"/>
  <c r="AF173" i="22"/>
  <c r="AG173" i="22"/>
  <c r="AH173" i="22"/>
  <c r="AE174" i="22"/>
  <c r="AF174" i="22"/>
  <c r="AG174" i="22"/>
  <c r="AH174" i="22"/>
  <c r="AE175" i="22"/>
  <c r="AF175" i="22"/>
  <c r="AG175" i="22"/>
  <c r="AH175" i="22"/>
  <c r="AE176" i="22"/>
  <c r="AF176" i="22"/>
  <c r="AG176" i="22"/>
  <c r="AH176" i="22"/>
  <c r="AE177" i="22"/>
  <c r="AF177" i="22"/>
  <c r="AG177" i="22"/>
  <c r="AH177" i="22"/>
  <c r="AE178" i="22"/>
  <c r="AF178" i="22"/>
  <c r="AG178" i="22"/>
  <c r="AH178" i="22"/>
  <c r="AE179" i="22"/>
  <c r="AF179" i="22"/>
  <c r="AG179" i="22"/>
  <c r="AH179" i="22"/>
  <c r="AE180" i="22"/>
  <c r="AF180" i="22"/>
  <c r="AG180" i="22"/>
  <c r="AH180" i="22"/>
  <c r="AE181" i="22"/>
  <c r="AF181" i="22"/>
  <c r="AG181" i="22"/>
  <c r="AH181" i="22"/>
  <c r="AE182" i="22"/>
  <c r="AF182" i="22"/>
  <c r="AG182" i="22"/>
  <c r="AH182" i="22"/>
  <c r="AE183" i="22"/>
  <c r="AF183" i="22"/>
  <c r="AG183" i="22"/>
  <c r="AH183" i="22"/>
  <c r="AE184" i="22"/>
  <c r="AF184" i="22"/>
  <c r="AG184" i="22"/>
  <c r="AH184" i="22"/>
  <c r="AE185" i="22"/>
  <c r="AF185" i="22"/>
  <c r="AG185" i="22"/>
  <c r="AH185" i="22"/>
  <c r="AE186" i="22"/>
  <c r="AF186" i="22"/>
  <c r="AG186" i="22"/>
  <c r="AH186" i="22"/>
  <c r="AE187" i="22"/>
  <c r="AF187" i="22"/>
  <c r="AG187" i="22"/>
  <c r="AH187" i="22"/>
  <c r="AE188" i="22"/>
  <c r="AF188" i="22"/>
  <c r="AG188" i="22"/>
  <c r="AH188" i="22"/>
  <c r="AE189" i="22"/>
  <c r="AF189" i="22"/>
  <c r="AG189" i="22"/>
  <c r="AH189" i="22"/>
  <c r="AE190" i="22"/>
  <c r="AF190" i="22"/>
  <c r="AG190" i="22"/>
  <c r="AH190" i="22"/>
  <c r="AE191" i="22"/>
  <c r="AF191" i="22"/>
  <c r="AG191" i="22"/>
  <c r="AH191" i="22"/>
  <c r="AE192" i="22"/>
  <c r="AF192" i="22"/>
  <c r="AG192" i="22"/>
  <c r="AH192" i="22"/>
  <c r="AE193" i="22"/>
  <c r="AF193" i="22"/>
  <c r="AG193" i="22"/>
  <c r="AH193" i="22"/>
  <c r="AE194" i="22"/>
  <c r="AF194" i="22"/>
  <c r="AG194" i="22"/>
  <c r="AH194" i="22"/>
  <c r="AE195" i="22"/>
  <c r="AF195" i="22"/>
  <c r="AG195" i="22"/>
  <c r="AH195" i="22"/>
  <c r="AE196" i="22"/>
  <c r="AF196" i="22"/>
  <c r="AE197" i="22"/>
  <c r="AF197" i="22"/>
  <c r="AE198" i="22"/>
  <c r="AF198" i="22"/>
  <c r="AE199" i="22"/>
  <c r="AF199" i="22"/>
  <c r="AE200" i="22"/>
  <c r="AF200" i="22"/>
  <c r="AE201" i="22"/>
  <c r="AF201" i="22"/>
  <c r="AE202" i="22"/>
  <c r="AF202" i="22"/>
  <c r="AE203" i="22"/>
  <c r="AF203" i="22"/>
  <c r="AE204" i="22"/>
  <c r="AF204" i="22"/>
  <c r="AE205" i="22"/>
  <c r="AF205" i="22"/>
  <c r="AE206" i="22"/>
  <c r="AF206" i="22"/>
  <c r="AE207" i="22"/>
  <c r="AF207" i="22"/>
  <c r="AE208" i="22"/>
  <c r="AF208" i="22"/>
  <c r="AE209" i="22"/>
  <c r="AF209" i="22"/>
  <c r="AY36" i="22"/>
  <c r="AX37" i="22"/>
  <c r="AY37" i="22"/>
  <c r="AX38" i="22"/>
  <c r="AY38" i="22"/>
  <c r="AX45" i="22"/>
  <c r="AY45" i="22"/>
  <c r="AX53" i="22"/>
  <c r="AY53" i="22"/>
  <c r="AX60" i="22"/>
  <c r="AX61" i="22"/>
  <c r="AY61" i="22"/>
  <c r="AX69" i="22"/>
  <c r="AY69" i="22"/>
  <c r="AX70" i="22"/>
  <c r="AY70" i="22"/>
  <c r="AX77" i="22"/>
  <c r="AY77" i="22"/>
  <c r="AX81" i="22"/>
  <c r="AY81" i="22"/>
  <c r="AX85" i="22"/>
  <c r="AY85" i="22"/>
  <c r="AX93" i="22"/>
  <c r="AY93" i="22"/>
  <c r="AX96" i="22"/>
  <c r="AX101" i="22"/>
  <c r="AY101" i="22"/>
  <c r="AX102" i="22"/>
  <c r="AY102" i="22"/>
  <c r="AX109" i="22"/>
  <c r="AY109" i="22"/>
  <c r="B3" i="22"/>
  <c r="BY282" i="22"/>
  <c r="BX282" i="22"/>
  <c r="BV282" i="22"/>
  <c r="BU282" i="22"/>
  <c r="BT282" i="22"/>
  <c r="BS282" i="22"/>
  <c r="BY281" i="22"/>
  <c r="BX281" i="22"/>
  <c r="BV281" i="22"/>
  <c r="BU281" i="22"/>
  <c r="BT281" i="22"/>
  <c r="BS281" i="22"/>
  <c r="BY280" i="22"/>
  <c r="BX280" i="22"/>
  <c r="BV280" i="22"/>
  <c r="BU280" i="22"/>
  <c r="BT280" i="22"/>
  <c r="BS280" i="22"/>
  <c r="BY279" i="22"/>
  <c r="BX279" i="22"/>
  <c r="BV279" i="22"/>
  <c r="BU279" i="22"/>
  <c r="BT279" i="22"/>
  <c r="BS279" i="22"/>
  <c r="BY278" i="22"/>
  <c r="BX278" i="22"/>
  <c r="BV278" i="22"/>
  <c r="BU278" i="22"/>
  <c r="BT278" i="22"/>
  <c r="BS278" i="22"/>
  <c r="BY277" i="22"/>
  <c r="BX277" i="22"/>
  <c r="BV277" i="22"/>
  <c r="BU277" i="22"/>
  <c r="BT277" i="22"/>
  <c r="BS277" i="22"/>
  <c r="BY276" i="22"/>
  <c r="BX276" i="22"/>
  <c r="BV276" i="22"/>
  <c r="BU276" i="22"/>
  <c r="BT276" i="22"/>
  <c r="BS276" i="22"/>
  <c r="BY275" i="22"/>
  <c r="BX275" i="22"/>
  <c r="BV275" i="22"/>
  <c r="BU275" i="22"/>
  <c r="BT275" i="22"/>
  <c r="BS275" i="22"/>
  <c r="BY274" i="22"/>
  <c r="BX274" i="22"/>
  <c r="BV274" i="22"/>
  <c r="BU274" i="22"/>
  <c r="BT274" i="22"/>
  <c r="BS274" i="22"/>
  <c r="BY273" i="22"/>
  <c r="BX273" i="22"/>
  <c r="BV273" i="22"/>
  <c r="BU273" i="22"/>
  <c r="BT273" i="22"/>
  <c r="BS273" i="22"/>
  <c r="BY272" i="22"/>
  <c r="BX272" i="22"/>
  <c r="BV272" i="22"/>
  <c r="BU272" i="22"/>
  <c r="BT272" i="22"/>
  <c r="BS272" i="22"/>
  <c r="BY271" i="22"/>
  <c r="BX271" i="22"/>
  <c r="BV271" i="22"/>
  <c r="BU271" i="22"/>
  <c r="BT271" i="22"/>
  <c r="BS271" i="22"/>
  <c r="BY270" i="22"/>
  <c r="BX270" i="22"/>
  <c r="BV270" i="22"/>
  <c r="BU270" i="22"/>
  <c r="BT270" i="22"/>
  <c r="BS270" i="22"/>
  <c r="BY269" i="22"/>
  <c r="BX269" i="22"/>
  <c r="BV269" i="22"/>
  <c r="BU269" i="22"/>
  <c r="BT269" i="22"/>
  <c r="BS269" i="22"/>
  <c r="BY268" i="22"/>
  <c r="BX268" i="22"/>
  <c r="BV268" i="22"/>
  <c r="BU268" i="22"/>
  <c r="BT268" i="22"/>
  <c r="BS268" i="22"/>
  <c r="BY267" i="22"/>
  <c r="BX267" i="22"/>
  <c r="BV267" i="22"/>
  <c r="BU267" i="22"/>
  <c r="BT267" i="22"/>
  <c r="BS267" i="22"/>
  <c r="BY266" i="22"/>
  <c r="BX266" i="22"/>
  <c r="BV266" i="22"/>
  <c r="BU266" i="22"/>
  <c r="BT266" i="22"/>
  <c r="BS266" i="22"/>
  <c r="BY265" i="22"/>
  <c r="BX265" i="22"/>
  <c r="BV265" i="22"/>
  <c r="BU265" i="22"/>
  <c r="BT265" i="22"/>
  <c r="BS265" i="22"/>
  <c r="BY264" i="22"/>
  <c r="BX264" i="22"/>
  <c r="BV264" i="22"/>
  <c r="BU264" i="22"/>
  <c r="BT264" i="22"/>
  <c r="BS264" i="22"/>
  <c r="BY263" i="22"/>
  <c r="BX263" i="22"/>
  <c r="BV263" i="22"/>
  <c r="BU263" i="22"/>
  <c r="BT263" i="22"/>
  <c r="BS263" i="22"/>
  <c r="BY262" i="22"/>
  <c r="BX262" i="22"/>
  <c r="BV262" i="22"/>
  <c r="BU262" i="22"/>
  <c r="BT262" i="22"/>
  <c r="BS262" i="22"/>
  <c r="BY261" i="22"/>
  <c r="BX261" i="22"/>
  <c r="BV261" i="22"/>
  <c r="BU261" i="22"/>
  <c r="BT261" i="22"/>
  <c r="BS261" i="22"/>
  <c r="BY260" i="22"/>
  <c r="BX260" i="22"/>
  <c r="BV260" i="22"/>
  <c r="BU260" i="22"/>
  <c r="BT260" i="22"/>
  <c r="BS260" i="22"/>
  <c r="BY259" i="22"/>
  <c r="BX259" i="22"/>
  <c r="BV259" i="22"/>
  <c r="BU259" i="22"/>
  <c r="BT259" i="22"/>
  <c r="BS259" i="22"/>
  <c r="BY258" i="22"/>
  <c r="BX258" i="22"/>
  <c r="BV258" i="22"/>
  <c r="BU258" i="22"/>
  <c r="BT258" i="22"/>
  <c r="BS258" i="22"/>
  <c r="BY257" i="22"/>
  <c r="BX257" i="22"/>
  <c r="BV257" i="22"/>
  <c r="BU257" i="22"/>
  <c r="BT257" i="22"/>
  <c r="BS257" i="22"/>
  <c r="BY256" i="22"/>
  <c r="BX256" i="22"/>
  <c r="BV256" i="22"/>
  <c r="BU256" i="22"/>
  <c r="BT256" i="22"/>
  <c r="BS256" i="22"/>
  <c r="BY255" i="22"/>
  <c r="BX255" i="22"/>
  <c r="BV255" i="22"/>
  <c r="BU255" i="22"/>
  <c r="BT255" i="22"/>
  <c r="BS255" i="22"/>
  <c r="BY254" i="22"/>
  <c r="BX254" i="22"/>
  <c r="BV254" i="22"/>
  <c r="BU254" i="22"/>
  <c r="BT254" i="22"/>
  <c r="BS254" i="22"/>
  <c r="BY253" i="22"/>
  <c r="BX253" i="22"/>
  <c r="BV253" i="22"/>
  <c r="BU253" i="22"/>
  <c r="BT253" i="22"/>
  <c r="BS253" i="22"/>
  <c r="BY252" i="22"/>
  <c r="BX252" i="22"/>
  <c r="BV252" i="22"/>
  <c r="BU252" i="22"/>
  <c r="BT252" i="22"/>
  <c r="BS252" i="22"/>
  <c r="BY251" i="22"/>
  <c r="BX251" i="22"/>
  <c r="BV251" i="22"/>
  <c r="BU251" i="22"/>
  <c r="BT251" i="22"/>
  <c r="BS251" i="22"/>
  <c r="BY250" i="22"/>
  <c r="BX250" i="22"/>
  <c r="BV250" i="22"/>
  <c r="BU250" i="22"/>
  <c r="BT250" i="22"/>
  <c r="BS250" i="22"/>
  <c r="BY249" i="22"/>
  <c r="BX249" i="22"/>
  <c r="BV249" i="22"/>
  <c r="BU249" i="22"/>
  <c r="BT249" i="22"/>
  <c r="BS249" i="22"/>
  <c r="BY248" i="22"/>
  <c r="BX248" i="22"/>
  <c r="BV248" i="22"/>
  <c r="BU248" i="22"/>
  <c r="BT248" i="22"/>
  <c r="BS248" i="22"/>
  <c r="BY247" i="22"/>
  <c r="BX247" i="22"/>
  <c r="BV247" i="22"/>
  <c r="BU247" i="22"/>
  <c r="BT247" i="22"/>
  <c r="BS247" i="22"/>
  <c r="BY246" i="22"/>
  <c r="BX246" i="22"/>
  <c r="BV246" i="22"/>
  <c r="BU246" i="22"/>
  <c r="BT246" i="22"/>
  <c r="BS246" i="22"/>
  <c r="BY245" i="22"/>
  <c r="BX245" i="22"/>
  <c r="BV245" i="22"/>
  <c r="BU245" i="22"/>
  <c r="BT245" i="22"/>
  <c r="BS245" i="22"/>
  <c r="BY244" i="22"/>
  <c r="BX244" i="22"/>
  <c r="BV244" i="22"/>
  <c r="BU244" i="22"/>
  <c r="BT244" i="22"/>
  <c r="BS244" i="22"/>
  <c r="BY243" i="22"/>
  <c r="BX243" i="22"/>
  <c r="BV243" i="22"/>
  <c r="BU243" i="22"/>
  <c r="BT243" i="22"/>
  <c r="BS243" i="22"/>
  <c r="BY242" i="22"/>
  <c r="BX242" i="22"/>
  <c r="BV242" i="22"/>
  <c r="BU242" i="22"/>
  <c r="BT242" i="22"/>
  <c r="BS242" i="22"/>
  <c r="BY241" i="22"/>
  <c r="BX241" i="22"/>
  <c r="BV241" i="22"/>
  <c r="BU241" i="22"/>
  <c r="BT241" i="22"/>
  <c r="BS241" i="22"/>
  <c r="BY240" i="22"/>
  <c r="BX240" i="22"/>
  <c r="BV240" i="22"/>
  <c r="BU240" i="22"/>
  <c r="BT240" i="22"/>
  <c r="BS240" i="22"/>
  <c r="BY239" i="22"/>
  <c r="BX239" i="22"/>
  <c r="BV239" i="22"/>
  <c r="BU239" i="22"/>
  <c r="BT239" i="22"/>
  <c r="BS239" i="22"/>
  <c r="BY238" i="22"/>
  <c r="BX238" i="22"/>
  <c r="BV238" i="22"/>
  <c r="BU238" i="22"/>
  <c r="BT238" i="22"/>
  <c r="BS238" i="22"/>
  <c r="BY237" i="22"/>
  <c r="BX237" i="22"/>
  <c r="BV237" i="22"/>
  <c r="BU237" i="22"/>
  <c r="BT237" i="22"/>
  <c r="BS237" i="22"/>
  <c r="BY236" i="22"/>
  <c r="BX236" i="22"/>
  <c r="BV236" i="22"/>
  <c r="BU236" i="22"/>
  <c r="BT236" i="22"/>
  <c r="BS236" i="22"/>
  <c r="BY235" i="22"/>
  <c r="BX235" i="22"/>
  <c r="BV235" i="22"/>
  <c r="BU235" i="22"/>
  <c r="BT235" i="22"/>
  <c r="BS235" i="22"/>
  <c r="BY234" i="22"/>
  <c r="BX234" i="22"/>
  <c r="BV234" i="22"/>
  <c r="BU234" i="22"/>
  <c r="BT234" i="22"/>
  <c r="BS234" i="22"/>
  <c r="BY233" i="22"/>
  <c r="BX233" i="22"/>
  <c r="BV233" i="22"/>
  <c r="BU233" i="22"/>
  <c r="BT233" i="22"/>
  <c r="BS233" i="22"/>
  <c r="BY232" i="22"/>
  <c r="BX232" i="22"/>
  <c r="BV232" i="22"/>
  <c r="BU232" i="22"/>
  <c r="BT232" i="22"/>
  <c r="BS232" i="22"/>
  <c r="BY231" i="22"/>
  <c r="BX231" i="22"/>
  <c r="BV231" i="22"/>
  <c r="BU231" i="22"/>
  <c r="BT231" i="22"/>
  <c r="BS231" i="22"/>
  <c r="BY230" i="22"/>
  <c r="BX230" i="22"/>
  <c r="BV230" i="22"/>
  <c r="BU230" i="22"/>
  <c r="BT230" i="22"/>
  <c r="BS230" i="22"/>
  <c r="BY229" i="22"/>
  <c r="BX229" i="22"/>
  <c r="BV229" i="22"/>
  <c r="BU229" i="22"/>
  <c r="BT229" i="22"/>
  <c r="BS229" i="22"/>
  <c r="AR229" i="22"/>
  <c r="AQ229" i="22"/>
  <c r="AP229" i="22"/>
  <c r="BY228" i="22"/>
  <c r="BX228" i="22"/>
  <c r="BV228" i="22"/>
  <c r="BU228" i="22"/>
  <c r="BT228" i="22"/>
  <c r="BS228" i="22"/>
  <c r="AR228" i="22"/>
  <c r="AQ228" i="22"/>
  <c r="AP228" i="22"/>
  <c r="BY227" i="22"/>
  <c r="BX227" i="22"/>
  <c r="BV227" i="22"/>
  <c r="BU227" i="22"/>
  <c r="BT227" i="22"/>
  <c r="BS227" i="22"/>
  <c r="AR227" i="22"/>
  <c r="AQ227" i="22"/>
  <c r="AP227" i="22"/>
  <c r="BY226" i="22"/>
  <c r="BX226" i="22"/>
  <c r="BV226" i="22"/>
  <c r="BU226" i="22"/>
  <c r="BT226" i="22"/>
  <c r="BS226" i="22"/>
  <c r="AR226" i="22"/>
  <c r="AQ226" i="22"/>
  <c r="AP226" i="22"/>
  <c r="BY225" i="22"/>
  <c r="BX225" i="22"/>
  <c r="BV225" i="22"/>
  <c r="BU225" i="22"/>
  <c r="BT225" i="22"/>
  <c r="BS225" i="22"/>
  <c r="AR225" i="22"/>
  <c r="AQ225" i="22"/>
  <c r="AP225" i="22"/>
  <c r="BY224" i="22"/>
  <c r="BX224" i="22"/>
  <c r="BV224" i="22"/>
  <c r="BU224" i="22"/>
  <c r="BT224" i="22"/>
  <c r="BS224" i="22"/>
  <c r="AR224" i="22"/>
  <c r="AQ224" i="22"/>
  <c r="AP224" i="22"/>
  <c r="BY223" i="22"/>
  <c r="BX223" i="22"/>
  <c r="BV223" i="22"/>
  <c r="BU223" i="22"/>
  <c r="BT223" i="22"/>
  <c r="BS223" i="22"/>
  <c r="AR223" i="22"/>
  <c r="AQ223" i="22"/>
  <c r="AP223" i="22"/>
  <c r="BY222" i="22"/>
  <c r="BX222" i="22"/>
  <c r="BV222" i="22"/>
  <c r="BU222" i="22"/>
  <c r="BT222" i="22"/>
  <c r="BS222" i="22"/>
  <c r="AR222" i="22"/>
  <c r="AQ222" i="22"/>
  <c r="AP222" i="22"/>
  <c r="BY221" i="22"/>
  <c r="BX221" i="22"/>
  <c r="BV221" i="22"/>
  <c r="BU221" i="22"/>
  <c r="BT221" i="22"/>
  <c r="BS221" i="22"/>
  <c r="AR221" i="22"/>
  <c r="AQ221" i="22"/>
  <c r="AP221" i="22"/>
  <c r="BY220" i="22"/>
  <c r="BX220" i="22"/>
  <c r="BV220" i="22"/>
  <c r="BU220" i="22"/>
  <c r="BT220" i="22"/>
  <c r="BS220" i="22"/>
  <c r="AR220" i="22"/>
  <c r="AQ220" i="22"/>
  <c r="AP220" i="22"/>
  <c r="BY219" i="22"/>
  <c r="BX219" i="22"/>
  <c r="BV219" i="22"/>
  <c r="BU219" i="22"/>
  <c r="BT219" i="22"/>
  <c r="BS219" i="22"/>
  <c r="AR219" i="22"/>
  <c r="AQ219" i="22"/>
  <c r="AP219" i="22"/>
  <c r="BY218" i="22"/>
  <c r="BX218" i="22"/>
  <c r="BV218" i="22"/>
  <c r="BU218" i="22"/>
  <c r="BT218" i="22"/>
  <c r="BS218" i="22"/>
  <c r="AR218" i="22"/>
  <c r="AQ218" i="22"/>
  <c r="AP218" i="22"/>
  <c r="BY217" i="22"/>
  <c r="BX217" i="22"/>
  <c r="BV217" i="22"/>
  <c r="BU217" i="22"/>
  <c r="BT217" i="22"/>
  <c r="BS217" i="22"/>
  <c r="AR217" i="22"/>
  <c r="AQ217" i="22"/>
  <c r="AP217" i="22"/>
  <c r="BY216" i="22"/>
  <c r="BX216" i="22"/>
  <c r="BV216" i="22"/>
  <c r="BU216" i="22"/>
  <c r="BT216" i="22"/>
  <c r="BS216" i="22"/>
  <c r="AR216" i="22"/>
  <c r="AQ216" i="22"/>
  <c r="AP216" i="22"/>
  <c r="BY215" i="22"/>
  <c r="BX215" i="22"/>
  <c r="BV215" i="22"/>
  <c r="BU215" i="22"/>
  <c r="BT215" i="22"/>
  <c r="BS215" i="22"/>
  <c r="AR215" i="22"/>
  <c r="AQ215" i="22"/>
  <c r="AP215" i="22"/>
  <c r="BY214" i="22"/>
  <c r="BX214" i="22"/>
  <c r="BV214" i="22"/>
  <c r="BU214" i="22"/>
  <c r="BT214" i="22"/>
  <c r="BS214" i="22"/>
  <c r="AR214" i="22"/>
  <c r="AQ214" i="22"/>
  <c r="AP214" i="22"/>
  <c r="BY213" i="22"/>
  <c r="BX213" i="22"/>
  <c r="BV213" i="22"/>
  <c r="BU213" i="22"/>
  <c r="BT213" i="22"/>
  <c r="BS213" i="22"/>
  <c r="AR213" i="22"/>
  <c r="AQ213" i="22"/>
  <c r="AP213" i="22"/>
  <c r="BY212" i="22"/>
  <c r="BX212" i="22"/>
  <c r="BV212" i="22"/>
  <c r="BU212" i="22"/>
  <c r="BT212" i="22"/>
  <c r="BS212" i="22"/>
  <c r="AR212" i="22"/>
  <c r="AQ212" i="22"/>
  <c r="AP212" i="22"/>
  <c r="BY211" i="22"/>
  <c r="BX211" i="22"/>
  <c r="BV211" i="22"/>
  <c r="BU211" i="22"/>
  <c r="BT211" i="22"/>
  <c r="BS211" i="22"/>
  <c r="AR211" i="22"/>
  <c r="AQ211" i="22"/>
  <c r="AP211" i="22"/>
  <c r="BY210" i="22"/>
  <c r="BX210" i="22"/>
  <c r="BV210" i="22"/>
  <c r="BU210" i="22"/>
  <c r="BT210" i="22"/>
  <c r="BS210" i="22"/>
  <c r="AR210" i="22"/>
  <c r="AQ210" i="22"/>
  <c r="AP210" i="22"/>
  <c r="BY209" i="22"/>
  <c r="BX209" i="22"/>
  <c r="BV209" i="22"/>
  <c r="BU209" i="22"/>
  <c r="BT209" i="22"/>
  <c r="BS209" i="22"/>
  <c r="AR209" i="22"/>
  <c r="AQ209" i="22"/>
  <c r="AP209" i="22"/>
  <c r="AJ209" i="22"/>
  <c r="AI209" i="22"/>
  <c r="AH209" i="22"/>
  <c r="BY208" i="22"/>
  <c r="BX208" i="22"/>
  <c r="BV208" i="22"/>
  <c r="BU208" i="22"/>
  <c r="BT208" i="22"/>
  <c r="BS208" i="22"/>
  <c r="AR208" i="22"/>
  <c r="AQ208" i="22"/>
  <c r="AP208" i="22"/>
  <c r="AJ208" i="22"/>
  <c r="AI208" i="22"/>
  <c r="AH208" i="22"/>
  <c r="BY207" i="22"/>
  <c r="BX207" i="22"/>
  <c r="BV207" i="22"/>
  <c r="BU207" i="22"/>
  <c r="BT207" i="22"/>
  <c r="BS207" i="22"/>
  <c r="AR207" i="22"/>
  <c r="AQ207" i="22"/>
  <c r="AP207" i="22"/>
  <c r="AJ207" i="22"/>
  <c r="AI207" i="22"/>
  <c r="AH207" i="22"/>
  <c r="BY206" i="22"/>
  <c r="BX206" i="22"/>
  <c r="BV206" i="22"/>
  <c r="BU206" i="22"/>
  <c r="BT206" i="22"/>
  <c r="BS206" i="22"/>
  <c r="AR206" i="22"/>
  <c r="AQ206" i="22"/>
  <c r="AP206" i="22"/>
  <c r="AJ206" i="22"/>
  <c r="AI206" i="22"/>
  <c r="AH206" i="22"/>
  <c r="BY205" i="22"/>
  <c r="BX205" i="22"/>
  <c r="BV205" i="22"/>
  <c r="BU205" i="22"/>
  <c r="BT205" i="22"/>
  <c r="BS205" i="22"/>
  <c r="AR205" i="22"/>
  <c r="AQ205" i="22"/>
  <c r="AP205" i="22"/>
  <c r="AJ205" i="22"/>
  <c r="AI205" i="22"/>
  <c r="AH205" i="22"/>
  <c r="BY204" i="22"/>
  <c r="BX204" i="22"/>
  <c r="BV204" i="22"/>
  <c r="BU204" i="22"/>
  <c r="BT204" i="22"/>
  <c r="BS204" i="22"/>
  <c r="AR204" i="22"/>
  <c r="AQ204" i="22"/>
  <c r="AP204" i="22"/>
  <c r="AJ204" i="22"/>
  <c r="AI204" i="22"/>
  <c r="AH204" i="22"/>
  <c r="BY203" i="22"/>
  <c r="BX203" i="22"/>
  <c r="BV203" i="22"/>
  <c r="BU203" i="22"/>
  <c r="BT203" i="22"/>
  <c r="BS203" i="22"/>
  <c r="AR203" i="22"/>
  <c r="AQ203" i="22"/>
  <c r="AP203" i="22"/>
  <c r="AJ203" i="22"/>
  <c r="AI203" i="22"/>
  <c r="AH203" i="22"/>
  <c r="BY202" i="22"/>
  <c r="BX202" i="22"/>
  <c r="BV202" i="22"/>
  <c r="BU202" i="22"/>
  <c r="BT202" i="22"/>
  <c r="BS202" i="22"/>
  <c r="AR202" i="22"/>
  <c r="AQ202" i="22"/>
  <c r="AP202" i="22"/>
  <c r="AJ202" i="22"/>
  <c r="AI202" i="22"/>
  <c r="AH202" i="22"/>
  <c r="BY201" i="22"/>
  <c r="BX201" i="22"/>
  <c r="BV201" i="22"/>
  <c r="BU201" i="22"/>
  <c r="BT201" i="22"/>
  <c r="BS201" i="22"/>
  <c r="AR201" i="22"/>
  <c r="AQ201" i="22"/>
  <c r="AP201" i="22"/>
  <c r="AJ201" i="22"/>
  <c r="AI201" i="22"/>
  <c r="AH201" i="22"/>
  <c r="BY200" i="22"/>
  <c r="BX200" i="22"/>
  <c r="BV200" i="22"/>
  <c r="BU200" i="22"/>
  <c r="BT200" i="22"/>
  <c r="BS200" i="22"/>
  <c r="AR200" i="22"/>
  <c r="AQ200" i="22"/>
  <c r="AP200" i="22"/>
  <c r="AJ200" i="22"/>
  <c r="AI200" i="22"/>
  <c r="AH200" i="22"/>
  <c r="BY199" i="22"/>
  <c r="BX199" i="22"/>
  <c r="BV199" i="22"/>
  <c r="BU199" i="22"/>
  <c r="BT199" i="22"/>
  <c r="BS199" i="22"/>
  <c r="AR199" i="22"/>
  <c r="AQ199" i="22"/>
  <c r="AP199" i="22"/>
  <c r="AJ199" i="22"/>
  <c r="AI199" i="22"/>
  <c r="AH199" i="22"/>
  <c r="BY198" i="22"/>
  <c r="BX198" i="22"/>
  <c r="BV198" i="22"/>
  <c r="BU198" i="22"/>
  <c r="BT198" i="22"/>
  <c r="BS198" i="22"/>
  <c r="AR198" i="22"/>
  <c r="AQ198" i="22"/>
  <c r="AP198" i="22"/>
  <c r="AJ198" i="22"/>
  <c r="AI198" i="22"/>
  <c r="AH198" i="22"/>
  <c r="BY197" i="22"/>
  <c r="BX197" i="22"/>
  <c r="BV197" i="22"/>
  <c r="BU197" i="22"/>
  <c r="BT197" i="22"/>
  <c r="BS197" i="22"/>
  <c r="AR197" i="22"/>
  <c r="AQ197" i="22"/>
  <c r="AP197" i="22"/>
  <c r="AJ197" i="22"/>
  <c r="AI197" i="22"/>
  <c r="AH197" i="22"/>
  <c r="BY196" i="22"/>
  <c r="BX196" i="22"/>
  <c r="BV196" i="22"/>
  <c r="BU196" i="22"/>
  <c r="BT196" i="22"/>
  <c r="BS196" i="22"/>
  <c r="AR196" i="22"/>
  <c r="AQ196" i="22"/>
  <c r="AP196" i="22"/>
  <c r="AJ196" i="22"/>
  <c r="AI196" i="22"/>
  <c r="AH196" i="22"/>
  <c r="BY195" i="22"/>
  <c r="BX195" i="22"/>
  <c r="BV195" i="22"/>
  <c r="BU195" i="22"/>
  <c r="BT195" i="22"/>
  <c r="BS195" i="22"/>
  <c r="AR195" i="22"/>
  <c r="AQ195" i="22"/>
  <c r="AP195" i="22"/>
  <c r="AJ195" i="22"/>
  <c r="AI195" i="22"/>
  <c r="BY194" i="22"/>
  <c r="BX194" i="22"/>
  <c r="BV194" i="22"/>
  <c r="BU194" i="22"/>
  <c r="BT194" i="22"/>
  <c r="BS194" i="22"/>
  <c r="AR194" i="22"/>
  <c r="AQ194" i="22"/>
  <c r="AP194" i="22"/>
  <c r="AJ194" i="22"/>
  <c r="AI194" i="22"/>
  <c r="BY193" i="22"/>
  <c r="BX193" i="22"/>
  <c r="BV193" i="22"/>
  <c r="BU193" i="22"/>
  <c r="BT193" i="22"/>
  <c r="BS193" i="22"/>
  <c r="AR193" i="22"/>
  <c r="AQ193" i="22"/>
  <c r="AP193" i="22"/>
  <c r="AJ193" i="22"/>
  <c r="AI193" i="22"/>
  <c r="BY192" i="22"/>
  <c r="BX192" i="22"/>
  <c r="BV192" i="22"/>
  <c r="BU192" i="22"/>
  <c r="BT192" i="22"/>
  <c r="BS192" i="22"/>
  <c r="AR192" i="22"/>
  <c r="AQ192" i="22"/>
  <c r="AP192" i="22"/>
  <c r="AJ192" i="22"/>
  <c r="AI192" i="22"/>
  <c r="BY191" i="22"/>
  <c r="BX191" i="22"/>
  <c r="BV191" i="22"/>
  <c r="BU191" i="22"/>
  <c r="BT191" i="22"/>
  <c r="BS191" i="22"/>
  <c r="AR191" i="22"/>
  <c r="AQ191" i="22"/>
  <c r="AP191" i="22"/>
  <c r="AJ191" i="22"/>
  <c r="AI191" i="22"/>
  <c r="BY190" i="22"/>
  <c r="BX190" i="22"/>
  <c r="BV190" i="22"/>
  <c r="BU190" i="22"/>
  <c r="BT190" i="22"/>
  <c r="BS190" i="22"/>
  <c r="AR190" i="22"/>
  <c r="AQ190" i="22"/>
  <c r="AP190" i="22"/>
  <c r="AJ190" i="22"/>
  <c r="AI190" i="22"/>
  <c r="BY189" i="22"/>
  <c r="BX189" i="22"/>
  <c r="BV189" i="22"/>
  <c r="BU189" i="22"/>
  <c r="BT189" i="22"/>
  <c r="BS189" i="22"/>
  <c r="AR189" i="22"/>
  <c r="AQ189" i="22"/>
  <c r="AP189" i="22"/>
  <c r="AJ189" i="22"/>
  <c r="AI189" i="22"/>
  <c r="BY188" i="22"/>
  <c r="BX188" i="22"/>
  <c r="BV188" i="22"/>
  <c r="BU188" i="22"/>
  <c r="BT188" i="22"/>
  <c r="BS188" i="22"/>
  <c r="AR188" i="22"/>
  <c r="AQ188" i="22"/>
  <c r="AP188" i="22"/>
  <c r="AJ188" i="22"/>
  <c r="AI188" i="22"/>
  <c r="BY187" i="22"/>
  <c r="BX187" i="22"/>
  <c r="BV187" i="22"/>
  <c r="BU187" i="22"/>
  <c r="BT187" i="22"/>
  <c r="BS187" i="22"/>
  <c r="AR187" i="22"/>
  <c r="AQ187" i="22"/>
  <c r="AP187" i="22"/>
  <c r="AJ187" i="22"/>
  <c r="AI187" i="22"/>
  <c r="BY186" i="22"/>
  <c r="BX186" i="22"/>
  <c r="BV186" i="22"/>
  <c r="BU186" i="22"/>
  <c r="BT186" i="22"/>
  <c r="BS186" i="22"/>
  <c r="AR186" i="22"/>
  <c r="AQ186" i="22"/>
  <c r="AP186" i="22"/>
  <c r="AJ186" i="22"/>
  <c r="AI186" i="22"/>
  <c r="BY185" i="22"/>
  <c r="BX185" i="22"/>
  <c r="BV185" i="22"/>
  <c r="BU185" i="22"/>
  <c r="BT185" i="22"/>
  <c r="BS185" i="22"/>
  <c r="AR185" i="22"/>
  <c r="AQ185" i="22"/>
  <c r="AP185" i="22"/>
  <c r="AJ185" i="22"/>
  <c r="AI185" i="22"/>
  <c r="BY184" i="22"/>
  <c r="BX184" i="22"/>
  <c r="BV184" i="22"/>
  <c r="BU184" i="22"/>
  <c r="BT184" i="22"/>
  <c r="BS184" i="22"/>
  <c r="AR184" i="22"/>
  <c r="AQ184" i="22"/>
  <c r="AP184" i="22"/>
  <c r="AJ184" i="22"/>
  <c r="AI184" i="22"/>
  <c r="BY183" i="22"/>
  <c r="BX183" i="22"/>
  <c r="BV183" i="22"/>
  <c r="BU183" i="22"/>
  <c r="BT183" i="22"/>
  <c r="BS183" i="22"/>
  <c r="AR183" i="22"/>
  <c r="AQ183" i="22"/>
  <c r="AP183" i="22"/>
  <c r="AJ183" i="22"/>
  <c r="AI183" i="22"/>
  <c r="BY182" i="22"/>
  <c r="BX182" i="22"/>
  <c r="BV182" i="22"/>
  <c r="BU182" i="22"/>
  <c r="BT182" i="22"/>
  <c r="BS182" i="22"/>
  <c r="AR182" i="22"/>
  <c r="AQ182" i="22"/>
  <c r="AP182" i="22"/>
  <c r="AJ182" i="22"/>
  <c r="AI182" i="22"/>
  <c r="BY181" i="22"/>
  <c r="BX181" i="22"/>
  <c r="BV181" i="22"/>
  <c r="BU181" i="22"/>
  <c r="BT181" i="22"/>
  <c r="BS181" i="22"/>
  <c r="AR181" i="22"/>
  <c r="AQ181" i="22"/>
  <c r="AP181" i="22"/>
  <c r="AJ181" i="22"/>
  <c r="AI181" i="22"/>
  <c r="BY180" i="22"/>
  <c r="BX180" i="22"/>
  <c r="BV180" i="22"/>
  <c r="BU180" i="22"/>
  <c r="BT180" i="22"/>
  <c r="BS180" i="22"/>
  <c r="AR180" i="22"/>
  <c r="AQ180" i="22"/>
  <c r="AP180" i="22"/>
  <c r="AJ180" i="22"/>
  <c r="AI180" i="22"/>
  <c r="BY179" i="22"/>
  <c r="BX179" i="22"/>
  <c r="BV179" i="22"/>
  <c r="BU179" i="22"/>
  <c r="BT179" i="22"/>
  <c r="BS179" i="22"/>
  <c r="AR179" i="22"/>
  <c r="AQ179" i="22"/>
  <c r="AP179" i="22"/>
  <c r="AJ179" i="22"/>
  <c r="AI179" i="22"/>
  <c r="BY178" i="22"/>
  <c r="BX178" i="22"/>
  <c r="BV178" i="22"/>
  <c r="BU178" i="22"/>
  <c r="BT178" i="22"/>
  <c r="BS178" i="22"/>
  <c r="AR178" i="22"/>
  <c r="AQ178" i="22"/>
  <c r="AP178" i="22"/>
  <c r="AJ178" i="22"/>
  <c r="AI178" i="22"/>
  <c r="BY177" i="22"/>
  <c r="BX177" i="22"/>
  <c r="BV177" i="22"/>
  <c r="BU177" i="22"/>
  <c r="BT177" i="22"/>
  <c r="BS177" i="22"/>
  <c r="AR177" i="22"/>
  <c r="AQ177" i="22"/>
  <c r="AP177" i="22"/>
  <c r="AJ177" i="22"/>
  <c r="AI177" i="22"/>
  <c r="BY176" i="22"/>
  <c r="BX176" i="22"/>
  <c r="BV176" i="22"/>
  <c r="BU176" i="22"/>
  <c r="BT176" i="22"/>
  <c r="BS176" i="22"/>
  <c r="AR176" i="22"/>
  <c r="AQ176" i="22"/>
  <c r="AP176" i="22"/>
  <c r="AJ176" i="22"/>
  <c r="AI176" i="22"/>
  <c r="BY175" i="22"/>
  <c r="BX175" i="22"/>
  <c r="BV175" i="22"/>
  <c r="BU175" i="22"/>
  <c r="BT175" i="22"/>
  <c r="BS175" i="22"/>
  <c r="AR175" i="22"/>
  <c r="AQ175" i="22"/>
  <c r="AP175" i="22"/>
  <c r="AJ175" i="22"/>
  <c r="AI175" i="22"/>
  <c r="BY174" i="22"/>
  <c r="BX174" i="22"/>
  <c r="BV174" i="22"/>
  <c r="BU174" i="22"/>
  <c r="BT174" i="22"/>
  <c r="BS174" i="22"/>
  <c r="AR174" i="22"/>
  <c r="AQ174" i="22"/>
  <c r="AP174" i="22"/>
  <c r="AJ174" i="22"/>
  <c r="AI174" i="22"/>
  <c r="BY173" i="22"/>
  <c r="BX173" i="22"/>
  <c r="BV173" i="22"/>
  <c r="BU173" i="22"/>
  <c r="BT173" i="22"/>
  <c r="BS173" i="22"/>
  <c r="AR173" i="22"/>
  <c r="AQ173" i="22"/>
  <c r="AP173" i="22"/>
  <c r="AJ173" i="22"/>
  <c r="AI173" i="22"/>
  <c r="BY172" i="22"/>
  <c r="BX172" i="22"/>
  <c r="BV172" i="22"/>
  <c r="BU172" i="22"/>
  <c r="BT172" i="22"/>
  <c r="BS172" i="22"/>
  <c r="AR172" i="22"/>
  <c r="AQ172" i="22"/>
  <c r="AP172" i="22"/>
  <c r="AJ172" i="22"/>
  <c r="AI172" i="22"/>
  <c r="BY171" i="22"/>
  <c r="BX171" i="22"/>
  <c r="BV171" i="22"/>
  <c r="BU171" i="22"/>
  <c r="BT171" i="22"/>
  <c r="BS171" i="22"/>
  <c r="AR171" i="22"/>
  <c r="AQ171" i="22"/>
  <c r="AP171" i="22"/>
  <c r="AJ171" i="22"/>
  <c r="AI171" i="22"/>
  <c r="BY170" i="22"/>
  <c r="BX170" i="22"/>
  <c r="BV170" i="22"/>
  <c r="BU170" i="22"/>
  <c r="BT170" i="22"/>
  <c r="BS170" i="22"/>
  <c r="AR170" i="22"/>
  <c r="AQ170" i="22"/>
  <c r="AP170" i="22"/>
  <c r="AJ170" i="22"/>
  <c r="AI170" i="22"/>
  <c r="BY169" i="22"/>
  <c r="BX169" i="22"/>
  <c r="BV169" i="22"/>
  <c r="BU169" i="22"/>
  <c r="BT169" i="22"/>
  <c r="BS169" i="22"/>
  <c r="AR169" i="22"/>
  <c r="AQ169" i="22"/>
  <c r="AP169" i="22"/>
  <c r="AJ169" i="22"/>
  <c r="AI169" i="22"/>
  <c r="BY168" i="22"/>
  <c r="BX168" i="22"/>
  <c r="BV168" i="22"/>
  <c r="BU168" i="22"/>
  <c r="BT168" i="22"/>
  <c r="BS168" i="22"/>
  <c r="AR168" i="22"/>
  <c r="AQ168" i="22"/>
  <c r="AP168" i="22"/>
  <c r="AJ168" i="22"/>
  <c r="AI168" i="22"/>
  <c r="BY167" i="22"/>
  <c r="BX167" i="22"/>
  <c r="BV167" i="22"/>
  <c r="BU167" i="22"/>
  <c r="BT167" i="22"/>
  <c r="BS167" i="22"/>
  <c r="AR167" i="22"/>
  <c r="AQ167" i="22"/>
  <c r="AP167" i="22"/>
  <c r="AJ167" i="22"/>
  <c r="AI167" i="22"/>
  <c r="BY166" i="22"/>
  <c r="BX166" i="22"/>
  <c r="BV166" i="22"/>
  <c r="BU166" i="22"/>
  <c r="BT166" i="22"/>
  <c r="BS166" i="22"/>
  <c r="AR166" i="22"/>
  <c r="AQ166" i="22"/>
  <c r="AP166" i="22"/>
  <c r="AJ166" i="22"/>
  <c r="AI166" i="22"/>
  <c r="BY165" i="22"/>
  <c r="BX165" i="22"/>
  <c r="BV165" i="22"/>
  <c r="BU165" i="22"/>
  <c r="BT165" i="22"/>
  <c r="BS165" i="22"/>
  <c r="AR165" i="22"/>
  <c r="AQ165" i="22"/>
  <c r="AP165" i="22"/>
  <c r="AJ165" i="22"/>
  <c r="AI165" i="22"/>
  <c r="BY164" i="22"/>
  <c r="BX164" i="22"/>
  <c r="BV164" i="22"/>
  <c r="BU164" i="22"/>
  <c r="BT164" i="22"/>
  <c r="BS164" i="22"/>
  <c r="AR164" i="22"/>
  <c r="AQ164" i="22"/>
  <c r="AP164" i="22"/>
  <c r="AJ164" i="22"/>
  <c r="AI164" i="22"/>
  <c r="BY163" i="22"/>
  <c r="BX163" i="22"/>
  <c r="BV163" i="22"/>
  <c r="BU163" i="22"/>
  <c r="BT163" i="22"/>
  <c r="BS163" i="22"/>
  <c r="AR163" i="22"/>
  <c r="AQ163" i="22"/>
  <c r="AP163" i="22"/>
  <c r="AJ163" i="22"/>
  <c r="AI163" i="22"/>
  <c r="BY162" i="22"/>
  <c r="BX162" i="22"/>
  <c r="BV162" i="22"/>
  <c r="BU162" i="22"/>
  <c r="BT162" i="22"/>
  <c r="BS162" i="22"/>
  <c r="AR162" i="22"/>
  <c r="AQ162" i="22"/>
  <c r="AP162" i="22"/>
  <c r="AJ162" i="22"/>
  <c r="AI162" i="22"/>
  <c r="BY161" i="22"/>
  <c r="BX161" i="22"/>
  <c r="BV161" i="22"/>
  <c r="BU161" i="22"/>
  <c r="BT161" i="22"/>
  <c r="BS161" i="22"/>
  <c r="AR161" i="22"/>
  <c r="AQ161" i="22"/>
  <c r="AP161" i="22"/>
  <c r="AJ161" i="22"/>
  <c r="AI161" i="22"/>
  <c r="BY160" i="22"/>
  <c r="BX160" i="22"/>
  <c r="BV160" i="22"/>
  <c r="BU160" i="22"/>
  <c r="BT160" i="22"/>
  <c r="BS160" i="22"/>
  <c r="AR160" i="22"/>
  <c r="AQ160" i="22"/>
  <c r="AP160" i="22"/>
  <c r="AJ160" i="22"/>
  <c r="AI160" i="22"/>
  <c r="BY159" i="22"/>
  <c r="BX159" i="22"/>
  <c r="BV159" i="22"/>
  <c r="BU159" i="22"/>
  <c r="BT159" i="22"/>
  <c r="BS159" i="22"/>
  <c r="AR159" i="22"/>
  <c r="AQ159" i="22"/>
  <c r="AP159" i="22"/>
  <c r="AJ159" i="22"/>
  <c r="AI159" i="22"/>
  <c r="BY158" i="22"/>
  <c r="BX158" i="22"/>
  <c r="BV158" i="22"/>
  <c r="BU158" i="22"/>
  <c r="BT158" i="22"/>
  <c r="BS158" i="22"/>
  <c r="AR158" i="22"/>
  <c r="AQ158" i="22"/>
  <c r="AP158" i="22"/>
  <c r="AJ158" i="22"/>
  <c r="AI158" i="22"/>
  <c r="BY157" i="22"/>
  <c r="BX157" i="22"/>
  <c r="BV157" i="22"/>
  <c r="BU157" i="22"/>
  <c r="BT157" i="22"/>
  <c r="BS157" i="22"/>
  <c r="AR157" i="22"/>
  <c r="AQ157" i="22"/>
  <c r="AP157" i="22"/>
  <c r="AJ157" i="22"/>
  <c r="AI157" i="22"/>
  <c r="BY156" i="22"/>
  <c r="BX156" i="22"/>
  <c r="BV156" i="22"/>
  <c r="BU156" i="22"/>
  <c r="BT156" i="22"/>
  <c r="BS156" i="22"/>
  <c r="AR156" i="22"/>
  <c r="AQ156" i="22"/>
  <c r="AP156" i="22"/>
  <c r="AJ156" i="22"/>
  <c r="AI156" i="22"/>
  <c r="BY155" i="22"/>
  <c r="BX155" i="22"/>
  <c r="BV155" i="22"/>
  <c r="BU155" i="22"/>
  <c r="BT155" i="22"/>
  <c r="BS155" i="22"/>
  <c r="AR155" i="22"/>
  <c r="AQ155" i="22"/>
  <c r="AP155" i="22"/>
  <c r="AJ155" i="22"/>
  <c r="AI155" i="22"/>
  <c r="BY154" i="22"/>
  <c r="BX154" i="22"/>
  <c r="BV154" i="22"/>
  <c r="BU154" i="22"/>
  <c r="BT154" i="22"/>
  <c r="BS154" i="22"/>
  <c r="AR154" i="22"/>
  <c r="AQ154" i="22"/>
  <c r="AP154" i="22"/>
  <c r="AJ154" i="22"/>
  <c r="AI154" i="22"/>
  <c r="BY153" i="22"/>
  <c r="BX153" i="22"/>
  <c r="BV153" i="22"/>
  <c r="BU153" i="22"/>
  <c r="BT153" i="22"/>
  <c r="BS153" i="22"/>
  <c r="AR153" i="22"/>
  <c r="AQ153" i="22"/>
  <c r="AP153" i="22"/>
  <c r="AJ153" i="22"/>
  <c r="AI153" i="22"/>
  <c r="BY152" i="22"/>
  <c r="BX152" i="22"/>
  <c r="BV152" i="22"/>
  <c r="BU152" i="22"/>
  <c r="BT152" i="22"/>
  <c r="BS152" i="22"/>
  <c r="AR152" i="22"/>
  <c r="AQ152" i="22"/>
  <c r="AP152" i="22"/>
  <c r="AJ152" i="22"/>
  <c r="AI152" i="22"/>
  <c r="BY151" i="22"/>
  <c r="BX151" i="22"/>
  <c r="BV151" i="22"/>
  <c r="BU151" i="22"/>
  <c r="BT151" i="22"/>
  <c r="BS151" i="22"/>
  <c r="AR151" i="22"/>
  <c r="AQ151" i="22"/>
  <c r="AP151" i="22"/>
  <c r="AJ151" i="22"/>
  <c r="AI151" i="22"/>
  <c r="BY150" i="22"/>
  <c r="BX150" i="22"/>
  <c r="BV150" i="22"/>
  <c r="BU150" i="22"/>
  <c r="BT150" i="22"/>
  <c r="BS150" i="22"/>
  <c r="AR150" i="22"/>
  <c r="AQ150" i="22"/>
  <c r="AP150" i="22"/>
  <c r="AJ150" i="22"/>
  <c r="AI150" i="22"/>
  <c r="BY149" i="22"/>
  <c r="BX149" i="22"/>
  <c r="BV149" i="22"/>
  <c r="BU149" i="22"/>
  <c r="BT149" i="22"/>
  <c r="BS149" i="22"/>
  <c r="AR149" i="22"/>
  <c r="AQ149" i="22"/>
  <c r="AP149" i="22"/>
  <c r="AJ149" i="22"/>
  <c r="AI149" i="22"/>
  <c r="BY148" i="22"/>
  <c r="BX148" i="22"/>
  <c r="BV148" i="22"/>
  <c r="BU148" i="22"/>
  <c r="BT148" i="22"/>
  <c r="BS148" i="22"/>
  <c r="AR148" i="22"/>
  <c r="AQ148" i="22"/>
  <c r="AP148" i="22"/>
  <c r="AJ148" i="22"/>
  <c r="AI148" i="22"/>
  <c r="BY147" i="22"/>
  <c r="BX147" i="22"/>
  <c r="BV147" i="22"/>
  <c r="BU147" i="22"/>
  <c r="BT147" i="22"/>
  <c r="BS147" i="22"/>
  <c r="AR147" i="22"/>
  <c r="AQ147" i="22"/>
  <c r="AP147" i="22"/>
  <c r="AJ147" i="22"/>
  <c r="AI147" i="22"/>
  <c r="BY146" i="22"/>
  <c r="BX146" i="22"/>
  <c r="BV146" i="22"/>
  <c r="BU146" i="22"/>
  <c r="BT146" i="22"/>
  <c r="BS146" i="22"/>
  <c r="AR146" i="22"/>
  <c r="AQ146" i="22"/>
  <c r="AP146" i="22"/>
  <c r="AJ146" i="22"/>
  <c r="AI146" i="22"/>
  <c r="BY145" i="22"/>
  <c r="BX145" i="22"/>
  <c r="BV145" i="22"/>
  <c r="BU145" i="22"/>
  <c r="BT145" i="22"/>
  <c r="BS145" i="22"/>
  <c r="AR145" i="22"/>
  <c r="AQ145" i="22"/>
  <c r="AP145" i="22"/>
  <c r="AJ145" i="22"/>
  <c r="AI145" i="22"/>
  <c r="BY144" i="22"/>
  <c r="BX144" i="22"/>
  <c r="BV144" i="22"/>
  <c r="BU144" i="22"/>
  <c r="BT144" i="22"/>
  <c r="BS144" i="22"/>
  <c r="AR144" i="22"/>
  <c r="AQ144" i="22"/>
  <c r="AP144" i="22"/>
  <c r="AJ144" i="22"/>
  <c r="AI144" i="22"/>
  <c r="BY143" i="22"/>
  <c r="BX143" i="22"/>
  <c r="BV143" i="22"/>
  <c r="BU143" i="22"/>
  <c r="BT143" i="22"/>
  <c r="BS143" i="22"/>
  <c r="AR143" i="22"/>
  <c r="AQ143" i="22"/>
  <c r="AP143" i="22"/>
  <c r="AJ143" i="22"/>
  <c r="AI143" i="22"/>
  <c r="BY142" i="22"/>
  <c r="BX142" i="22"/>
  <c r="BV142" i="22"/>
  <c r="BU142" i="22"/>
  <c r="BT142" i="22"/>
  <c r="BS142" i="22"/>
  <c r="AR142" i="22"/>
  <c r="AQ142" i="22"/>
  <c r="AP142" i="22"/>
  <c r="AJ142" i="22"/>
  <c r="AI142" i="22"/>
  <c r="BY141" i="22"/>
  <c r="BX141" i="22"/>
  <c r="BV141" i="22"/>
  <c r="BU141" i="22"/>
  <c r="BT141" i="22"/>
  <c r="BS141" i="22"/>
  <c r="AR141" i="22"/>
  <c r="AQ141" i="22"/>
  <c r="AP141" i="22"/>
  <c r="AJ141" i="22"/>
  <c r="AI141" i="22"/>
  <c r="BY140" i="22"/>
  <c r="BX140" i="22"/>
  <c r="BV140" i="22"/>
  <c r="BU140" i="22"/>
  <c r="BT140" i="22"/>
  <c r="BS140" i="22"/>
  <c r="AR140" i="22"/>
  <c r="AQ140" i="22"/>
  <c r="AP140" i="22"/>
  <c r="AJ140" i="22"/>
  <c r="AI140" i="22"/>
  <c r="BY139" i="22"/>
  <c r="BX139" i="22"/>
  <c r="BV139" i="22"/>
  <c r="BU139" i="22"/>
  <c r="BT139" i="22"/>
  <c r="BS139" i="22"/>
  <c r="AR139" i="22"/>
  <c r="AQ139" i="22"/>
  <c r="AP139" i="22"/>
  <c r="AJ139" i="22"/>
  <c r="AI139" i="22"/>
  <c r="BY138" i="22"/>
  <c r="BX138" i="22"/>
  <c r="BV138" i="22"/>
  <c r="BU138" i="22"/>
  <c r="BT138" i="22"/>
  <c r="BS138" i="22"/>
  <c r="AR138" i="22"/>
  <c r="AQ138" i="22"/>
  <c r="AP138" i="22"/>
  <c r="AJ138" i="22"/>
  <c r="AI138" i="22"/>
  <c r="BY137" i="22"/>
  <c r="BX137" i="22"/>
  <c r="BV137" i="22"/>
  <c r="BU137" i="22"/>
  <c r="BT137" i="22"/>
  <c r="BS137" i="22"/>
  <c r="AR137" i="22"/>
  <c r="AQ137" i="22"/>
  <c r="AP137" i="22"/>
  <c r="AJ137" i="22"/>
  <c r="AI137" i="22"/>
  <c r="BY136" i="22"/>
  <c r="BX136" i="22"/>
  <c r="BV136" i="22"/>
  <c r="BU136" i="22"/>
  <c r="BT136" i="22"/>
  <c r="BS136" i="22"/>
  <c r="AR136" i="22"/>
  <c r="AQ136" i="22"/>
  <c r="AP136" i="22"/>
  <c r="AJ136" i="22"/>
  <c r="AI136" i="22"/>
  <c r="BY135" i="22"/>
  <c r="BX135" i="22"/>
  <c r="BV135" i="22"/>
  <c r="BU135" i="22"/>
  <c r="BT135" i="22"/>
  <c r="BS135" i="22"/>
  <c r="AR135" i="22"/>
  <c r="AQ135" i="22"/>
  <c r="AP135" i="22"/>
  <c r="AJ135" i="22"/>
  <c r="AI135" i="22"/>
  <c r="BY134" i="22"/>
  <c r="BX134" i="22"/>
  <c r="BV134" i="22"/>
  <c r="BU134" i="22"/>
  <c r="BT134" i="22"/>
  <c r="BS134" i="22"/>
  <c r="AR134" i="22"/>
  <c r="AQ134" i="22"/>
  <c r="AP134" i="22"/>
  <c r="AJ134" i="22"/>
  <c r="AI134" i="22"/>
  <c r="BY133" i="22"/>
  <c r="BX133" i="22"/>
  <c r="BV133" i="22"/>
  <c r="BU133" i="22"/>
  <c r="BT133" i="22"/>
  <c r="BS133" i="22"/>
  <c r="AR133" i="22"/>
  <c r="AQ133" i="22"/>
  <c r="AP133" i="22"/>
  <c r="AJ133" i="22"/>
  <c r="AI133" i="22"/>
  <c r="BY132" i="22"/>
  <c r="BX132" i="22"/>
  <c r="BV132" i="22"/>
  <c r="BU132" i="22"/>
  <c r="BT132" i="22"/>
  <c r="BS132" i="22"/>
  <c r="AR132" i="22"/>
  <c r="AQ132" i="22"/>
  <c r="AP132" i="22"/>
  <c r="AJ132" i="22"/>
  <c r="AI132" i="22"/>
  <c r="BY131" i="22"/>
  <c r="BX131" i="22"/>
  <c r="BV131" i="22"/>
  <c r="BU131" i="22"/>
  <c r="BT131" i="22"/>
  <c r="BS131" i="22"/>
  <c r="AR131" i="22"/>
  <c r="AQ131" i="22"/>
  <c r="AP131" i="22"/>
  <c r="AJ131" i="22"/>
  <c r="AI131" i="22"/>
  <c r="BY130" i="22"/>
  <c r="BX130" i="22"/>
  <c r="BV130" i="22"/>
  <c r="BU130" i="22"/>
  <c r="BT130" i="22"/>
  <c r="BS130" i="22"/>
  <c r="AR130" i="22"/>
  <c r="AQ130" i="22"/>
  <c r="AP130" i="22"/>
  <c r="AJ130" i="22"/>
  <c r="AI130" i="22"/>
  <c r="BY129" i="22"/>
  <c r="BX129" i="22"/>
  <c r="BV129" i="22"/>
  <c r="BU129" i="22"/>
  <c r="BT129" i="22"/>
  <c r="BS129" i="22"/>
  <c r="AR129" i="22"/>
  <c r="AQ129" i="22"/>
  <c r="AP129" i="22"/>
  <c r="AJ129" i="22"/>
  <c r="AI129" i="22"/>
  <c r="BY128" i="22"/>
  <c r="BX128" i="22"/>
  <c r="BV128" i="22"/>
  <c r="BU128" i="22"/>
  <c r="BT128" i="22"/>
  <c r="BS128" i="22"/>
  <c r="AR128" i="22"/>
  <c r="AQ128" i="22"/>
  <c r="AP128" i="22"/>
  <c r="AJ128" i="22"/>
  <c r="AI128" i="22"/>
  <c r="BY127" i="22"/>
  <c r="BX127" i="22"/>
  <c r="BV127" i="22"/>
  <c r="BU127" i="22"/>
  <c r="BT127" i="22"/>
  <c r="BS127" i="22"/>
  <c r="AR127" i="22"/>
  <c r="AQ127" i="22"/>
  <c r="AP127" i="22"/>
  <c r="AJ127" i="22"/>
  <c r="AI127" i="22"/>
  <c r="BY126" i="22"/>
  <c r="BX126" i="22"/>
  <c r="BV126" i="22"/>
  <c r="BU126" i="22"/>
  <c r="BT126" i="22"/>
  <c r="BS126" i="22"/>
  <c r="AR126" i="22"/>
  <c r="AQ126" i="22"/>
  <c r="AP126" i="22"/>
  <c r="AJ126" i="22"/>
  <c r="AI126" i="22"/>
  <c r="BY125" i="22"/>
  <c r="BX125" i="22"/>
  <c r="BV125" i="22"/>
  <c r="BU125" i="22"/>
  <c r="BT125" i="22"/>
  <c r="BS125" i="22"/>
  <c r="AR125" i="22"/>
  <c r="AQ125" i="22"/>
  <c r="AP125" i="22"/>
  <c r="AJ125" i="22"/>
  <c r="AI125" i="22"/>
  <c r="BY124" i="22"/>
  <c r="BX124" i="22"/>
  <c r="BV124" i="22"/>
  <c r="BU124" i="22"/>
  <c r="BT124" i="22"/>
  <c r="BS124" i="22"/>
  <c r="AR124" i="22"/>
  <c r="AQ124" i="22"/>
  <c r="AP124" i="22"/>
  <c r="AJ124" i="22"/>
  <c r="AI124" i="22"/>
  <c r="BY123" i="22"/>
  <c r="BX123" i="22"/>
  <c r="BV123" i="22"/>
  <c r="BU123" i="22"/>
  <c r="BT123" i="22"/>
  <c r="BS123" i="22"/>
  <c r="AR123" i="22"/>
  <c r="AQ123" i="22"/>
  <c r="AP123" i="22"/>
  <c r="AJ123" i="22"/>
  <c r="AI123" i="22"/>
  <c r="BY122" i="22"/>
  <c r="BX122" i="22"/>
  <c r="BV122" i="22"/>
  <c r="BU122" i="22"/>
  <c r="BT122" i="22"/>
  <c r="BS122" i="22"/>
  <c r="AR122" i="22"/>
  <c r="AQ122" i="22"/>
  <c r="AP122" i="22"/>
  <c r="AJ122" i="22"/>
  <c r="AI122" i="22"/>
  <c r="BY121" i="22"/>
  <c r="BX121" i="22"/>
  <c r="BV121" i="22"/>
  <c r="BU121" i="22"/>
  <c r="BT121" i="22"/>
  <c r="BS121" i="22"/>
  <c r="AR121" i="22"/>
  <c r="AQ121" i="22"/>
  <c r="AP121" i="22"/>
  <c r="AJ121" i="22"/>
  <c r="AI121" i="22"/>
  <c r="BY120" i="22"/>
  <c r="BX120" i="22"/>
  <c r="BV120" i="22"/>
  <c r="BU120" i="22"/>
  <c r="BT120" i="22"/>
  <c r="BS120" i="22"/>
  <c r="AR120" i="22"/>
  <c r="AQ120" i="22"/>
  <c r="AP120" i="22"/>
  <c r="AJ120" i="22"/>
  <c r="AI120" i="22"/>
  <c r="BY119" i="22"/>
  <c r="BX119" i="22"/>
  <c r="BV119" i="22"/>
  <c r="BU119" i="22"/>
  <c r="BT119" i="22"/>
  <c r="BS119" i="22"/>
  <c r="AR119" i="22"/>
  <c r="AQ119" i="22"/>
  <c r="AP119" i="22"/>
  <c r="AJ119" i="22"/>
  <c r="AI119" i="22"/>
  <c r="BY118" i="22"/>
  <c r="BX118" i="22"/>
  <c r="BV118" i="22"/>
  <c r="BU118" i="22"/>
  <c r="BT118" i="22"/>
  <c r="BS118" i="22"/>
  <c r="AR118" i="22"/>
  <c r="AQ118" i="22"/>
  <c r="AP118" i="22"/>
  <c r="AJ118" i="22"/>
  <c r="AI118" i="22"/>
  <c r="BY117" i="22"/>
  <c r="BX117" i="22"/>
  <c r="BV117" i="22"/>
  <c r="BU117" i="22"/>
  <c r="BT117" i="22"/>
  <c r="BS117" i="22"/>
  <c r="AR117" i="22"/>
  <c r="AQ117" i="22"/>
  <c r="AP117" i="22"/>
  <c r="AJ117" i="22"/>
  <c r="AI117" i="22"/>
  <c r="BY116" i="22"/>
  <c r="BX116" i="22"/>
  <c r="BV116" i="22"/>
  <c r="BU116" i="22"/>
  <c r="BT116" i="22"/>
  <c r="BS116" i="22"/>
  <c r="AR116" i="22"/>
  <c r="AQ116" i="22"/>
  <c r="AP116" i="22"/>
  <c r="AJ116" i="22"/>
  <c r="AI116" i="22"/>
  <c r="AD116" i="22"/>
  <c r="AC116" i="22"/>
  <c r="AB116" i="22"/>
  <c r="BY115" i="22"/>
  <c r="BX115" i="22"/>
  <c r="BV115" i="22"/>
  <c r="BU115" i="22"/>
  <c r="BT115" i="22"/>
  <c r="BS115" i="22"/>
  <c r="AR115" i="22"/>
  <c r="AQ115" i="22"/>
  <c r="AP115" i="22"/>
  <c r="AJ115" i="22"/>
  <c r="AI115" i="22"/>
  <c r="AD115" i="22"/>
  <c r="AC115" i="22"/>
  <c r="AB115" i="22"/>
  <c r="BY114" i="22"/>
  <c r="BX114" i="22"/>
  <c r="BV114" i="22"/>
  <c r="BU114" i="22"/>
  <c r="BT114" i="22"/>
  <c r="BS114" i="22"/>
  <c r="AR114" i="22"/>
  <c r="AQ114" i="22"/>
  <c r="AP114" i="22"/>
  <c r="AJ114" i="22"/>
  <c r="AI114" i="22"/>
  <c r="AD114" i="22"/>
  <c r="AC114" i="22"/>
  <c r="AB114" i="22"/>
  <c r="BY113" i="22"/>
  <c r="BX113" i="22"/>
  <c r="BV113" i="22"/>
  <c r="BU113" i="22"/>
  <c r="BT113" i="22"/>
  <c r="BS113" i="22"/>
  <c r="AJ113" i="22"/>
  <c r="AI113" i="22"/>
  <c r="AD113" i="22"/>
  <c r="AC113" i="22"/>
  <c r="AB113" i="22"/>
  <c r="BY112" i="22"/>
  <c r="BX112" i="22"/>
  <c r="BV112" i="22"/>
  <c r="BU112" i="22"/>
  <c r="BT112" i="22"/>
  <c r="BS112" i="22"/>
  <c r="AJ112" i="22"/>
  <c r="AI112" i="22"/>
  <c r="AD112" i="22"/>
  <c r="AC112" i="22"/>
  <c r="AB112" i="22"/>
  <c r="BY111" i="22"/>
  <c r="BX111" i="22"/>
  <c r="BV111" i="22"/>
  <c r="BU111" i="22"/>
  <c r="BT111" i="22"/>
  <c r="BS111" i="22"/>
  <c r="AJ111" i="22"/>
  <c r="AI111" i="22"/>
  <c r="BY110" i="22"/>
  <c r="BX110" i="22"/>
  <c r="BV110" i="22"/>
  <c r="BU110" i="22"/>
  <c r="BT110" i="22"/>
  <c r="BS110" i="22"/>
  <c r="BY109" i="22"/>
  <c r="BX109" i="22"/>
  <c r="BV109" i="22"/>
  <c r="BU109" i="22"/>
  <c r="BT109" i="22"/>
  <c r="BS109" i="22"/>
  <c r="BA109" i="22"/>
  <c r="AZ109" i="22"/>
  <c r="BY108" i="22"/>
  <c r="BX108" i="22"/>
  <c r="BV108" i="22"/>
  <c r="BU108" i="22"/>
  <c r="BT108" i="22"/>
  <c r="BS108" i="22"/>
  <c r="BA108" i="22"/>
  <c r="AZ108" i="22"/>
  <c r="AJ108" i="22"/>
  <c r="Q108" i="22" s="1"/>
  <c r="R108" i="22"/>
  <c r="BY107" i="22"/>
  <c r="BX107" i="22"/>
  <c r="BV107" i="22"/>
  <c r="BU107" i="22"/>
  <c r="BT107" i="22"/>
  <c r="BS107" i="22"/>
  <c r="BA107" i="22"/>
  <c r="AZ107" i="22"/>
  <c r="BY106" i="22"/>
  <c r="BX106" i="22"/>
  <c r="BV106" i="22"/>
  <c r="BU106" i="22"/>
  <c r="BT106" i="22"/>
  <c r="BS106" i="22"/>
  <c r="BA106" i="22"/>
  <c r="AZ106" i="22"/>
  <c r="K106" i="22"/>
  <c r="BY105" i="22"/>
  <c r="BX105" i="22"/>
  <c r="BV105" i="22"/>
  <c r="BU105" i="22"/>
  <c r="BT105" i="22"/>
  <c r="BS105" i="22"/>
  <c r="BA105" i="22"/>
  <c r="AZ105" i="22"/>
  <c r="BY104" i="22"/>
  <c r="BX104" i="22"/>
  <c r="BV104" i="22"/>
  <c r="BU104" i="22"/>
  <c r="BT104" i="22"/>
  <c r="BS104" i="22"/>
  <c r="BA104" i="22"/>
  <c r="AZ104" i="22"/>
  <c r="BY103" i="22"/>
  <c r="BX103" i="22"/>
  <c r="BV103" i="22"/>
  <c r="BU103" i="22"/>
  <c r="BT103" i="22"/>
  <c r="BS103" i="22"/>
  <c r="BA103" i="22"/>
  <c r="AZ103" i="22"/>
  <c r="BY102" i="22"/>
  <c r="BX102" i="22"/>
  <c r="BV102" i="22"/>
  <c r="BU102" i="22"/>
  <c r="BT102" i="22"/>
  <c r="BS102" i="22"/>
  <c r="BA102" i="22"/>
  <c r="AZ102" i="22"/>
  <c r="BY101" i="22"/>
  <c r="BX101" i="22"/>
  <c r="BV101" i="22"/>
  <c r="BU101" i="22"/>
  <c r="BT101" i="22"/>
  <c r="BS101" i="22"/>
  <c r="BA101" i="22"/>
  <c r="AZ101" i="22"/>
  <c r="BY100" i="22"/>
  <c r="BX100" i="22"/>
  <c r="BV100" i="22"/>
  <c r="BU100" i="22"/>
  <c r="BT100" i="22"/>
  <c r="BS100" i="22"/>
  <c r="BA100" i="22"/>
  <c r="AZ100" i="22"/>
  <c r="AW101" i="22"/>
  <c r="V101" i="22" s="1"/>
  <c r="BY99" i="22"/>
  <c r="BX99" i="22"/>
  <c r="BV99" i="22"/>
  <c r="BU99" i="22"/>
  <c r="BT99" i="22"/>
  <c r="BS99" i="22"/>
  <c r="BA99" i="22"/>
  <c r="AZ99" i="22"/>
  <c r="BY98" i="22"/>
  <c r="BX98" i="22"/>
  <c r="BV98" i="22"/>
  <c r="BU98" i="22"/>
  <c r="BT98" i="22"/>
  <c r="BS98" i="22"/>
  <c r="BA98" i="22"/>
  <c r="AZ98" i="22"/>
  <c r="BY97" i="22"/>
  <c r="BX97" i="22"/>
  <c r="BV97" i="22"/>
  <c r="BU97" i="22"/>
  <c r="BT97" i="22"/>
  <c r="BS97" i="22"/>
  <c r="BA97" i="22"/>
  <c r="AZ97" i="22"/>
  <c r="BY96" i="22"/>
  <c r="BX96" i="22"/>
  <c r="BV96" i="22"/>
  <c r="BU96" i="22"/>
  <c r="BT96" i="22"/>
  <c r="BS96" i="22"/>
  <c r="BA96" i="22"/>
  <c r="AZ96" i="22"/>
  <c r="BY95" i="22"/>
  <c r="BX95" i="22"/>
  <c r="BV95" i="22"/>
  <c r="BU95" i="22"/>
  <c r="BT95" i="22"/>
  <c r="BS95" i="22"/>
  <c r="BA95" i="22"/>
  <c r="AZ95" i="22"/>
  <c r="BY94" i="22"/>
  <c r="BX94" i="22"/>
  <c r="BV94" i="22"/>
  <c r="BU94" i="22"/>
  <c r="BT94" i="22"/>
  <c r="BS94" i="22"/>
  <c r="BA94" i="22"/>
  <c r="AZ94" i="22"/>
  <c r="BY93" i="22"/>
  <c r="BX93" i="22"/>
  <c r="BV93" i="22"/>
  <c r="BU93" i="22"/>
  <c r="BT93" i="22"/>
  <c r="BS93" i="22"/>
  <c r="BA93" i="22"/>
  <c r="AZ93" i="22"/>
  <c r="U93" i="22"/>
  <c r="BU93" i="1" s="1"/>
  <c r="DW93" i="1" s="1"/>
  <c r="BY92" i="22"/>
  <c r="BX92" i="22"/>
  <c r="BV92" i="22"/>
  <c r="BU92" i="22"/>
  <c r="BT92" i="22"/>
  <c r="BS92" i="22"/>
  <c r="BA92" i="22"/>
  <c r="AZ92" i="22"/>
  <c r="K92" i="22"/>
  <c r="BY91" i="22"/>
  <c r="BX91" i="22"/>
  <c r="BV91" i="22"/>
  <c r="BU91" i="22"/>
  <c r="BT91" i="22"/>
  <c r="BS91" i="22"/>
  <c r="BA91" i="22"/>
  <c r="AZ91" i="22"/>
  <c r="R91" i="22"/>
  <c r="BY90" i="22"/>
  <c r="BX90" i="22"/>
  <c r="BV90" i="22"/>
  <c r="BU90" i="22"/>
  <c r="BT90" i="22"/>
  <c r="BS90" i="22"/>
  <c r="BA90" i="22"/>
  <c r="AZ90" i="22"/>
  <c r="R90" i="22"/>
  <c r="BY89" i="22"/>
  <c r="BX89" i="22"/>
  <c r="BV89" i="22"/>
  <c r="BU89" i="22"/>
  <c r="BT89" i="22"/>
  <c r="BS89" i="22"/>
  <c r="BA89" i="22"/>
  <c r="AZ89" i="22"/>
  <c r="BY88" i="22"/>
  <c r="BX88" i="22"/>
  <c r="BV88" i="22"/>
  <c r="BU88" i="22"/>
  <c r="BT88" i="22"/>
  <c r="BS88" i="22"/>
  <c r="BA88" i="22"/>
  <c r="AZ88" i="22"/>
  <c r="BY87" i="22"/>
  <c r="BX87" i="22"/>
  <c r="BV87" i="22"/>
  <c r="BU87" i="22"/>
  <c r="BT87" i="22"/>
  <c r="BS87" i="22"/>
  <c r="BA87" i="22"/>
  <c r="AZ87" i="22"/>
  <c r="BY86" i="22"/>
  <c r="BX86" i="22"/>
  <c r="BV86" i="22"/>
  <c r="BU86" i="22"/>
  <c r="BT86" i="22"/>
  <c r="BS86" i="22"/>
  <c r="BA86" i="22"/>
  <c r="AZ86" i="22"/>
  <c r="BY85" i="22"/>
  <c r="BX85" i="22"/>
  <c r="BV85" i="22"/>
  <c r="BU85" i="22"/>
  <c r="BT85" i="22"/>
  <c r="BS85" i="22"/>
  <c r="BA85" i="22"/>
  <c r="AZ85" i="22"/>
  <c r="AS85" i="22"/>
  <c r="BY84" i="22"/>
  <c r="BX84" i="22"/>
  <c r="BV84" i="22"/>
  <c r="BU84" i="22"/>
  <c r="BT84" i="22"/>
  <c r="BS84" i="22"/>
  <c r="BA84" i="22"/>
  <c r="AZ84" i="22"/>
  <c r="R84" i="22"/>
  <c r="F84" i="22"/>
  <c r="BY83" i="22"/>
  <c r="BX83" i="22"/>
  <c r="BV83" i="22"/>
  <c r="BU83" i="22"/>
  <c r="BT83" i="22"/>
  <c r="BS83" i="22"/>
  <c r="BA83" i="22"/>
  <c r="AZ83" i="22"/>
  <c r="BY82" i="22"/>
  <c r="BX82" i="22"/>
  <c r="BV82" i="22"/>
  <c r="BU82" i="22"/>
  <c r="BT82" i="22"/>
  <c r="BS82" i="22"/>
  <c r="BA82" i="22"/>
  <c r="AZ82" i="22"/>
  <c r="BY81" i="22"/>
  <c r="BX81" i="22"/>
  <c r="BV81" i="22"/>
  <c r="BU81" i="22"/>
  <c r="BT81" i="22"/>
  <c r="BS81" i="22"/>
  <c r="BA81" i="22"/>
  <c r="AZ81" i="22"/>
  <c r="BY80" i="22"/>
  <c r="BX80" i="22"/>
  <c r="BV80" i="22"/>
  <c r="BU80" i="22"/>
  <c r="BT80" i="22"/>
  <c r="BS80" i="22"/>
  <c r="BA80" i="22"/>
  <c r="AZ80" i="22"/>
  <c r="BY79" i="22"/>
  <c r="BX79" i="22"/>
  <c r="BV79" i="22"/>
  <c r="BU79" i="22"/>
  <c r="BT79" i="22"/>
  <c r="BS79" i="22"/>
  <c r="BA79" i="22"/>
  <c r="AZ79" i="22"/>
  <c r="BY78" i="22"/>
  <c r="BX78" i="22"/>
  <c r="BV78" i="22"/>
  <c r="BU78" i="22"/>
  <c r="BT78" i="22"/>
  <c r="BS78" i="22"/>
  <c r="BA78" i="22"/>
  <c r="AZ78" i="22"/>
  <c r="BY77" i="22"/>
  <c r="BX77" i="22"/>
  <c r="BV77" i="22"/>
  <c r="BU77" i="22"/>
  <c r="BT77" i="22"/>
  <c r="BS77" i="22"/>
  <c r="BA77" i="22"/>
  <c r="AZ77" i="22"/>
  <c r="BY76" i="22"/>
  <c r="BX76" i="22"/>
  <c r="BV76" i="22"/>
  <c r="BU76" i="22"/>
  <c r="BT76" i="22"/>
  <c r="BS76" i="22"/>
  <c r="BA76" i="22"/>
  <c r="AZ76" i="22"/>
  <c r="BG79" i="22" s="1"/>
  <c r="S76" i="22"/>
  <c r="BT76" i="1" s="1"/>
  <c r="BY75" i="22"/>
  <c r="BX75" i="22"/>
  <c r="BV75" i="22"/>
  <c r="BU75" i="22"/>
  <c r="BT75" i="22"/>
  <c r="BS75" i="22"/>
  <c r="BA75" i="22"/>
  <c r="AZ75" i="22"/>
  <c r="BY74" i="22"/>
  <c r="BX74" i="22"/>
  <c r="BV74" i="22"/>
  <c r="BU74" i="22"/>
  <c r="BT74" i="22"/>
  <c r="BS74" i="22"/>
  <c r="BA74" i="22"/>
  <c r="AZ74" i="22"/>
  <c r="BY73" i="22"/>
  <c r="BX73" i="22"/>
  <c r="BV73" i="22"/>
  <c r="BU73" i="22"/>
  <c r="BT73" i="22"/>
  <c r="BS73" i="22"/>
  <c r="BA73" i="22"/>
  <c r="AZ73" i="22"/>
  <c r="BG76" i="22" s="1"/>
  <c r="BY72" i="22"/>
  <c r="BX72" i="22"/>
  <c r="BV72" i="22"/>
  <c r="BU72" i="22"/>
  <c r="BT72" i="22"/>
  <c r="BS72" i="22"/>
  <c r="BA72" i="22"/>
  <c r="AZ72" i="22"/>
  <c r="BY71" i="22"/>
  <c r="BX71" i="22"/>
  <c r="BV71" i="22"/>
  <c r="BU71" i="22"/>
  <c r="BT71" i="22"/>
  <c r="BS71" i="22"/>
  <c r="BA71" i="22"/>
  <c r="AZ71" i="22"/>
  <c r="BY70" i="22"/>
  <c r="BX70" i="22"/>
  <c r="BV70" i="22"/>
  <c r="BU70" i="22"/>
  <c r="BT70" i="22"/>
  <c r="BS70" i="22"/>
  <c r="BA70" i="22"/>
  <c r="AZ70" i="22"/>
  <c r="BY69" i="22"/>
  <c r="BX69" i="22"/>
  <c r="BV69" i="22"/>
  <c r="BU69" i="22"/>
  <c r="BT69" i="22"/>
  <c r="BS69" i="22"/>
  <c r="BA69" i="22"/>
  <c r="AZ69" i="22"/>
  <c r="BY68" i="22"/>
  <c r="BX68" i="22"/>
  <c r="BV68" i="22"/>
  <c r="BU68" i="22"/>
  <c r="BT68" i="22"/>
  <c r="BS68" i="22"/>
  <c r="BA68" i="22"/>
  <c r="AZ68" i="22"/>
  <c r="BG71" i="22" s="1"/>
  <c r="X68" i="22"/>
  <c r="AN68" i="22" s="1"/>
  <c r="BY67" i="22"/>
  <c r="BX67" i="22"/>
  <c r="BV67" i="22"/>
  <c r="BU67" i="22"/>
  <c r="BT67" i="22"/>
  <c r="BS67" i="22"/>
  <c r="BA67" i="22"/>
  <c r="AZ67" i="22"/>
  <c r="BY66" i="22"/>
  <c r="BX66" i="22"/>
  <c r="BV66" i="22"/>
  <c r="BU66" i="22"/>
  <c r="BT66" i="22"/>
  <c r="BS66" i="22"/>
  <c r="BA66" i="22"/>
  <c r="AZ66" i="22"/>
  <c r="BY65" i="22"/>
  <c r="BX65" i="22"/>
  <c r="BV65" i="22"/>
  <c r="BU65" i="22"/>
  <c r="BT65" i="22"/>
  <c r="BS65" i="22"/>
  <c r="BA65" i="22"/>
  <c r="AZ65" i="22"/>
  <c r="BY64" i="22"/>
  <c r="BX64" i="22"/>
  <c r="BV64" i="22"/>
  <c r="BU64" i="22"/>
  <c r="BT64" i="22"/>
  <c r="BS64" i="22"/>
  <c r="BA64" i="22"/>
  <c r="AZ64" i="22"/>
  <c r="BY63" i="22"/>
  <c r="BX63" i="22"/>
  <c r="BV63" i="22"/>
  <c r="BT63" i="22"/>
  <c r="BS63" i="22"/>
  <c r="BA63" i="22"/>
  <c r="AZ63" i="22"/>
  <c r="K63" i="22"/>
  <c r="BY62" i="22"/>
  <c r="BX62" i="22"/>
  <c r="BV62" i="22"/>
  <c r="BT62" i="22"/>
  <c r="BS62" i="22"/>
  <c r="BA62" i="22"/>
  <c r="AZ62" i="22"/>
  <c r="BY61" i="22"/>
  <c r="BX61" i="22"/>
  <c r="BV61" i="22"/>
  <c r="BT61" i="22"/>
  <c r="BS61" i="22"/>
  <c r="BA61" i="22"/>
  <c r="AZ61" i="22"/>
  <c r="BY60" i="22"/>
  <c r="BX60" i="22"/>
  <c r="BV60" i="22"/>
  <c r="BT60" i="22"/>
  <c r="BS60" i="22"/>
  <c r="BA60" i="22"/>
  <c r="AZ60" i="22"/>
  <c r="BY59" i="22"/>
  <c r="BX59" i="22"/>
  <c r="BV59" i="22"/>
  <c r="BT59" i="22"/>
  <c r="BS59" i="22"/>
  <c r="BA59" i="22"/>
  <c r="AZ59" i="22"/>
  <c r="BY58" i="22"/>
  <c r="BX58" i="22"/>
  <c r="BV58" i="22"/>
  <c r="BT58" i="22"/>
  <c r="BS58" i="22"/>
  <c r="BA58" i="22"/>
  <c r="AZ58" i="22"/>
  <c r="BY57" i="22"/>
  <c r="BX57" i="22"/>
  <c r="BV57" i="22"/>
  <c r="BT57" i="22"/>
  <c r="BS57" i="22"/>
  <c r="BA57" i="22"/>
  <c r="AZ57" i="22"/>
  <c r="BY56" i="22"/>
  <c r="BX56" i="22"/>
  <c r="BV56" i="22"/>
  <c r="BT56" i="22"/>
  <c r="BS56" i="22"/>
  <c r="BA56" i="22"/>
  <c r="AZ56" i="22"/>
  <c r="BY55" i="22"/>
  <c r="BX55" i="22"/>
  <c r="BV55" i="22"/>
  <c r="BT55" i="22"/>
  <c r="BS55" i="22"/>
  <c r="BA55" i="22"/>
  <c r="AZ55" i="22"/>
  <c r="BY54" i="22"/>
  <c r="BX54" i="22"/>
  <c r="BV54" i="22"/>
  <c r="BT54" i="22"/>
  <c r="BS54" i="22"/>
  <c r="BA54" i="22"/>
  <c r="AZ54" i="22"/>
  <c r="BY53" i="22"/>
  <c r="BX53" i="22"/>
  <c r="BV53" i="22"/>
  <c r="BT53" i="22"/>
  <c r="BS53" i="22"/>
  <c r="BA53" i="22"/>
  <c r="AZ53" i="22"/>
  <c r="BY52" i="22"/>
  <c r="BX52" i="22"/>
  <c r="BV52" i="22"/>
  <c r="BT52" i="22"/>
  <c r="BS52" i="22"/>
  <c r="BA52" i="22"/>
  <c r="AZ52" i="22"/>
  <c r="BY51" i="22"/>
  <c r="BX51" i="22"/>
  <c r="BV51" i="22"/>
  <c r="BT51" i="22"/>
  <c r="BS51" i="22"/>
  <c r="BA51" i="22"/>
  <c r="AZ51" i="22"/>
  <c r="BY50" i="22"/>
  <c r="BX50" i="22"/>
  <c r="BV50" i="22"/>
  <c r="BT50" i="22"/>
  <c r="BS50" i="22"/>
  <c r="BA50" i="22"/>
  <c r="AZ50" i="22"/>
  <c r="BY49" i="22"/>
  <c r="BX49" i="22"/>
  <c r="BV49" i="22"/>
  <c r="BT49" i="22"/>
  <c r="BS49" i="22"/>
  <c r="BA49" i="22"/>
  <c r="AZ49" i="22"/>
  <c r="BY48" i="22"/>
  <c r="BX48" i="22"/>
  <c r="BV48" i="22"/>
  <c r="BT48" i="22"/>
  <c r="BS48" i="22"/>
  <c r="BA48" i="22"/>
  <c r="AZ48" i="22"/>
  <c r="BY47" i="22"/>
  <c r="BX47" i="22"/>
  <c r="BV47" i="22"/>
  <c r="BT47" i="22"/>
  <c r="BS47" i="22"/>
  <c r="BA47" i="22"/>
  <c r="AZ47" i="22"/>
  <c r="BY46" i="22"/>
  <c r="BX46" i="22"/>
  <c r="BV46" i="22"/>
  <c r="BT46" i="22"/>
  <c r="BS46" i="22"/>
  <c r="BA46" i="22"/>
  <c r="AZ46" i="22"/>
  <c r="BY45" i="22"/>
  <c r="BX45" i="22"/>
  <c r="BV45" i="22"/>
  <c r="BT45" i="22"/>
  <c r="BS45" i="22"/>
  <c r="BA45" i="22"/>
  <c r="AZ45" i="22"/>
  <c r="BY44" i="22"/>
  <c r="BX44" i="22"/>
  <c r="BV44" i="22"/>
  <c r="BT44" i="22"/>
  <c r="BS44" i="22"/>
  <c r="BA44" i="22"/>
  <c r="AZ44" i="22"/>
  <c r="AM44" i="22"/>
  <c r="BS44" i="1" s="1"/>
  <c r="K44" i="22"/>
  <c r="BY43" i="22"/>
  <c r="BX43" i="22"/>
  <c r="BV43" i="22"/>
  <c r="BT43" i="22"/>
  <c r="BS43" i="22"/>
  <c r="BA43" i="22"/>
  <c r="AZ43" i="22"/>
  <c r="U43" i="22"/>
  <c r="BU43" i="1" s="1"/>
  <c r="DW43" i="1" s="1"/>
  <c r="BY42" i="22"/>
  <c r="BX42" i="22"/>
  <c r="BV42" i="22"/>
  <c r="BT42" i="22"/>
  <c r="BS42" i="22"/>
  <c r="BA42" i="22"/>
  <c r="AZ42" i="22"/>
  <c r="BY41" i="22"/>
  <c r="BX41" i="22"/>
  <c r="BV41" i="22"/>
  <c r="BT41" i="22"/>
  <c r="BS41" i="22"/>
  <c r="BA41" i="22"/>
  <c r="AZ41" i="22"/>
  <c r="BY40" i="22"/>
  <c r="BX40" i="22"/>
  <c r="BV40" i="22"/>
  <c r="BT40" i="22"/>
  <c r="BS40" i="22"/>
  <c r="BA40" i="22"/>
  <c r="AZ40" i="22"/>
  <c r="BY39" i="22"/>
  <c r="BX39" i="22"/>
  <c r="BV39" i="22"/>
  <c r="BT39" i="22"/>
  <c r="BS39" i="22"/>
  <c r="BA39" i="22"/>
  <c r="AZ39" i="22"/>
  <c r="BY38" i="22"/>
  <c r="BX38" i="22"/>
  <c r="BV38" i="22"/>
  <c r="BT38" i="22"/>
  <c r="BS38" i="22"/>
  <c r="BA38" i="22"/>
  <c r="AZ38" i="22"/>
  <c r="BY37" i="22"/>
  <c r="BX37" i="22"/>
  <c r="BV37" i="22"/>
  <c r="BT37" i="22"/>
  <c r="BS37" i="22"/>
  <c r="BA37" i="22"/>
  <c r="AZ37" i="22"/>
  <c r="BY36" i="22"/>
  <c r="BX36" i="22"/>
  <c r="BV36" i="22"/>
  <c r="BT36" i="22"/>
  <c r="BS36" i="22"/>
  <c r="BA36" i="22"/>
  <c r="AZ36" i="22"/>
  <c r="F36" i="22"/>
  <c r="BY35" i="22"/>
  <c r="BX35" i="22"/>
  <c r="BV35" i="22"/>
  <c r="BT35" i="22"/>
  <c r="BS35" i="22"/>
  <c r="BA35" i="22"/>
  <c r="AZ35" i="22"/>
  <c r="BY34" i="22"/>
  <c r="BX34" i="22"/>
  <c r="BV34" i="22"/>
  <c r="BT34" i="22"/>
  <c r="BS34" i="22"/>
  <c r="BA34" i="22"/>
  <c r="AZ34" i="22"/>
  <c r="BY33" i="22"/>
  <c r="BX33" i="22"/>
  <c r="BV33" i="22"/>
  <c r="BT33" i="22"/>
  <c r="BS33" i="22"/>
  <c r="AZ33" i="22"/>
  <c r="BY32" i="22"/>
  <c r="BX32" i="22"/>
  <c r="BV32" i="22"/>
  <c r="BT32" i="22"/>
  <c r="BS32" i="22"/>
  <c r="AZ32" i="22"/>
  <c r="BY31" i="22"/>
  <c r="BX31" i="22"/>
  <c r="BV31" i="22"/>
  <c r="BT31" i="22"/>
  <c r="BS31" i="22"/>
  <c r="BA31" i="22"/>
  <c r="BA32" i="22" s="1"/>
  <c r="BA33" i="22" s="1"/>
  <c r="AZ31" i="22"/>
  <c r="BY30" i="22"/>
  <c r="BX30" i="22"/>
  <c r="BV30" i="22"/>
  <c r="BT30" i="22"/>
  <c r="BS30" i="22"/>
  <c r="BA30" i="22"/>
  <c r="AZ30" i="22"/>
  <c r="BY29" i="22"/>
  <c r="BX29" i="22"/>
  <c r="BV29" i="22"/>
  <c r="BT29" i="22"/>
  <c r="BS29" i="22"/>
  <c r="BA29" i="22"/>
  <c r="BY28" i="22"/>
  <c r="BX28" i="22"/>
  <c r="BV28" i="22"/>
  <c r="BT28" i="22"/>
  <c r="BS28" i="22"/>
  <c r="BA28" i="22"/>
  <c r="BY27" i="22"/>
  <c r="BX27" i="22"/>
  <c r="BV27" i="22"/>
  <c r="BT27" i="22"/>
  <c r="BS27" i="22"/>
  <c r="BA27" i="22"/>
  <c r="BY26" i="22"/>
  <c r="BX26" i="22"/>
  <c r="BV26" i="22"/>
  <c r="BT26" i="22"/>
  <c r="BS26" i="22"/>
  <c r="BA26" i="22"/>
  <c r="BY25" i="22"/>
  <c r="BX25" i="22"/>
  <c r="BV25" i="22"/>
  <c r="BT25" i="22"/>
  <c r="BS25" i="22"/>
  <c r="AZ25" i="22"/>
  <c r="AZ26" i="22" s="1"/>
  <c r="AZ27" i="22" s="1"/>
  <c r="AZ28" i="22" s="1"/>
  <c r="AZ29" i="22" s="1"/>
  <c r="BY24" i="22"/>
  <c r="BX24" i="22"/>
  <c r="BV24" i="22"/>
  <c r="BT24" i="22"/>
  <c r="BS24" i="22"/>
  <c r="AZ24" i="22"/>
  <c r="BY23" i="22"/>
  <c r="BX23" i="22"/>
  <c r="BV23" i="22"/>
  <c r="BT23" i="22"/>
  <c r="BS23" i="22"/>
  <c r="AZ23" i="22"/>
  <c r="BY22" i="22"/>
  <c r="BX22" i="22"/>
  <c r="BV22" i="22"/>
  <c r="BT22" i="22"/>
  <c r="BS22" i="22"/>
  <c r="BA22" i="22"/>
  <c r="BA23" i="22" s="1"/>
  <c r="BA24" i="22" s="1"/>
  <c r="BA25" i="22" s="1"/>
  <c r="BY21" i="22"/>
  <c r="BX21" i="22"/>
  <c r="BV21" i="22"/>
  <c r="BT21" i="22"/>
  <c r="BS21" i="22"/>
  <c r="BA21" i="22"/>
  <c r="BY20" i="22"/>
  <c r="BX20" i="22"/>
  <c r="BV20" i="22"/>
  <c r="BT20" i="22"/>
  <c r="BS20" i="22"/>
  <c r="BA20" i="22"/>
  <c r="BY19" i="22"/>
  <c r="BX19" i="22"/>
  <c r="BV19" i="22"/>
  <c r="BT19" i="22"/>
  <c r="BS19" i="22"/>
  <c r="BA19" i="22"/>
  <c r="M19" i="22"/>
  <c r="BY18" i="22"/>
  <c r="BX18" i="22"/>
  <c r="BV18" i="22"/>
  <c r="BT18" i="22"/>
  <c r="BS18" i="22"/>
  <c r="AZ18" i="22"/>
  <c r="M18" i="22"/>
  <c r="BY17" i="22"/>
  <c r="BX17" i="22"/>
  <c r="BV17" i="22"/>
  <c r="BT17" i="22"/>
  <c r="BS17" i="22"/>
  <c r="AZ17" i="22"/>
  <c r="M17" i="22"/>
  <c r="BY16" i="22"/>
  <c r="BX16" i="22"/>
  <c r="BV16" i="22"/>
  <c r="BT16" i="22"/>
  <c r="BS16" i="22"/>
  <c r="BA16" i="22"/>
  <c r="BA17" i="22" s="1"/>
  <c r="BA18" i="22" s="1"/>
  <c r="M16" i="22"/>
  <c r="BY15" i="22"/>
  <c r="BX15" i="22"/>
  <c r="BV15" i="22"/>
  <c r="BT15" i="22"/>
  <c r="BS15" i="22"/>
  <c r="AZ15" i="22"/>
  <c r="AZ16" i="22" s="1"/>
  <c r="M15" i="22"/>
  <c r="BY14" i="22"/>
  <c r="BX14" i="22"/>
  <c r="BV14" i="22"/>
  <c r="BT14" i="22"/>
  <c r="BS14" i="22"/>
  <c r="AZ14" i="22"/>
  <c r="M14" i="22"/>
  <c r="BY13" i="22"/>
  <c r="BX13" i="22"/>
  <c r="BV13" i="22"/>
  <c r="BT13" i="22"/>
  <c r="BS13" i="22"/>
  <c r="AZ13" i="22"/>
  <c r="M13" i="22"/>
  <c r="BY12" i="22"/>
  <c r="BX12" i="22"/>
  <c r="BV12" i="22"/>
  <c r="BT12" i="22"/>
  <c r="BS12" i="22"/>
  <c r="BA12" i="22"/>
  <c r="M12" i="22"/>
  <c r="BY11" i="22"/>
  <c r="BX11" i="22"/>
  <c r="BV11" i="22"/>
  <c r="BT11" i="22"/>
  <c r="BS11" i="22"/>
  <c r="BA11" i="22"/>
  <c r="AR11" i="22"/>
  <c r="AQ11" i="22"/>
  <c r="AP11" i="22"/>
  <c r="M11" i="22"/>
  <c r="BY10" i="22"/>
  <c r="BX10" i="22"/>
  <c r="BV10" i="22"/>
  <c r="BT10" i="22"/>
  <c r="BS10" i="22"/>
  <c r="BL10" i="22"/>
  <c r="BJ10" i="22"/>
  <c r="BH10" i="22"/>
  <c r="BA10" i="22"/>
  <c r="AR10" i="22"/>
  <c r="BP10" i="22" s="1"/>
  <c r="AQ10" i="22"/>
  <c r="BO10" i="22" s="1"/>
  <c r="AP10" i="22"/>
  <c r="BN10" i="22" s="1"/>
  <c r="AD10" i="22"/>
  <c r="AC10" i="22"/>
  <c r="AB10" i="22"/>
  <c r="O10" i="22"/>
  <c r="BQ10" i="1" s="1"/>
  <c r="M10" i="22"/>
  <c r="H10" i="22"/>
  <c r="BP10" i="1" s="1"/>
  <c r="BY9" i="22"/>
  <c r="BX9" i="22"/>
  <c r="BV9" i="22"/>
  <c r="BT9" i="22"/>
  <c r="BS9" i="22"/>
  <c r="AZ9" i="22"/>
  <c r="AZ10" i="22" s="1"/>
  <c r="AN9" i="22"/>
  <c r="AD9" i="22"/>
  <c r="AC9" i="22"/>
  <c r="AB9" i="22"/>
  <c r="V9" i="22"/>
  <c r="M9" i="22"/>
  <c r="T10" i="22" s="1"/>
  <c r="BY8" i="22"/>
  <c r="BX8" i="22"/>
  <c r="BV8" i="22"/>
  <c r="BT8" i="22"/>
  <c r="BS8" i="22"/>
  <c r="BA8" i="22"/>
  <c r="BA9" i="22" s="1"/>
  <c r="AN8" i="22"/>
  <c r="AD8" i="22"/>
  <c r="AC8" i="22"/>
  <c r="AB8" i="22"/>
  <c r="V8" i="22"/>
  <c r="M8" i="22"/>
  <c r="BY7" i="22"/>
  <c r="BX7" i="22"/>
  <c r="BV7" i="22"/>
  <c r="BT7" i="22"/>
  <c r="BS7" i="22"/>
  <c r="AZ7" i="22"/>
  <c r="AN7" i="22"/>
  <c r="AD7" i="22"/>
  <c r="AA7" i="22" s="1"/>
  <c r="AC7" i="22"/>
  <c r="Z7" i="22" s="1"/>
  <c r="AB7" i="22"/>
  <c r="Y7" i="22" s="1"/>
  <c r="V7" i="22"/>
  <c r="M7" i="22"/>
  <c r="BY6" i="22"/>
  <c r="BX6" i="22"/>
  <c r="BV6" i="22"/>
  <c r="BT6" i="22"/>
  <c r="BS6" i="22"/>
  <c r="BA6" i="22"/>
  <c r="AN6" i="22"/>
  <c r="V6" i="22"/>
  <c r="O6" i="22"/>
  <c r="M6" i="22"/>
  <c r="H6" i="22"/>
  <c r="C6" i="22"/>
  <c r="BY5" i="22"/>
  <c r="BX5" i="22"/>
  <c r="BV5" i="22"/>
  <c r="BT5" i="22"/>
  <c r="BS5" i="22"/>
  <c r="BA5" i="22"/>
  <c r="AZ5" i="22"/>
  <c r="AN5" i="22"/>
  <c r="AM5" i="22" s="1"/>
  <c r="AM6" i="22" s="1"/>
  <c r="V5" i="22"/>
  <c r="M5" i="22"/>
  <c r="C10" i="22"/>
  <c r="BO10" i="1" s="1"/>
  <c r="BY4" i="22"/>
  <c r="BX4" i="22"/>
  <c r="BV4" i="22"/>
  <c r="BT4" i="22"/>
  <c r="BS4" i="22"/>
  <c r="BY3" i="22"/>
  <c r="BX3" i="22"/>
  <c r="BV3" i="22"/>
  <c r="BU3" i="22"/>
  <c r="BT3" i="22"/>
  <c r="BS3" i="22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G5" i="1"/>
  <c r="BF5" i="1"/>
  <c r="AE111" i="21"/>
  <c r="AF111" i="21"/>
  <c r="AG111" i="21"/>
  <c r="AH111" i="21"/>
  <c r="AE112" i="21"/>
  <c r="AF112" i="21"/>
  <c r="AG112" i="21"/>
  <c r="AH112" i="21"/>
  <c r="AE113" i="21"/>
  <c r="AF113" i="21"/>
  <c r="AG113" i="21"/>
  <c r="AH113" i="21"/>
  <c r="AE114" i="21"/>
  <c r="AF114" i="21"/>
  <c r="AG114" i="21"/>
  <c r="AH114" i="21"/>
  <c r="AE115" i="21"/>
  <c r="AF115" i="21"/>
  <c r="AG115" i="21"/>
  <c r="AH115" i="21"/>
  <c r="AE116" i="21"/>
  <c r="AF116" i="21"/>
  <c r="AG116" i="21"/>
  <c r="AH116" i="21"/>
  <c r="AE117" i="21"/>
  <c r="AF117" i="21"/>
  <c r="AG117" i="21"/>
  <c r="AH117" i="21"/>
  <c r="AE118" i="21"/>
  <c r="AF118" i="21"/>
  <c r="AG118" i="21"/>
  <c r="AH118" i="21"/>
  <c r="AE119" i="21"/>
  <c r="AF119" i="21"/>
  <c r="AG119" i="21"/>
  <c r="AH119" i="21"/>
  <c r="AE120" i="21"/>
  <c r="AF120" i="21"/>
  <c r="AG120" i="21"/>
  <c r="AH120" i="21"/>
  <c r="AE121" i="21"/>
  <c r="AF121" i="21"/>
  <c r="AG121" i="21"/>
  <c r="AH121" i="21"/>
  <c r="AE122" i="21"/>
  <c r="AF122" i="21"/>
  <c r="AG122" i="21"/>
  <c r="AH122" i="21"/>
  <c r="AE123" i="21"/>
  <c r="AF123" i="21"/>
  <c r="AG123" i="21"/>
  <c r="AH123" i="21"/>
  <c r="AE124" i="21"/>
  <c r="AF124" i="21"/>
  <c r="AG124" i="21"/>
  <c r="AH124" i="21"/>
  <c r="AE125" i="21"/>
  <c r="AF125" i="21"/>
  <c r="AG125" i="21"/>
  <c r="AH125" i="21"/>
  <c r="AE126" i="21"/>
  <c r="AF126" i="21"/>
  <c r="AG126" i="21"/>
  <c r="AH126" i="21"/>
  <c r="AE127" i="21"/>
  <c r="AF127" i="21"/>
  <c r="AG127" i="21"/>
  <c r="AH127" i="21"/>
  <c r="AE128" i="21"/>
  <c r="AF128" i="21"/>
  <c r="AG128" i="21"/>
  <c r="AH128" i="21"/>
  <c r="AE129" i="21"/>
  <c r="AF129" i="21"/>
  <c r="AG129" i="21"/>
  <c r="AH129" i="21"/>
  <c r="AE130" i="21"/>
  <c r="AF130" i="21"/>
  <c r="AG130" i="21"/>
  <c r="AH130" i="21"/>
  <c r="AE131" i="21"/>
  <c r="AF131" i="21"/>
  <c r="AG131" i="21"/>
  <c r="AH131" i="21"/>
  <c r="AE132" i="21"/>
  <c r="AF132" i="21"/>
  <c r="AG132" i="21"/>
  <c r="AH132" i="21"/>
  <c r="AE133" i="21"/>
  <c r="AF133" i="21"/>
  <c r="AG133" i="21"/>
  <c r="AH133" i="21"/>
  <c r="AE134" i="21"/>
  <c r="AF134" i="21"/>
  <c r="AG134" i="21"/>
  <c r="AH134" i="21"/>
  <c r="AE135" i="21"/>
  <c r="AF135" i="21"/>
  <c r="AG135" i="21"/>
  <c r="AH135" i="21"/>
  <c r="AE136" i="21"/>
  <c r="AF136" i="21"/>
  <c r="AG136" i="21"/>
  <c r="AH136" i="21"/>
  <c r="AE137" i="21"/>
  <c r="AF137" i="21"/>
  <c r="AG137" i="21"/>
  <c r="AH137" i="21"/>
  <c r="AE138" i="21"/>
  <c r="AF138" i="21"/>
  <c r="AG138" i="21"/>
  <c r="AH138" i="21"/>
  <c r="AE139" i="21"/>
  <c r="AF139" i="21"/>
  <c r="AG139" i="21"/>
  <c r="AH139" i="21"/>
  <c r="AE140" i="21"/>
  <c r="AF140" i="21"/>
  <c r="AG140" i="21"/>
  <c r="AH140" i="21"/>
  <c r="AE141" i="21"/>
  <c r="AF141" i="21"/>
  <c r="AG141" i="21"/>
  <c r="AH141" i="21"/>
  <c r="AE142" i="21"/>
  <c r="AF142" i="21"/>
  <c r="AG142" i="21"/>
  <c r="AH142" i="21"/>
  <c r="AE143" i="21"/>
  <c r="AF143" i="21"/>
  <c r="AG143" i="21"/>
  <c r="AH143" i="21"/>
  <c r="AE144" i="21"/>
  <c r="AF144" i="21"/>
  <c r="AG144" i="21"/>
  <c r="AH144" i="21"/>
  <c r="AE145" i="21"/>
  <c r="AF145" i="21"/>
  <c r="AG145" i="21"/>
  <c r="AH145" i="21"/>
  <c r="AE146" i="21"/>
  <c r="AF146" i="21"/>
  <c r="AG146" i="21"/>
  <c r="AH146" i="21"/>
  <c r="AE147" i="21"/>
  <c r="AF147" i="21"/>
  <c r="AG147" i="21"/>
  <c r="AH147" i="21"/>
  <c r="AE148" i="21"/>
  <c r="AF148" i="21"/>
  <c r="AG148" i="21"/>
  <c r="AH148" i="21"/>
  <c r="AE149" i="21"/>
  <c r="AF149" i="21"/>
  <c r="AG149" i="21"/>
  <c r="AH149" i="21"/>
  <c r="AE150" i="21"/>
  <c r="AF150" i="21"/>
  <c r="AG150" i="21"/>
  <c r="AH150" i="21"/>
  <c r="AE151" i="21"/>
  <c r="AF151" i="21"/>
  <c r="AG151" i="21"/>
  <c r="AH151" i="21"/>
  <c r="AE152" i="21"/>
  <c r="AF152" i="21"/>
  <c r="AG152" i="21"/>
  <c r="AH152" i="21"/>
  <c r="AE153" i="21"/>
  <c r="AF153" i="21"/>
  <c r="AG153" i="21"/>
  <c r="AH153" i="21"/>
  <c r="AE154" i="21"/>
  <c r="AF154" i="21"/>
  <c r="AG154" i="21"/>
  <c r="AH154" i="21"/>
  <c r="AE155" i="21"/>
  <c r="AF155" i="21"/>
  <c r="AG155" i="21"/>
  <c r="AH155" i="21"/>
  <c r="AE156" i="21"/>
  <c r="AF156" i="21"/>
  <c r="AG156" i="21"/>
  <c r="AH156" i="21"/>
  <c r="AE157" i="21"/>
  <c r="AF157" i="21"/>
  <c r="AG157" i="21"/>
  <c r="AH157" i="21"/>
  <c r="AE158" i="21"/>
  <c r="AF158" i="21"/>
  <c r="AG158" i="21"/>
  <c r="AH158" i="21"/>
  <c r="AE159" i="21"/>
  <c r="AF159" i="21"/>
  <c r="AG159" i="21"/>
  <c r="AH159" i="21"/>
  <c r="AE160" i="21"/>
  <c r="AF160" i="21"/>
  <c r="AG160" i="21"/>
  <c r="AH160" i="21"/>
  <c r="AE161" i="21"/>
  <c r="AF161" i="21"/>
  <c r="AG161" i="21"/>
  <c r="AH161" i="21"/>
  <c r="AE162" i="21"/>
  <c r="AF162" i="21"/>
  <c r="AG162" i="21"/>
  <c r="AH162" i="21"/>
  <c r="AE163" i="21"/>
  <c r="AF163" i="21"/>
  <c r="AG163" i="21"/>
  <c r="AH163" i="21"/>
  <c r="AE164" i="21"/>
  <c r="AF164" i="21"/>
  <c r="AG164" i="21"/>
  <c r="AH164" i="21"/>
  <c r="AE165" i="21"/>
  <c r="AF165" i="21"/>
  <c r="AG165" i="21"/>
  <c r="AH165" i="21"/>
  <c r="AE166" i="21"/>
  <c r="AF166" i="21"/>
  <c r="AG166" i="21"/>
  <c r="AH166" i="21"/>
  <c r="AE167" i="21"/>
  <c r="AF167" i="21"/>
  <c r="AG167" i="21"/>
  <c r="AH167" i="21"/>
  <c r="AE168" i="21"/>
  <c r="AF168" i="21"/>
  <c r="AG168" i="21"/>
  <c r="AH168" i="21"/>
  <c r="AE169" i="21"/>
  <c r="AF169" i="21"/>
  <c r="AG169" i="21"/>
  <c r="AH169" i="21"/>
  <c r="AE170" i="21"/>
  <c r="AF170" i="21"/>
  <c r="AG170" i="21"/>
  <c r="AH170" i="21"/>
  <c r="AE171" i="21"/>
  <c r="AF171" i="21"/>
  <c r="AG171" i="21"/>
  <c r="AH171" i="21"/>
  <c r="AE172" i="21"/>
  <c r="AF172" i="21"/>
  <c r="AG172" i="21"/>
  <c r="AH172" i="21"/>
  <c r="AE173" i="21"/>
  <c r="AF173" i="21"/>
  <c r="AG173" i="21"/>
  <c r="AH173" i="21"/>
  <c r="AE174" i="21"/>
  <c r="AF174" i="21"/>
  <c r="AG174" i="21"/>
  <c r="AH174" i="21"/>
  <c r="AE175" i="21"/>
  <c r="AF175" i="21"/>
  <c r="AG175" i="21"/>
  <c r="AH175" i="21"/>
  <c r="AE176" i="21"/>
  <c r="AF176" i="21"/>
  <c r="AG176" i="21"/>
  <c r="AH176" i="21"/>
  <c r="AE177" i="21"/>
  <c r="AF177" i="21"/>
  <c r="AG177" i="21"/>
  <c r="AH177" i="21"/>
  <c r="AE178" i="21"/>
  <c r="AF178" i="21"/>
  <c r="AG178" i="21"/>
  <c r="AH178" i="21"/>
  <c r="AE179" i="21"/>
  <c r="AF179" i="21"/>
  <c r="AG179" i="21"/>
  <c r="AH179" i="21"/>
  <c r="AE180" i="21"/>
  <c r="AF180" i="21"/>
  <c r="AG180" i="21"/>
  <c r="AH180" i="21"/>
  <c r="AE181" i="21"/>
  <c r="AF181" i="21"/>
  <c r="AG181" i="21"/>
  <c r="AH181" i="21"/>
  <c r="AE182" i="21"/>
  <c r="AF182" i="21"/>
  <c r="AG182" i="21"/>
  <c r="AH182" i="21"/>
  <c r="AE183" i="21"/>
  <c r="AF183" i="21"/>
  <c r="AG183" i="21"/>
  <c r="AH183" i="21"/>
  <c r="AE184" i="21"/>
  <c r="AF184" i="21"/>
  <c r="AG184" i="21"/>
  <c r="AH184" i="21"/>
  <c r="AE185" i="21"/>
  <c r="AF185" i="21"/>
  <c r="AG185" i="21"/>
  <c r="AH185" i="21"/>
  <c r="AE186" i="21"/>
  <c r="AF186" i="21"/>
  <c r="AG186" i="21"/>
  <c r="AH186" i="21"/>
  <c r="AE187" i="21"/>
  <c r="AF187" i="21"/>
  <c r="AG187" i="21"/>
  <c r="AH187" i="21"/>
  <c r="AE188" i="21"/>
  <c r="AF188" i="21"/>
  <c r="AG188" i="21"/>
  <c r="AH188" i="21"/>
  <c r="AE189" i="21"/>
  <c r="AF189" i="21"/>
  <c r="AG189" i="21"/>
  <c r="AH189" i="21"/>
  <c r="AE190" i="21"/>
  <c r="AF190" i="21"/>
  <c r="AG190" i="21"/>
  <c r="AH190" i="21"/>
  <c r="AE191" i="21"/>
  <c r="AF191" i="21"/>
  <c r="AG191" i="21"/>
  <c r="AH191" i="21"/>
  <c r="AE192" i="21"/>
  <c r="AF192" i="21"/>
  <c r="AG192" i="21"/>
  <c r="AH192" i="21"/>
  <c r="AE193" i="21"/>
  <c r="AF193" i="21"/>
  <c r="AG193" i="21"/>
  <c r="AH193" i="21"/>
  <c r="AE194" i="21"/>
  <c r="AF194" i="21"/>
  <c r="AG194" i="21"/>
  <c r="AH194" i="21"/>
  <c r="AE195" i="21"/>
  <c r="AF195" i="21"/>
  <c r="AG195" i="21"/>
  <c r="AH195" i="21"/>
  <c r="AE196" i="21"/>
  <c r="AF196" i="21"/>
  <c r="AE197" i="21"/>
  <c r="AF197" i="21"/>
  <c r="AE198" i="21"/>
  <c r="AF198" i="21"/>
  <c r="AE199" i="21"/>
  <c r="AF199" i="21"/>
  <c r="AE200" i="21"/>
  <c r="AF200" i="21"/>
  <c r="AE201" i="21"/>
  <c r="AF201" i="21"/>
  <c r="AE202" i="21"/>
  <c r="AF202" i="21"/>
  <c r="AE203" i="21"/>
  <c r="AF203" i="21"/>
  <c r="AE204" i="21"/>
  <c r="AF204" i="21"/>
  <c r="AE205" i="21"/>
  <c r="AF205" i="21"/>
  <c r="AE206" i="21"/>
  <c r="AF206" i="21"/>
  <c r="AE207" i="21"/>
  <c r="AF207" i="21"/>
  <c r="AE208" i="21"/>
  <c r="AF208" i="21"/>
  <c r="AE209" i="21"/>
  <c r="AF209" i="21"/>
  <c r="B3" i="2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W10" i="1"/>
  <c r="AW5" i="1"/>
  <c r="AV5" i="1"/>
  <c r="BX282" i="21"/>
  <c r="BW282" i="21"/>
  <c r="BU282" i="21"/>
  <c r="BT282" i="21"/>
  <c r="BS282" i="21"/>
  <c r="BR282" i="21"/>
  <c r="BX281" i="21"/>
  <c r="BW281" i="21"/>
  <c r="BU281" i="21"/>
  <c r="BT281" i="21"/>
  <c r="BS281" i="21"/>
  <c r="BR281" i="21"/>
  <c r="BX280" i="21"/>
  <c r="BW280" i="21"/>
  <c r="BU280" i="21"/>
  <c r="BT280" i="21"/>
  <c r="BS280" i="21"/>
  <c r="BR280" i="21"/>
  <c r="BX279" i="21"/>
  <c r="BW279" i="21"/>
  <c r="BU279" i="21"/>
  <c r="BT279" i="21"/>
  <c r="BS279" i="21"/>
  <c r="BR279" i="21"/>
  <c r="BX278" i="21"/>
  <c r="BW278" i="21"/>
  <c r="BU278" i="21"/>
  <c r="BT278" i="21"/>
  <c r="BS278" i="21"/>
  <c r="BR278" i="21"/>
  <c r="BX277" i="21"/>
  <c r="BW277" i="21"/>
  <c r="BU277" i="21"/>
  <c r="BT277" i="21"/>
  <c r="BS277" i="21"/>
  <c r="BR277" i="21"/>
  <c r="BX276" i="21"/>
  <c r="BW276" i="21"/>
  <c r="BU276" i="21"/>
  <c r="BT276" i="21"/>
  <c r="BS276" i="21"/>
  <c r="BR276" i="21"/>
  <c r="BX275" i="21"/>
  <c r="BW275" i="21"/>
  <c r="BU275" i="21"/>
  <c r="BT275" i="21"/>
  <c r="BS275" i="21"/>
  <c r="BR275" i="21"/>
  <c r="BX274" i="21"/>
  <c r="BW274" i="21"/>
  <c r="BU274" i="21"/>
  <c r="BT274" i="21"/>
  <c r="BS274" i="21"/>
  <c r="BR274" i="21"/>
  <c r="BX273" i="21"/>
  <c r="BW273" i="21"/>
  <c r="BU273" i="21"/>
  <c r="BT273" i="21"/>
  <c r="BS273" i="21"/>
  <c r="BR273" i="21"/>
  <c r="BX272" i="21"/>
  <c r="BW272" i="21"/>
  <c r="BU272" i="21"/>
  <c r="BT272" i="21"/>
  <c r="BS272" i="21"/>
  <c r="BR272" i="21"/>
  <c r="BX271" i="21"/>
  <c r="BW271" i="21"/>
  <c r="BU271" i="21"/>
  <c r="BT271" i="21"/>
  <c r="BS271" i="21"/>
  <c r="BR271" i="21"/>
  <c r="BX270" i="21"/>
  <c r="BW270" i="21"/>
  <c r="BU270" i="21"/>
  <c r="BT270" i="21"/>
  <c r="BS270" i="21"/>
  <c r="BR270" i="21"/>
  <c r="BX269" i="21"/>
  <c r="BW269" i="21"/>
  <c r="BU269" i="21"/>
  <c r="BT269" i="21"/>
  <c r="BS269" i="21"/>
  <c r="BR269" i="21"/>
  <c r="BX268" i="21"/>
  <c r="BW268" i="21"/>
  <c r="BU268" i="21"/>
  <c r="BT268" i="21"/>
  <c r="BS268" i="21"/>
  <c r="BR268" i="21"/>
  <c r="BX267" i="21"/>
  <c r="BW267" i="21"/>
  <c r="BU267" i="21"/>
  <c r="BT267" i="21"/>
  <c r="BS267" i="21"/>
  <c r="BR267" i="21"/>
  <c r="BX266" i="21"/>
  <c r="BW266" i="21"/>
  <c r="BU266" i="21"/>
  <c r="BT266" i="21"/>
  <c r="BS266" i="21"/>
  <c r="BR266" i="21"/>
  <c r="BX265" i="21"/>
  <c r="BW265" i="21"/>
  <c r="BU265" i="21"/>
  <c r="BT265" i="21"/>
  <c r="BS265" i="21"/>
  <c r="BR265" i="21"/>
  <c r="BX264" i="21"/>
  <c r="BW264" i="21"/>
  <c r="BU264" i="21"/>
  <c r="BT264" i="21"/>
  <c r="BS264" i="21"/>
  <c r="BR264" i="21"/>
  <c r="BX263" i="21"/>
  <c r="BW263" i="21"/>
  <c r="BU263" i="21"/>
  <c r="BT263" i="21"/>
  <c r="BS263" i="21"/>
  <c r="BR263" i="21"/>
  <c r="BX262" i="21"/>
  <c r="BW262" i="21"/>
  <c r="BU262" i="21"/>
  <c r="BT262" i="21"/>
  <c r="BS262" i="21"/>
  <c r="BR262" i="21"/>
  <c r="BX261" i="21"/>
  <c r="BW261" i="21"/>
  <c r="BU261" i="21"/>
  <c r="BT261" i="21"/>
  <c r="BS261" i="21"/>
  <c r="BR261" i="21"/>
  <c r="BX260" i="21"/>
  <c r="BW260" i="21"/>
  <c r="BU260" i="21"/>
  <c r="BT260" i="21"/>
  <c r="BS260" i="21"/>
  <c r="BR260" i="21"/>
  <c r="BX259" i="21"/>
  <c r="BW259" i="21"/>
  <c r="BU259" i="21"/>
  <c r="BT259" i="21"/>
  <c r="BS259" i="21"/>
  <c r="BR259" i="21"/>
  <c r="BX258" i="21"/>
  <c r="BW258" i="21"/>
  <c r="BU258" i="21"/>
  <c r="BT258" i="21"/>
  <c r="BS258" i="21"/>
  <c r="BR258" i="21"/>
  <c r="BX257" i="21"/>
  <c r="BW257" i="21"/>
  <c r="BU257" i="21"/>
  <c r="BT257" i="21"/>
  <c r="BS257" i="21"/>
  <c r="BR257" i="21"/>
  <c r="BX256" i="21"/>
  <c r="BW256" i="21"/>
  <c r="BU256" i="21"/>
  <c r="BT256" i="21"/>
  <c r="BS256" i="21"/>
  <c r="BR256" i="21"/>
  <c r="BX255" i="21"/>
  <c r="BW255" i="21"/>
  <c r="BU255" i="21"/>
  <c r="BT255" i="21"/>
  <c r="BS255" i="21"/>
  <c r="BR255" i="21"/>
  <c r="BX254" i="21"/>
  <c r="BW254" i="21"/>
  <c r="BU254" i="21"/>
  <c r="BT254" i="21"/>
  <c r="BS254" i="21"/>
  <c r="BR254" i="21"/>
  <c r="BX253" i="21"/>
  <c r="BW253" i="21"/>
  <c r="BU253" i="21"/>
  <c r="BT253" i="21"/>
  <c r="BS253" i="21"/>
  <c r="BR253" i="21"/>
  <c r="BX252" i="21"/>
  <c r="BW252" i="21"/>
  <c r="BU252" i="21"/>
  <c r="BT252" i="21"/>
  <c r="BS252" i="21"/>
  <c r="BR252" i="21"/>
  <c r="BX251" i="21"/>
  <c r="BW251" i="21"/>
  <c r="BU251" i="21"/>
  <c r="BT251" i="21"/>
  <c r="BS251" i="21"/>
  <c r="BR251" i="21"/>
  <c r="BX250" i="21"/>
  <c r="BW250" i="21"/>
  <c r="BU250" i="21"/>
  <c r="BT250" i="21"/>
  <c r="BS250" i="21"/>
  <c r="BR250" i="21"/>
  <c r="BX249" i="21"/>
  <c r="BW249" i="21"/>
  <c r="BU249" i="21"/>
  <c r="BT249" i="21"/>
  <c r="BS249" i="21"/>
  <c r="BR249" i="21"/>
  <c r="BX248" i="21"/>
  <c r="BW248" i="21"/>
  <c r="BU248" i="21"/>
  <c r="BT248" i="21"/>
  <c r="BS248" i="21"/>
  <c r="BR248" i="21"/>
  <c r="BX247" i="21"/>
  <c r="BW247" i="21"/>
  <c r="BU247" i="21"/>
  <c r="BT247" i="21"/>
  <c r="BS247" i="21"/>
  <c r="BR247" i="21"/>
  <c r="BX246" i="21"/>
  <c r="BW246" i="21"/>
  <c r="BU246" i="21"/>
  <c r="BT246" i="21"/>
  <c r="BS246" i="21"/>
  <c r="BR246" i="21"/>
  <c r="BX245" i="21"/>
  <c r="BW245" i="21"/>
  <c r="BU245" i="21"/>
  <c r="BT245" i="21"/>
  <c r="BS245" i="21"/>
  <c r="BR245" i="21"/>
  <c r="BX244" i="21"/>
  <c r="BW244" i="21"/>
  <c r="BU244" i="21"/>
  <c r="BT244" i="21"/>
  <c r="BS244" i="21"/>
  <c r="BR244" i="21"/>
  <c r="BX243" i="21"/>
  <c r="BW243" i="21"/>
  <c r="BU243" i="21"/>
  <c r="BT243" i="21"/>
  <c r="BS243" i="21"/>
  <c r="BR243" i="21"/>
  <c r="BX242" i="21"/>
  <c r="BW242" i="21"/>
  <c r="BU242" i="21"/>
  <c r="BT242" i="21"/>
  <c r="BS242" i="21"/>
  <c r="BR242" i="21"/>
  <c r="BX241" i="21"/>
  <c r="BW241" i="21"/>
  <c r="BU241" i="21"/>
  <c r="BT241" i="21"/>
  <c r="BS241" i="21"/>
  <c r="BR241" i="21"/>
  <c r="BX240" i="21"/>
  <c r="BW240" i="21"/>
  <c r="BU240" i="21"/>
  <c r="BT240" i="21"/>
  <c r="BS240" i="21"/>
  <c r="BR240" i="21"/>
  <c r="BX239" i="21"/>
  <c r="BW239" i="21"/>
  <c r="BU239" i="21"/>
  <c r="BT239" i="21"/>
  <c r="BS239" i="21"/>
  <c r="BR239" i="21"/>
  <c r="BX238" i="21"/>
  <c r="BW238" i="21"/>
  <c r="BU238" i="21"/>
  <c r="BT238" i="21"/>
  <c r="BS238" i="21"/>
  <c r="BR238" i="21"/>
  <c r="BX237" i="21"/>
  <c r="BW237" i="21"/>
  <c r="BU237" i="21"/>
  <c r="BT237" i="21"/>
  <c r="BS237" i="21"/>
  <c r="BR237" i="21"/>
  <c r="BX236" i="21"/>
  <c r="BW236" i="21"/>
  <c r="BU236" i="21"/>
  <c r="BT236" i="21"/>
  <c r="BS236" i="21"/>
  <c r="BR236" i="21"/>
  <c r="BX235" i="21"/>
  <c r="BW235" i="21"/>
  <c r="BU235" i="21"/>
  <c r="BT235" i="21"/>
  <c r="BS235" i="21"/>
  <c r="BR235" i="21"/>
  <c r="BX234" i="21"/>
  <c r="BW234" i="21"/>
  <c r="BU234" i="21"/>
  <c r="BT234" i="21"/>
  <c r="BS234" i="21"/>
  <c r="BR234" i="21"/>
  <c r="BX233" i="21"/>
  <c r="BW233" i="21"/>
  <c r="BU233" i="21"/>
  <c r="BT233" i="21"/>
  <c r="BS233" i="21"/>
  <c r="BR233" i="21"/>
  <c r="BX232" i="21"/>
  <c r="BW232" i="21"/>
  <c r="BU232" i="21"/>
  <c r="BT232" i="21"/>
  <c r="BS232" i="21"/>
  <c r="BR232" i="21"/>
  <c r="BX231" i="21"/>
  <c r="BW231" i="21"/>
  <c r="BU231" i="21"/>
  <c r="BT231" i="21"/>
  <c r="BS231" i="21"/>
  <c r="BR231" i="21"/>
  <c r="BX230" i="21"/>
  <c r="BW230" i="21"/>
  <c r="BU230" i="21"/>
  <c r="BT230" i="21"/>
  <c r="BS230" i="21"/>
  <c r="BR230" i="21"/>
  <c r="BX229" i="21"/>
  <c r="BW229" i="21"/>
  <c r="BU229" i="21"/>
  <c r="BT229" i="21"/>
  <c r="BS229" i="21"/>
  <c r="BR229" i="21"/>
  <c r="AR229" i="21"/>
  <c r="AQ229" i="21"/>
  <c r="AP229" i="21"/>
  <c r="BX228" i="21"/>
  <c r="BW228" i="21"/>
  <c r="BU228" i="21"/>
  <c r="BT228" i="21"/>
  <c r="BS228" i="21"/>
  <c r="BR228" i="21"/>
  <c r="AR228" i="21"/>
  <c r="AQ228" i="21"/>
  <c r="AP228" i="21"/>
  <c r="BX227" i="21"/>
  <c r="BW227" i="21"/>
  <c r="BU227" i="21"/>
  <c r="BT227" i="21"/>
  <c r="BS227" i="21"/>
  <c r="BR227" i="21"/>
  <c r="AR227" i="21"/>
  <c r="AQ227" i="21"/>
  <c r="AP227" i="21"/>
  <c r="BX226" i="21"/>
  <c r="BW226" i="21"/>
  <c r="BU226" i="21"/>
  <c r="BT226" i="21"/>
  <c r="BS226" i="21"/>
  <c r="BR226" i="21"/>
  <c r="AR226" i="21"/>
  <c r="AQ226" i="21"/>
  <c r="AP226" i="21"/>
  <c r="BX225" i="21"/>
  <c r="BW225" i="21"/>
  <c r="BU225" i="21"/>
  <c r="BT225" i="21"/>
  <c r="BS225" i="21"/>
  <c r="BR225" i="21"/>
  <c r="AR225" i="21"/>
  <c r="AQ225" i="21"/>
  <c r="AP225" i="21"/>
  <c r="BX224" i="21"/>
  <c r="BW224" i="21"/>
  <c r="BU224" i="21"/>
  <c r="BT224" i="21"/>
  <c r="BS224" i="21"/>
  <c r="BR224" i="21"/>
  <c r="AR224" i="21"/>
  <c r="AQ224" i="21"/>
  <c r="AP224" i="21"/>
  <c r="BX223" i="21"/>
  <c r="BW223" i="21"/>
  <c r="BU223" i="21"/>
  <c r="BT223" i="21"/>
  <c r="BS223" i="21"/>
  <c r="BR223" i="21"/>
  <c r="AR223" i="21"/>
  <c r="AQ223" i="21"/>
  <c r="AP223" i="21"/>
  <c r="BX222" i="21"/>
  <c r="BW222" i="21"/>
  <c r="BU222" i="21"/>
  <c r="BT222" i="21"/>
  <c r="BS222" i="21"/>
  <c r="BR222" i="21"/>
  <c r="AR222" i="21"/>
  <c r="AQ222" i="21"/>
  <c r="AP222" i="21"/>
  <c r="BX221" i="21"/>
  <c r="BW221" i="21"/>
  <c r="BU221" i="21"/>
  <c r="BT221" i="21"/>
  <c r="BS221" i="21"/>
  <c r="BR221" i="21"/>
  <c r="AR221" i="21"/>
  <c r="AQ221" i="21"/>
  <c r="AP221" i="21"/>
  <c r="BX220" i="21"/>
  <c r="BW220" i="21"/>
  <c r="BU220" i="21"/>
  <c r="BT220" i="21"/>
  <c r="BS220" i="21"/>
  <c r="BR220" i="21"/>
  <c r="AR220" i="21"/>
  <c r="AQ220" i="21"/>
  <c r="AP220" i="21"/>
  <c r="BX219" i="21"/>
  <c r="BW219" i="21"/>
  <c r="BU219" i="21"/>
  <c r="BT219" i="21"/>
  <c r="BS219" i="21"/>
  <c r="BR219" i="21"/>
  <c r="AR219" i="21"/>
  <c r="AQ219" i="21"/>
  <c r="AP219" i="21"/>
  <c r="BX218" i="21"/>
  <c r="BW218" i="21"/>
  <c r="BU218" i="21"/>
  <c r="BT218" i="21"/>
  <c r="BS218" i="21"/>
  <c r="BR218" i="21"/>
  <c r="AR218" i="21"/>
  <c r="AQ218" i="21"/>
  <c r="AP218" i="21"/>
  <c r="BX217" i="21"/>
  <c r="BW217" i="21"/>
  <c r="BU217" i="21"/>
  <c r="BT217" i="21"/>
  <c r="BS217" i="21"/>
  <c r="BR217" i="21"/>
  <c r="AR217" i="21"/>
  <c r="AQ217" i="21"/>
  <c r="AP217" i="21"/>
  <c r="BX216" i="21"/>
  <c r="BW216" i="21"/>
  <c r="BU216" i="21"/>
  <c r="BT216" i="21"/>
  <c r="BS216" i="21"/>
  <c r="BR216" i="21"/>
  <c r="AR216" i="21"/>
  <c r="AQ216" i="21"/>
  <c r="AP216" i="21"/>
  <c r="BX215" i="21"/>
  <c r="BW215" i="21"/>
  <c r="BU215" i="21"/>
  <c r="BT215" i="21"/>
  <c r="BS215" i="21"/>
  <c r="BR215" i="21"/>
  <c r="AR215" i="21"/>
  <c r="AQ215" i="21"/>
  <c r="AP215" i="21"/>
  <c r="BX214" i="21"/>
  <c r="BW214" i="21"/>
  <c r="BU214" i="21"/>
  <c r="BT214" i="21"/>
  <c r="BS214" i="21"/>
  <c r="BR214" i="21"/>
  <c r="AR214" i="21"/>
  <c r="AQ214" i="21"/>
  <c r="AP214" i="21"/>
  <c r="BX213" i="21"/>
  <c r="BW213" i="21"/>
  <c r="BU213" i="21"/>
  <c r="BT213" i="21"/>
  <c r="BS213" i="21"/>
  <c r="BR213" i="21"/>
  <c r="AR213" i="21"/>
  <c r="AQ213" i="21"/>
  <c r="AP213" i="21"/>
  <c r="BX212" i="21"/>
  <c r="BW212" i="21"/>
  <c r="BU212" i="21"/>
  <c r="BT212" i="21"/>
  <c r="BS212" i="21"/>
  <c r="BR212" i="21"/>
  <c r="AR212" i="21"/>
  <c r="AQ212" i="21"/>
  <c r="AP212" i="21"/>
  <c r="BX211" i="21"/>
  <c r="BW211" i="21"/>
  <c r="BU211" i="21"/>
  <c r="BT211" i="21"/>
  <c r="BS211" i="21"/>
  <c r="BR211" i="21"/>
  <c r="AR211" i="21"/>
  <c r="AQ211" i="21"/>
  <c r="AP211" i="21"/>
  <c r="BX210" i="21"/>
  <c r="BW210" i="21"/>
  <c r="BU210" i="21"/>
  <c r="BT210" i="21"/>
  <c r="BS210" i="21"/>
  <c r="BR210" i="21"/>
  <c r="AR210" i="21"/>
  <c r="AQ210" i="21"/>
  <c r="AP210" i="21"/>
  <c r="BX209" i="21"/>
  <c r="BW209" i="21"/>
  <c r="BU209" i="21"/>
  <c r="BT209" i="21"/>
  <c r="BS209" i="21"/>
  <c r="BR209" i="21"/>
  <c r="AR209" i="21"/>
  <c r="AQ209" i="21"/>
  <c r="AP209" i="21"/>
  <c r="AJ209" i="21"/>
  <c r="AI209" i="21"/>
  <c r="AH209" i="21"/>
  <c r="BX208" i="21"/>
  <c r="BW208" i="21"/>
  <c r="BU208" i="21"/>
  <c r="BT208" i="21"/>
  <c r="BS208" i="21"/>
  <c r="BR208" i="21"/>
  <c r="AR208" i="21"/>
  <c r="AQ208" i="21"/>
  <c r="AP208" i="21"/>
  <c r="AJ208" i="21"/>
  <c r="AI208" i="21"/>
  <c r="AH208" i="21"/>
  <c r="BX207" i="21"/>
  <c r="BW207" i="21"/>
  <c r="BU207" i="21"/>
  <c r="BT207" i="21"/>
  <c r="BS207" i="21"/>
  <c r="BR207" i="21"/>
  <c r="AR207" i="21"/>
  <c r="AQ207" i="21"/>
  <c r="AP207" i="21"/>
  <c r="AJ207" i="21"/>
  <c r="AI207" i="21"/>
  <c r="AH207" i="21"/>
  <c r="BX206" i="21"/>
  <c r="BW206" i="21"/>
  <c r="BU206" i="21"/>
  <c r="BT206" i="21"/>
  <c r="BS206" i="21"/>
  <c r="BR206" i="21"/>
  <c r="AR206" i="21"/>
  <c r="AQ206" i="21"/>
  <c r="AP206" i="21"/>
  <c r="AJ206" i="21"/>
  <c r="AI206" i="21"/>
  <c r="AH206" i="21"/>
  <c r="BX205" i="21"/>
  <c r="BW205" i="21"/>
  <c r="BU205" i="21"/>
  <c r="BT205" i="21"/>
  <c r="BS205" i="21"/>
  <c r="BR205" i="21"/>
  <c r="AR205" i="21"/>
  <c r="AQ205" i="21"/>
  <c r="AP205" i="21"/>
  <c r="AJ205" i="21"/>
  <c r="AI205" i="21"/>
  <c r="AH205" i="21"/>
  <c r="BX204" i="21"/>
  <c r="BW204" i="21"/>
  <c r="BU204" i="21"/>
  <c r="BT204" i="21"/>
  <c r="BS204" i="21"/>
  <c r="BR204" i="21"/>
  <c r="AR204" i="21"/>
  <c r="AQ204" i="21"/>
  <c r="AP204" i="21"/>
  <c r="AJ204" i="21"/>
  <c r="AI204" i="21"/>
  <c r="AH204" i="21"/>
  <c r="BX203" i="21"/>
  <c r="BW203" i="21"/>
  <c r="BU203" i="21"/>
  <c r="BT203" i="21"/>
  <c r="BS203" i="21"/>
  <c r="BR203" i="21"/>
  <c r="AR203" i="21"/>
  <c r="AQ203" i="21"/>
  <c r="AP203" i="21"/>
  <c r="AJ203" i="21"/>
  <c r="AI203" i="21"/>
  <c r="AH203" i="21"/>
  <c r="BX202" i="21"/>
  <c r="BW202" i="21"/>
  <c r="BU202" i="21"/>
  <c r="BT202" i="21"/>
  <c r="BS202" i="21"/>
  <c r="BR202" i="21"/>
  <c r="AR202" i="21"/>
  <c r="AQ202" i="21"/>
  <c r="AP202" i="21"/>
  <c r="AJ202" i="21"/>
  <c r="AI202" i="21"/>
  <c r="AH202" i="21"/>
  <c r="BX201" i="21"/>
  <c r="BW201" i="21"/>
  <c r="BU201" i="21"/>
  <c r="BT201" i="21"/>
  <c r="BS201" i="21"/>
  <c r="BR201" i="21"/>
  <c r="AR201" i="21"/>
  <c r="AQ201" i="21"/>
  <c r="AP201" i="21"/>
  <c r="AJ201" i="21"/>
  <c r="AI201" i="21"/>
  <c r="AH201" i="21"/>
  <c r="BX200" i="21"/>
  <c r="BW200" i="21"/>
  <c r="BU200" i="21"/>
  <c r="BT200" i="21"/>
  <c r="BS200" i="21"/>
  <c r="BR200" i="21"/>
  <c r="AR200" i="21"/>
  <c r="AQ200" i="21"/>
  <c r="AP200" i="21"/>
  <c r="AJ200" i="21"/>
  <c r="AI200" i="21"/>
  <c r="AH200" i="21"/>
  <c r="BX199" i="21"/>
  <c r="BW199" i="21"/>
  <c r="BU199" i="21"/>
  <c r="BT199" i="21"/>
  <c r="BS199" i="21"/>
  <c r="BR199" i="21"/>
  <c r="AR199" i="21"/>
  <c r="AQ199" i="21"/>
  <c r="AP199" i="21"/>
  <c r="AJ199" i="21"/>
  <c r="AI199" i="21"/>
  <c r="AH199" i="21"/>
  <c r="BX198" i="21"/>
  <c r="BW198" i="21"/>
  <c r="BU198" i="21"/>
  <c r="BT198" i="21"/>
  <c r="BS198" i="21"/>
  <c r="BR198" i="21"/>
  <c r="AR198" i="21"/>
  <c r="AQ198" i="21"/>
  <c r="AP198" i="21"/>
  <c r="AJ198" i="21"/>
  <c r="AI198" i="21"/>
  <c r="AH198" i="21"/>
  <c r="BX197" i="21"/>
  <c r="BW197" i="21"/>
  <c r="BU197" i="21"/>
  <c r="BT197" i="21"/>
  <c r="BS197" i="21"/>
  <c r="BR197" i="21"/>
  <c r="AR197" i="21"/>
  <c r="AQ197" i="21"/>
  <c r="AP197" i="21"/>
  <c r="AJ197" i="21"/>
  <c r="AI197" i="21"/>
  <c r="AH197" i="21"/>
  <c r="BX196" i="21"/>
  <c r="BW196" i="21"/>
  <c r="BU196" i="21"/>
  <c r="BT196" i="21"/>
  <c r="BS196" i="21"/>
  <c r="BR196" i="21"/>
  <c r="AR196" i="21"/>
  <c r="AQ196" i="21"/>
  <c r="AP196" i="21"/>
  <c r="AJ196" i="21"/>
  <c r="AI196" i="21"/>
  <c r="AH196" i="21"/>
  <c r="BX195" i="21"/>
  <c r="BW195" i="21"/>
  <c r="BU195" i="21"/>
  <c r="BT195" i="21"/>
  <c r="BS195" i="21"/>
  <c r="BR195" i="21"/>
  <c r="AR195" i="21"/>
  <c r="AQ195" i="21"/>
  <c r="AP195" i="21"/>
  <c r="AJ195" i="21"/>
  <c r="AI195" i="21"/>
  <c r="BX194" i="21"/>
  <c r="BW194" i="21"/>
  <c r="BU194" i="21"/>
  <c r="BT194" i="21"/>
  <c r="BS194" i="21"/>
  <c r="BR194" i="21"/>
  <c r="AR194" i="21"/>
  <c r="AQ194" i="21"/>
  <c r="AP194" i="21"/>
  <c r="AJ194" i="21"/>
  <c r="AI194" i="21"/>
  <c r="BX193" i="21"/>
  <c r="BW193" i="21"/>
  <c r="BU193" i="21"/>
  <c r="BT193" i="21"/>
  <c r="BS193" i="21"/>
  <c r="BR193" i="21"/>
  <c r="AR193" i="21"/>
  <c r="AQ193" i="21"/>
  <c r="AP193" i="21"/>
  <c r="AJ193" i="21"/>
  <c r="AI193" i="21"/>
  <c r="BX192" i="21"/>
  <c r="BW192" i="21"/>
  <c r="BU192" i="21"/>
  <c r="BT192" i="21"/>
  <c r="BS192" i="21"/>
  <c r="BR192" i="21"/>
  <c r="AR192" i="21"/>
  <c r="AQ192" i="21"/>
  <c r="AP192" i="21"/>
  <c r="AJ192" i="21"/>
  <c r="AI192" i="21"/>
  <c r="BX191" i="21"/>
  <c r="BW191" i="21"/>
  <c r="BU191" i="21"/>
  <c r="BT191" i="21"/>
  <c r="BS191" i="21"/>
  <c r="BR191" i="21"/>
  <c r="AR191" i="21"/>
  <c r="AQ191" i="21"/>
  <c r="AP191" i="21"/>
  <c r="AJ191" i="21"/>
  <c r="AI191" i="21"/>
  <c r="BX190" i="21"/>
  <c r="BW190" i="21"/>
  <c r="BU190" i="21"/>
  <c r="BT190" i="21"/>
  <c r="BS190" i="21"/>
  <c r="BR190" i="21"/>
  <c r="AR190" i="21"/>
  <c r="AQ190" i="21"/>
  <c r="AP190" i="21"/>
  <c r="AJ190" i="21"/>
  <c r="AI190" i="21"/>
  <c r="BX189" i="21"/>
  <c r="BW189" i="21"/>
  <c r="BU189" i="21"/>
  <c r="BT189" i="21"/>
  <c r="BS189" i="21"/>
  <c r="BR189" i="21"/>
  <c r="AR189" i="21"/>
  <c r="AQ189" i="21"/>
  <c r="AP189" i="21"/>
  <c r="AJ189" i="21"/>
  <c r="AI189" i="21"/>
  <c r="BX188" i="21"/>
  <c r="BW188" i="21"/>
  <c r="BU188" i="21"/>
  <c r="BT188" i="21"/>
  <c r="BS188" i="21"/>
  <c r="BR188" i="21"/>
  <c r="AR188" i="21"/>
  <c r="AQ188" i="21"/>
  <c r="AP188" i="21"/>
  <c r="AJ188" i="21"/>
  <c r="AI188" i="21"/>
  <c r="BX187" i="21"/>
  <c r="BW187" i="21"/>
  <c r="BU187" i="21"/>
  <c r="BT187" i="21"/>
  <c r="BS187" i="21"/>
  <c r="BR187" i="21"/>
  <c r="AR187" i="21"/>
  <c r="AQ187" i="21"/>
  <c r="AP187" i="21"/>
  <c r="AJ187" i="21"/>
  <c r="AI187" i="21"/>
  <c r="BX186" i="21"/>
  <c r="BW186" i="21"/>
  <c r="BU186" i="21"/>
  <c r="BT186" i="21"/>
  <c r="BS186" i="21"/>
  <c r="BR186" i="21"/>
  <c r="AR186" i="21"/>
  <c r="AQ186" i="21"/>
  <c r="AP186" i="21"/>
  <c r="AJ186" i="21"/>
  <c r="AI186" i="21"/>
  <c r="BX185" i="21"/>
  <c r="BW185" i="21"/>
  <c r="BU185" i="21"/>
  <c r="BT185" i="21"/>
  <c r="BS185" i="21"/>
  <c r="BR185" i="21"/>
  <c r="AR185" i="21"/>
  <c r="AQ185" i="21"/>
  <c r="AP185" i="21"/>
  <c r="AJ185" i="21"/>
  <c r="AI185" i="21"/>
  <c r="BX184" i="21"/>
  <c r="BW184" i="21"/>
  <c r="BU184" i="21"/>
  <c r="BT184" i="21"/>
  <c r="BS184" i="21"/>
  <c r="BR184" i="21"/>
  <c r="AR184" i="21"/>
  <c r="AQ184" i="21"/>
  <c r="AP184" i="21"/>
  <c r="AJ184" i="21"/>
  <c r="AI184" i="21"/>
  <c r="BX183" i="21"/>
  <c r="BW183" i="21"/>
  <c r="BU183" i="21"/>
  <c r="BT183" i="21"/>
  <c r="BS183" i="21"/>
  <c r="BR183" i="21"/>
  <c r="AR183" i="21"/>
  <c r="AQ183" i="21"/>
  <c r="AP183" i="21"/>
  <c r="AJ183" i="21"/>
  <c r="AI183" i="21"/>
  <c r="BX182" i="21"/>
  <c r="BW182" i="21"/>
  <c r="BU182" i="21"/>
  <c r="BT182" i="21"/>
  <c r="BS182" i="21"/>
  <c r="BR182" i="21"/>
  <c r="AR182" i="21"/>
  <c r="AQ182" i="21"/>
  <c r="AP182" i="21"/>
  <c r="AJ182" i="21"/>
  <c r="AI182" i="21"/>
  <c r="BX181" i="21"/>
  <c r="BW181" i="21"/>
  <c r="BU181" i="21"/>
  <c r="BT181" i="21"/>
  <c r="BS181" i="21"/>
  <c r="BR181" i="21"/>
  <c r="AR181" i="21"/>
  <c r="AQ181" i="21"/>
  <c r="AP181" i="21"/>
  <c r="AJ181" i="21"/>
  <c r="AI181" i="21"/>
  <c r="BX180" i="21"/>
  <c r="BW180" i="21"/>
  <c r="BU180" i="21"/>
  <c r="BT180" i="21"/>
  <c r="BS180" i="21"/>
  <c r="BR180" i="21"/>
  <c r="AR180" i="21"/>
  <c r="AQ180" i="21"/>
  <c r="AP180" i="21"/>
  <c r="AJ180" i="21"/>
  <c r="AI180" i="21"/>
  <c r="BX179" i="21"/>
  <c r="BW179" i="21"/>
  <c r="BU179" i="21"/>
  <c r="BT179" i="21"/>
  <c r="BS179" i="21"/>
  <c r="BR179" i="21"/>
  <c r="AR179" i="21"/>
  <c r="AQ179" i="21"/>
  <c r="AP179" i="21"/>
  <c r="AJ179" i="21"/>
  <c r="AI179" i="21"/>
  <c r="BX178" i="21"/>
  <c r="BW178" i="21"/>
  <c r="BU178" i="21"/>
  <c r="BT178" i="21"/>
  <c r="BS178" i="21"/>
  <c r="BR178" i="21"/>
  <c r="AR178" i="21"/>
  <c r="AQ178" i="21"/>
  <c r="AP178" i="21"/>
  <c r="AJ178" i="21"/>
  <c r="AI178" i="21"/>
  <c r="BX177" i="21"/>
  <c r="BW177" i="21"/>
  <c r="BU177" i="21"/>
  <c r="BT177" i="21"/>
  <c r="BS177" i="21"/>
  <c r="BR177" i="21"/>
  <c r="AR177" i="21"/>
  <c r="AQ177" i="21"/>
  <c r="AP177" i="21"/>
  <c r="AJ177" i="21"/>
  <c r="AI177" i="21"/>
  <c r="BX176" i="21"/>
  <c r="BW176" i="21"/>
  <c r="BU176" i="21"/>
  <c r="BT176" i="21"/>
  <c r="BS176" i="21"/>
  <c r="BR176" i="21"/>
  <c r="AR176" i="21"/>
  <c r="AQ176" i="21"/>
  <c r="AP176" i="21"/>
  <c r="AJ176" i="21"/>
  <c r="AI176" i="21"/>
  <c r="BX175" i="21"/>
  <c r="BW175" i="21"/>
  <c r="BU175" i="21"/>
  <c r="BT175" i="21"/>
  <c r="BS175" i="21"/>
  <c r="BR175" i="21"/>
  <c r="AR175" i="21"/>
  <c r="AQ175" i="21"/>
  <c r="AP175" i="21"/>
  <c r="AJ175" i="21"/>
  <c r="AI175" i="21"/>
  <c r="BX174" i="21"/>
  <c r="BW174" i="21"/>
  <c r="BU174" i="21"/>
  <c r="BT174" i="21"/>
  <c r="BS174" i="21"/>
  <c r="BR174" i="21"/>
  <c r="AR174" i="21"/>
  <c r="AQ174" i="21"/>
  <c r="AP174" i="21"/>
  <c r="AJ174" i="21"/>
  <c r="AI174" i="21"/>
  <c r="BX173" i="21"/>
  <c r="BW173" i="21"/>
  <c r="BU173" i="21"/>
  <c r="BT173" i="21"/>
  <c r="BS173" i="21"/>
  <c r="BR173" i="21"/>
  <c r="AR173" i="21"/>
  <c r="AQ173" i="21"/>
  <c r="AP173" i="21"/>
  <c r="AJ173" i="21"/>
  <c r="AI173" i="21"/>
  <c r="BX172" i="21"/>
  <c r="BW172" i="21"/>
  <c r="BU172" i="21"/>
  <c r="BT172" i="21"/>
  <c r="BS172" i="21"/>
  <c r="BR172" i="21"/>
  <c r="AR172" i="21"/>
  <c r="AQ172" i="21"/>
  <c r="AP172" i="21"/>
  <c r="AJ172" i="21"/>
  <c r="AI172" i="21"/>
  <c r="BX171" i="21"/>
  <c r="BW171" i="21"/>
  <c r="BU171" i="21"/>
  <c r="BT171" i="21"/>
  <c r="BS171" i="21"/>
  <c r="BR171" i="21"/>
  <c r="AR171" i="21"/>
  <c r="AQ171" i="21"/>
  <c r="AP171" i="21"/>
  <c r="AJ171" i="21"/>
  <c r="AI171" i="21"/>
  <c r="BX170" i="21"/>
  <c r="BW170" i="21"/>
  <c r="BU170" i="21"/>
  <c r="BT170" i="21"/>
  <c r="BS170" i="21"/>
  <c r="BR170" i="21"/>
  <c r="AR170" i="21"/>
  <c r="AQ170" i="21"/>
  <c r="AP170" i="21"/>
  <c r="AJ170" i="21"/>
  <c r="AI170" i="21"/>
  <c r="BX169" i="21"/>
  <c r="BW169" i="21"/>
  <c r="BU169" i="21"/>
  <c r="BT169" i="21"/>
  <c r="BS169" i="21"/>
  <c r="BR169" i="21"/>
  <c r="AR169" i="21"/>
  <c r="AQ169" i="21"/>
  <c r="AP169" i="21"/>
  <c r="AJ169" i="21"/>
  <c r="AI169" i="21"/>
  <c r="BX168" i="21"/>
  <c r="BW168" i="21"/>
  <c r="BU168" i="21"/>
  <c r="BT168" i="21"/>
  <c r="BS168" i="21"/>
  <c r="BR168" i="21"/>
  <c r="AR168" i="21"/>
  <c r="AQ168" i="21"/>
  <c r="AP168" i="21"/>
  <c r="AJ168" i="21"/>
  <c r="AI168" i="21"/>
  <c r="BX167" i="21"/>
  <c r="BW167" i="21"/>
  <c r="BU167" i="21"/>
  <c r="BT167" i="21"/>
  <c r="BS167" i="21"/>
  <c r="BR167" i="21"/>
  <c r="AR167" i="21"/>
  <c r="AQ167" i="21"/>
  <c r="AP167" i="21"/>
  <c r="AJ167" i="21"/>
  <c r="AI167" i="21"/>
  <c r="BX166" i="21"/>
  <c r="BW166" i="21"/>
  <c r="BU166" i="21"/>
  <c r="BT166" i="21"/>
  <c r="BS166" i="21"/>
  <c r="BR166" i="21"/>
  <c r="AR166" i="21"/>
  <c r="AQ166" i="21"/>
  <c r="AP166" i="21"/>
  <c r="AJ166" i="21"/>
  <c r="AI166" i="21"/>
  <c r="BX165" i="21"/>
  <c r="BW165" i="21"/>
  <c r="BU165" i="21"/>
  <c r="BT165" i="21"/>
  <c r="BS165" i="21"/>
  <c r="BR165" i="21"/>
  <c r="AR165" i="21"/>
  <c r="AQ165" i="21"/>
  <c r="AP165" i="21"/>
  <c r="AJ165" i="21"/>
  <c r="AI165" i="21"/>
  <c r="BX164" i="21"/>
  <c r="BW164" i="21"/>
  <c r="BU164" i="21"/>
  <c r="BT164" i="21"/>
  <c r="BS164" i="21"/>
  <c r="BR164" i="21"/>
  <c r="AR164" i="21"/>
  <c r="AQ164" i="21"/>
  <c r="AP164" i="21"/>
  <c r="AJ164" i="21"/>
  <c r="AI164" i="21"/>
  <c r="BX163" i="21"/>
  <c r="BW163" i="21"/>
  <c r="BU163" i="21"/>
  <c r="BT163" i="21"/>
  <c r="BS163" i="21"/>
  <c r="BR163" i="21"/>
  <c r="AR163" i="21"/>
  <c r="AQ163" i="21"/>
  <c r="AP163" i="21"/>
  <c r="AJ163" i="21"/>
  <c r="AI163" i="21"/>
  <c r="BX162" i="21"/>
  <c r="BW162" i="21"/>
  <c r="BU162" i="21"/>
  <c r="BT162" i="21"/>
  <c r="BS162" i="21"/>
  <c r="BR162" i="21"/>
  <c r="AR162" i="21"/>
  <c r="AQ162" i="21"/>
  <c r="AP162" i="21"/>
  <c r="AJ162" i="21"/>
  <c r="AI162" i="21"/>
  <c r="BX161" i="21"/>
  <c r="BW161" i="21"/>
  <c r="BU161" i="21"/>
  <c r="BT161" i="21"/>
  <c r="BS161" i="21"/>
  <c r="BR161" i="21"/>
  <c r="AR161" i="21"/>
  <c r="AQ161" i="21"/>
  <c r="AP161" i="21"/>
  <c r="AJ161" i="21"/>
  <c r="AI161" i="21"/>
  <c r="BX160" i="21"/>
  <c r="BW160" i="21"/>
  <c r="BU160" i="21"/>
  <c r="BT160" i="21"/>
  <c r="BS160" i="21"/>
  <c r="BR160" i="21"/>
  <c r="AR160" i="21"/>
  <c r="AQ160" i="21"/>
  <c r="AP160" i="21"/>
  <c r="AJ160" i="21"/>
  <c r="AI160" i="21"/>
  <c r="BX159" i="21"/>
  <c r="BW159" i="21"/>
  <c r="BU159" i="21"/>
  <c r="BT159" i="21"/>
  <c r="BS159" i="21"/>
  <c r="BR159" i="21"/>
  <c r="AR159" i="21"/>
  <c r="AQ159" i="21"/>
  <c r="AP159" i="21"/>
  <c r="AJ159" i="21"/>
  <c r="AI159" i="21"/>
  <c r="BX158" i="21"/>
  <c r="BW158" i="21"/>
  <c r="BU158" i="21"/>
  <c r="BT158" i="21"/>
  <c r="BS158" i="21"/>
  <c r="BR158" i="21"/>
  <c r="AR158" i="21"/>
  <c r="AQ158" i="21"/>
  <c r="AP158" i="21"/>
  <c r="AJ158" i="21"/>
  <c r="AI158" i="21"/>
  <c r="BX157" i="21"/>
  <c r="BW157" i="21"/>
  <c r="BU157" i="21"/>
  <c r="BT157" i="21"/>
  <c r="BS157" i="21"/>
  <c r="BR157" i="21"/>
  <c r="AR157" i="21"/>
  <c r="AQ157" i="21"/>
  <c r="AP157" i="21"/>
  <c r="AJ157" i="21"/>
  <c r="AI157" i="21"/>
  <c r="BX156" i="21"/>
  <c r="BW156" i="21"/>
  <c r="BU156" i="21"/>
  <c r="BT156" i="21"/>
  <c r="BS156" i="21"/>
  <c r="BR156" i="21"/>
  <c r="AR156" i="21"/>
  <c r="AQ156" i="21"/>
  <c r="AP156" i="21"/>
  <c r="AJ156" i="21"/>
  <c r="AI156" i="21"/>
  <c r="BX155" i="21"/>
  <c r="BW155" i="21"/>
  <c r="BU155" i="21"/>
  <c r="BT155" i="21"/>
  <c r="BS155" i="21"/>
  <c r="BR155" i="21"/>
  <c r="AR155" i="21"/>
  <c r="AQ155" i="21"/>
  <c r="AP155" i="21"/>
  <c r="AJ155" i="21"/>
  <c r="AI155" i="21"/>
  <c r="BX154" i="21"/>
  <c r="BW154" i="21"/>
  <c r="BU154" i="21"/>
  <c r="BT154" i="21"/>
  <c r="BS154" i="21"/>
  <c r="BR154" i="21"/>
  <c r="AR154" i="21"/>
  <c r="AQ154" i="21"/>
  <c r="AP154" i="21"/>
  <c r="AJ154" i="21"/>
  <c r="AI154" i="21"/>
  <c r="BX153" i="21"/>
  <c r="BW153" i="21"/>
  <c r="BU153" i="21"/>
  <c r="BT153" i="21"/>
  <c r="BS153" i="21"/>
  <c r="BR153" i="21"/>
  <c r="AR153" i="21"/>
  <c r="AQ153" i="21"/>
  <c r="AP153" i="21"/>
  <c r="AJ153" i="21"/>
  <c r="AI153" i="21"/>
  <c r="BX152" i="21"/>
  <c r="BW152" i="21"/>
  <c r="BU152" i="21"/>
  <c r="BT152" i="21"/>
  <c r="BS152" i="21"/>
  <c r="BR152" i="21"/>
  <c r="AR152" i="21"/>
  <c r="AQ152" i="21"/>
  <c r="AP152" i="21"/>
  <c r="AJ152" i="21"/>
  <c r="AI152" i="21"/>
  <c r="BX151" i="21"/>
  <c r="BW151" i="21"/>
  <c r="BU151" i="21"/>
  <c r="BT151" i="21"/>
  <c r="BS151" i="21"/>
  <c r="BR151" i="21"/>
  <c r="AR151" i="21"/>
  <c r="AQ151" i="21"/>
  <c r="AP151" i="21"/>
  <c r="AJ151" i="21"/>
  <c r="AI151" i="21"/>
  <c r="BX150" i="21"/>
  <c r="BW150" i="21"/>
  <c r="BU150" i="21"/>
  <c r="BT150" i="21"/>
  <c r="BS150" i="21"/>
  <c r="BR150" i="21"/>
  <c r="AR150" i="21"/>
  <c r="AQ150" i="21"/>
  <c r="AP150" i="21"/>
  <c r="AJ150" i="21"/>
  <c r="AI150" i="21"/>
  <c r="BX149" i="21"/>
  <c r="BW149" i="21"/>
  <c r="BU149" i="21"/>
  <c r="BT149" i="21"/>
  <c r="BS149" i="21"/>
  <c r="BR149" i="21"/>
  <c r="AR149" i="21"/>
  <c r="AQ149" i="21"/>
  <c r="AP149" i="21"/>
  <c r="AJ149" i="21"/>
  <c r="AI149" i="21"/>
  <c r="BX148" i="21"/>
  <c r="BW148" i="21"/>
  <c r="BU148" i="21"/>
  <c r="BT148" i="21"/>
  <c r="BS148" i="21"/>
  <c r="BR148" i="21"/>
  <c r="AR148" i="21"/>
  <c r="AQ148" i="21"/>
  <c r="AP148" i="21"/>
  <c r="AJ148" i="21"/>
  <c r="AI148" i="21"/>
  <c r="BX147" i="21"/>
  <c r="BW147" i="21"/>
  <c r="BU147" i="21"/>
  <c r="BT147" i="21"/>
  <c r="BS147" i="21"/>
  <c r="BR147" i="21"/>
  <c r="AR147" i="21"/>
  <c r="AQ147" i="21"/>
  <c r="AP147" i="21"/>
  <c r="AJ147" i="21"/>
  <c r="AI147" i="21"/>
  <c r="BX146" i="21"/>
  <c r="BW146" i="21"/>
  <c r="BU146" i="21"/>
  <c r="BT146" i="21"/>
  <c r="BS146" i="21"/>
  <c r="BR146" i="21"/>
  <c r="AR146" i="21"/>
  <c r="AQ146" i="21"/>
  <c r="AP146" i="21"/>
  <c r="AJ146" i="21"/>
  <c r="AI146" i="21"/>
  <c r="BX145" i="21"/>
  <c r="BW145" i="21"/>
  <c r="BU145" i="21"/>
  <c r="BT145" i="21"/>
  <c r="BS145" i="21"/>
  <c r="BR145" i="21"/>
  <c r="AR145" i="21"/>
  <c r="AQ145" i="21"/>
  <c r="AP145" i="21"/>
  <c r="AJ145" i="21"/>
  <c r="AI145" i="21"/>
  <c r="BX144" i="21"/>
  <c r="BW144" i="21"/>
  <c r="BU144" i="21"/>
  <c r="BT144" i="21"/>
  <c r="BS144" i="21"/>
  <c r="BR144" i="21"/>
  <c r="AR144" i="21"/>
  <c r="AQ144" i="21"/>
  <c r="AP144" i="21"/>
  <c r="AJ144" i="21"/>
  <c r="AI144" i="21"/>
  <c r="BX143" i="21"/>
  <c r="BW143" i="21"/>
  <c r="BU143" i="21"/>
  <c r="BT143" i="21"/>
  <c r="BS143" i="21"/>
  <c r="BR143" i="21"/>
  <c r="AR143" i="21"/>
  <c r="AQ143" i="21"/>
  <c r="AP143" i="21"/>
  <c r="AJ143" i="21"/>
  <c r="AI143" i="21"/>
  <c r="BX142" i="21"/>
  <c r="BW142" i="21"/>
  <c r="BU142" i="21"/>
  <c r="BT142" i="21"/>
  <c r="BS142" i="21"/>
  <c r="BR142" i="21"/>
  <c r="AR142" i="21"/>
  <c r="AQ142" i="21"/>
  <c r="AP142" i="21"/>
  <c r="AJ142" i="21"/>
  <c r="AI142" i="21"/>
  <c r="BX141" i="21"/>
  <c r="BW141" i="21"/>
  <c r="BU141" i="21"/>
  <c r="BT141" i="21"/>
  <c r="BS141" i="21"/>
  <c r="BR141" i="21"/>
  <c r="AR141" i="21"/>
  <c r="AQ141" i="21"/>
  <c r="AP141" i="21"/>
  <c r="AJ141" i="21"/>
  <c r="AI141" i="21"/>
  <c r="BX140" i="21"/>
  <c r="BW140" i="21"/>
  <c r="BU140" i="21"/>
  <c r="BT140" i="21"/>
  <c r="BS140" i="21"/>
  <c r="BR140" i="21"/>
  <c r="AR140" i="21"/>
  <c r="AQ140" i="21"/>
  <c r="AP140" i="21"/>
  <c r="AJ140" i="21"/>
  <c r="AI140" i="21"/>
  <c r="BX139" i="21"/>
  <c r="BW139" i="21"/>
  <c r="BU139" i="21"/>
  <c r="BT139" i="21"/>
  <c r="BS139" i="21"/>
  <c r="BR139" i="21"/>
  <c r="AR139" i="21"/>
  <c r="AQ139" i="21"/>
  <c r="AP139" i="21"/>
  <c r="AJ139" i="21"/>
  <c r="AI139" i="21"/>
  <c r="BX138" i="21"/>
  <c r="BW138" i="21"/>
  <c r="BU138" i="21"/>
  <c r="BT138" i="21"/>
  <c r="BS138" i="21"/>
  <c r="BR138" i="21"/>
  <c r="AR138" i="21"/>
  <c r="AQ138" i="21"/>
  <c r="AP138" i="21"/>
  <c r="AJ138" i="21"/>
  <c r="AI138" i="21"/>
  <c r="BX137" i="21"/>
  <c r="BW137" i="21"/>
  <c r="BU137" i="21"/>
  <c r="BT137" i="21"/>
  <c r="BS137" i="21"/>
  <c r="BR137" i="21"/>
  <c r="AR137" i="21"/>
  <c r="AQ137" i="21"/>
  <c r="AP137" i="21"/>
  <c r="AJ137" i="21"/>
  <c r="AI137" i="21"/>
  <c r="BX136" i="21"/>
  <c r="BW136" i="21"/>
  <c r="BU136" i="21"/>
  <c r="BT136" i="21"/>
  <c r="BS136" i="21"/>
  <c r="BR136" i="21"/>
  <c r="AR136" i="21"/>
  <c r="AQ136" i="21"/>
  <c r="AP136" i="21"/>
  <c r="AJ136" i="21"/>
  <c r="AI136" i="21"/>
  <c r="BX135" i="21"/>
  <c r="BW135" i="21"/>
  <c r="BU135" i="21"/>
  <c r="BT135" i="21"/>
  <c r="BS135" i="21"/>
  <c r="BR135" i="21"/>
  <c r="AR135" i="21"/>
  <c r="AQ135" i="21"/>
  <c r="AP135" i="21"/>
  <c r="AJ135" i="21"/>
  <c r="AI135" i="21"/>
  <c r="BX134" i="21"/>
  <c r="BW134" i="21"/>
  <c r="BU134" i="21"/>
  <c r="BT134" i="21"/>
  <c r="BS134" i="21"/>
  <c r="BR134" i="21"/>
  <c r="AR134" i="21"/>
  <c r="AQ134" i="21"/>
  <c r="AP134" i="21"/>
  <c r="AJ134" i="21"/>
  <c r="AI134" i="21"/>
  <c r="BX133" i="21"/>
  <c r="BW133" i="21"/>
  <c r="BU133" i="21"/>
  <c r="BT133" i="21"/>
  <c r="BS133" i="21"/>
  <c r="BR133" i="21"/>
  <c r="AR133" i="21"/>
  <c r="AQ133" i="21"/>
  <c r="AP133" i="21"/>
  <c r="AJ133" i="21"/>
  <c r="AI133" i="21"/>
  <c r="BX132" i="21"/>
  <c r="BW132" i="21"/>
  <c r="BU132" i="21"/>
  <c r="BT132" i="21"/>
  <c r="BS132" i="21"/>
  <c r="BR132" i="21"/>
  <c r="AR132" i="21"/>
  <c r="AQ132" i="21"/>
  <c r="AP132" i="21"/>
  <c r="AJ132" i="21"/>
  <c r="AI132" i="21"/>
  <c r="BX131" i="21"/>
  <c r="BW131" i="21"/>
  <c r="BU131" i="21"/>
  <c r="BT131" i="21"/>
  <c r="BS131" i="21"/>
  <c r="BR131" i="21"/>
  <c r="AR131" i="21"/>
  <c r="AQ131" i="21"/>
  <c r="AP131" i="21"/>
  <c r="AJ131" i="21"/>
  <c r="AI131" i="21"/>
  <c r="BX130" i="21"/>
  <c r="BW130" i="21"/>
  <c r="BU130" i="21"/>
  <c r="BT130" i="21"/>
  <c r="BS130" i="21"/>
  <c r="BR130" i="21"/>
  <c r="AR130" i="21"/>
  <c r="AQ130" i="21"/>
  <c r="AP130" i="21"/>
  <c r="AJ130" i="21"/>
  <c r="AI130" i="21"/>
  <c r="BX129" i="21"/>
  <c r="BW129" i="21"/>
  <c r="BU129" i="21"/>
  <c r="BT129" i="21"/>
  <c r="BS129" i="21"/>
  <c r="BR129" i="21"/>
  <c r="AR129" i="21"/>
  <c r="AQ129" i="21"/>
  <c r="AP129" i="21"/>
  <c r="AJ129" i="21"/>
  <c r="AI129" i="21"/>
  <c r="BX128" i="21"/>
  <c r="BW128" i="21"/>
  <c r="BU128" i="21"/>
  <c r="BT128" i="21"/>
  <c r="BS128" i="21"/>
  <c r="BR128" i="21"/>
  <c r="AR128" i="21"/>
  <c r="AQ128" i="21"/>
  <c r="AP128" i="21"/>
  <c r="AJ128" i="21"/>
  <c r="AI128" i="21"/>
  <c r="BX127" i="21"/>
  <c r="BW127" i="21"/>
  <c r="BU127" i="21"/>
  <c r="BT127" i="21"/>
  <c r="BS127" i="21"/>
  <c r="BR127" i="21"/>
  <c r="AR127" i="21"/>
  <c r="AQ127" i="21"/>
  <c r="AP127" i="21"/>
  <c r="AJ127" i="21"/>
  <c r="AI127" i="21"/>
  <c r="BX126" i="21"/>
  <c r="BW126" i="21"/>
  <c r="BU126" i="21"/>
  <c r="BT126" i="21"/>
  <c r="BS126" i="21"/>
  <c r="BR126" i="21"/>
  <c r="AR126" i="21"/>
  <c r="AQ126" i="21"/>
  <c r="AP126" i="21"/>
  <c r="AJ126" i="21"/>
  <c r="AI126" i="21"/>
  <c r="BX125" i="21"/>
  <c r="BW125" i="21"/>
  <c r="BU125" i="21"/>
  <c r="BT125" i="21"/>
  <c r="BS125" i="21"/>
  <c r="BR125" i="21"/>
  <c r="AR125" i="21"/>
  <c r="AQ125" i="21"/>
  <c r="AP125" i="21"/>
  <c r="AJ125" i="21"/>
  <c r="AI125" i="21"/>
  <c r="BX124" i="21"/>
  <c r="BW124" i="21"/>
  <c r="BU124" i="21"/>
  <c r="BT124" i="21"/>
  <c r="BS124" i="21"/>
  <c r="BR124" i="21"/>
  <c r="AR124" i="21"/>
  <c r="AQ124" i="21"/>
  <c r="AP124" i="21"/>
  <c r="AJ124" i="21"/>
  <c r="AI124" i="21"/>
  <c r="BX123" i="21"/>
  <c r="BW123" i="21"/>
  <c r="BU123" i="21"/>
  <c r="BT123" i="21"/>
  <c r="BS123" i="21"/>
  <c r="BR123" i="21"/>
  <c r="AR123" i="21"/>
  <c r="AQ123" i="21"/>
  <c r="AP123" i="21"/>
  <c r="AJ123" i="21"/>
  <c r="AI123" i="21"/>
  <c r="BX122" i="21"/>
  <c r="BW122" i="21"/>
  <c r="BU122" i="21"/>
  <c r="BT122" i="21"/>
  <c r="BS122" i="21"/>
  <c r="BR122" i="21"/>
  <c r="AR122" i="21"/>
  <c r="AQ122" i="21"/>
  <c r="AP122" i="21"/>
  <c r="AJ122" i="21"/>
  <c r="AI122" i="21"/>
  <c r="BX121" i="21"/>
  <c r="BW121" i="21"/>
  <c r="BU121" i="21"/>
  <c r="BT121" i="21"/>
  <c r="BS121" i="21"/>
  <c r="BR121" i="21"/>
  <c r="AR121" i="21"/>
  <c r="AQ121" i="21"/>
  <c r="AP121" i="21"/>
  <c r="AJ121" i="21"/>
  <c r="AI121" i="21"/>
  <c r="BX120" i="21"/>
  <c r="BW120" i="21"/>
  <c r="BU120" i="21"/>
  <c r="BT120" i="21"/>
  <c r="BS120" i="21"/>
  <c r="BR120" i="21"/>
  <c r="AR120" i="21"/>
  <c r="AQ120" i="21"/>
  <c r="AP120" i="21"/>
  <c r="AJ120" i="21"/>
  <c r="AI120" i="21"/>
  <c r="BX119" i="21"/>
  <c r="BW119" i="21"/>
  <c r="BU119" i="21"/>
  <c r="BT119" i="21"/>
  <c r="BS119" i="21"/>
  <c r="BR119" i="21"/>
  <c r="AR119" i="21"/>
  <c r="AQ119" i="21"/>
  <c r="AP119" i="21"/>
  <c r="AJ119" i="21"/>
  <c r="AI119" i="21"/>
  <c r="BX118" i="21"/>
  <c r="BW118" i="21"/>
  <c r="BU118" i="21"/>
  <c r="BT118" i="21"/>
  <c r="BS118" i="21"/>
  <c r="BR118" i="21"/>
  <c r="AR118" i="21"/>
  <c r="AQ118" i="21"/>
  <c r="AP118" i="21"/>
  <c r="AJ118" i="21"/>
  <c r="AI118" i="21"/>
  <c r="BX117" i="21"/>
  <c r="BW117" i="21"/>
  <c r="BU117" i="21"/>
  <c r="BT117" i="21"/>
  <c r="BS117" i="21"/>
  <c r="BR117" i="21"/>
  <c r="AR117" i="21"/>
  <c r="AQ117" i="21"/>
  <c r="AP117" i="21"/>
  <c r="AJ117" i="21"/>
  <c r="AI117" i="21"/>
  <c r="BX116" i="21"/>
  <c r="BW116" i="21"/>
  <c r="BU116" i="21"/>
  <c r="BT116" i="21"/>
  <c r="BS116" i="21"/>
  <c r="BR116" i="21"/>
  <c r="AR116" i="21"/>
  <c r="AQ116" i="21"/>
  <c r="AP116" i="21"/>
  <c r="AJ116" i="21"/>
  <c r="AI116" i="21"/>
  <c r="AD116" i="21"/>
  <c r="AC116" i="21"/>
  <c r="AB116" i="21"/>
  <c r="BX115" i="21"/>
  <c r="BW115" i="21"/>
  <c r="BU115" i="21"/>
  <c r="BT115" i="21"/>
  <c r="BS115" i="21"/>
  <c r="BR115" i="21"/>
  <c r="AR115" i="21"/>
  <c r="AQ115" i="21"/>
  <c r="AP115" i="21"/>
  <c r="AJ115" i="21"/>
  <c r="AI115" i="21"/>
  <c r="AD115" i="21"/>
  <c r="AC115" i="21"/>
  <c r="AB115" i="21"/>
  <c r="BX114" i="21"/>
  <c r="BW114" i="21"/>
  <c r="BU114" i="21"/>
  <c r="BT114" i="21"/>
  <c r="BS114" i="21"/>
  <c r="BR114" i="21"/>
  <c r="AR114" i="21"/>
  <c r="AQ114" i="21"/>
  <c r="AP114" i="21"/>
  <c r="AJ114" i="21"/>
  <c r="AI114" i="21"/>
  <c r="AD114" i="21"/>
  <c r="AC114" i="21"/>
  <c r="AB114" i="21"/>
  <c r="BX113" i="21"/>
  <c r="BW113" i="21"/>
  <c r="BU113" i="21"/>
  <c r="BT113" i="21"/>
  <c r="BS113" i="21"/>
  <c r="BR113" i="21"/>
  <c r="AJ113" i="21"/>
  <c r="AI113" i="21"/>
  <c r="AD113" i="21"/>
  <c r="AC113" i="21"/>
  <c r="AB113" i="21"/>
  <c r="BX112" i="21"/>
  <c r="BW112" i="21"/>
  <c r="BU112" i="21"/>
  <c r="BT112" i="21"/>
  <c r="BS112" i="21"/>
  <c r="BR112" i="21"/>
  <c r="AJ112" i="21"/>
  <c r="AI112" i="21"/>
  <c r="AD112" i="21"/>
  <c r="AC112" i="21"/>
  <c r="AB112" i="21"/>
  <c r="BX111" i="21"/>
  <c r="BW111" i="21"/>
  <c r="BU111" i="21"/>
  <c r="BT111" i="21"/>
  <c r="BS111" i="21"/>
  <c r="BR111" i="21"/>
  <c r="AJ111" i="21"/>
  <c r="AI111" i="21"/>
  <c r="BX110" i="21"/>
  <c r="BW110" i="21"/>
  <c r="BU110" i="21"/>
  <c r="BT110" i="21"/>
  <c r="BS110" i="21"/>
  <c r="BR110" i="21"/>
  <c r="BX109" i="21"/>
  <c r="BW109" i="21"/>
  <c r="BU109" i="21"/>
  <c r="BT109" i="21"/>
  <c r="BS109" i="21"/>
  <c r="BR109" i="21"/>
  <c r="BA109" i="21"/>
  <c r="AZ109" i="21"/>
  <c r="B109" i="21"/>
  <c r="BD109" i="1" s="1"/>
  <c r="BX108" i="21"/>
  <c r="BW108" i="21"/>
  <c r="BU108" i="21"/>
  <c r="BT108" i="21"/>
  <c r="BS108" i="21"/>
  <c r="BR108" i="21"/>
  <c r="BA108" i="21"/>
  <c r="AZ108" i="21"/>
  <c r="S108" i="21"/>
  <c r="BJ108" i="1" s="1"/>
  <c r="F108" i="21"/>
  <c r="BX107" i="21"/>
  <c r="BW107" i="21"/>
  <c r="BU107" i="21"/>
  <c r="BT107" i="21"/>
  <c r="BS107" i="21"/>
  <c r="BR107" i="21"/>
  <c r="BA107" i="21"/>
  <c r="AZ107" i="21"/>
  <c r="BX106" i="21"/>
  <c r="BW106" i="21"/>
  <c r="BU106" i="21"/>
  <c r="BT106" i="21"/>
  <c r="BS106" i="21"/>
  <c r="BR106" i="21"/>
  <c r="BA106" i="21"/>
  <c r="AZ106" i="21"/>
  <c r="BX105" i="21"/>
  <c r="BW105" i="21"/>
  <c r="BU105" i="21"/>
  <c r="BT105" i="21"/>
  <c r="BS105" i="21"/>
  <c r="BR105" i="21"/>
  <c r="BA105" i="21"/>
  <c r="AZ105" i="21"/>
  <c r="BX104" i="21"/>
  <c r="BW104" i="21"/>
  <c r="BU104" i="21"/>
  <c r="BT104" i="21"/>
  <c r="BS104" i="21"/>
  <c r="BR104" i="21"/>
  <c r="BA104" i="21"/>
  <c r="AZ104" i="21"/>
  <c r="BX103" i="21"/>
  <c r="BW103" i="21"/>
  <c r="BU103" i="21"/>
  <c r="BT103" i="21"/>
  <c r="BS103" i="21"/>
  <c r="BR103" i="21"/>
  <c r="BA103" i="21"/>
  <c r="BC108" i="21" s="1"/>
  <c r="AZ103" i="21"/>
  <c r="BX102" i="21"/>
  <c r="BW102" i="21"/>
  <c r="BU102" i="21"/>
  <c r="BT102" i="21"/>
  <c r="BS102" i="21"/>
  <c r="BR102" i="21"/>
  <c r="BA102" i="21"/>
  <c r="AZ102" i="21"/>
  <c r="BX101" i="21"/>
  <c r="BW101" i="21"/>
  <c r="BU101" i="21"/>
  <c r="BT101" i="21"/>
  <c r="BS101" i="21"/>
  <c r="BR101" i="21"/>
  <c r="BA101" i="21"/>
  <c r="AZ101" i="21"/>
  <c r="F101" i="21"/>
  <c r="BX100" i="21"/>
  <c r="BW100" i="21"/>
  <c r="BU100" i="21"/>
  <c r="BT100" i="21"/>
  <c r="BS100" i="21"/>
  <c r="BR100" i="21"/>
  <c r="BA100" i="21"/>
  <c r="AZ100" i="21"/>
  <c r="BX99" i="21"/>
  <c r="BW99" i="21"/>
  <c r="BU99" i="21"/>
  <c r="BT99" i="21"/>
  <c r="BS99" i="21"/>
  <c r="BR99" i="21"/>
  <c r="BA99" i="21"/>
  <c r="AZ99" i="21"/>
  <c r="BX98" i="21"/>
  <c r="BW98" i="21"/>
  <c r="BU98" i="21"/>
  <c r="BT98" i="21"/>
  <c r="BS98" i="21"/>
  <c r="BR98" i="21"/>
  <c r="BA98" i="21"/>
  <c r="AZ98" i="21"/>
  <c r="BX97" i="21"/>
  <c r="BW97" i="21"/>
  <c r="BU97" i="21"/>
  <c r="BT97" i="21"/>
  <c r="BS97" i="21"/>
  <c r="BR97" i="21"/>
  <c r="BA97" i="21"/>
  <c r="AZ97" i="21"/>
  <c r="R97" i="21"/>
  <c r="BX96" i="21"/>
  <c r="BW96" i="21"/>
  <c r="BU96" i="21"/>
  <c r="BT96" i="21"/>
  <c r="BS96" i="21"/>
  <c r="BR96" i="21"/>
  <c r="BA96" i="21"/>
  <c r="AZ96" i="21"/>
  <c r="BX95" i="21"/>
  <c r="BW95" i="21"/>
  <c r="BU95" i="21"/>
  <c r="BT95" i="21"/>
  <c r="BS95" i="21"/>
  <c r="BR95" i="21"/>
  <c r="BA95" i="21"/>
  <c r="AZ95" i="21"/>
  <c r="BX94" i="21"/>
  <c r="BW94" i="21"/>
  <c r="BU94" i="21"/>
  <c r="BT94" i="21"/>
  <c r="BS94" i="21"/>
  <c r="BR94" i="21"/>
  <c r="BA94" i="21"/>
  <c r="AZ94" i="21"/>
  <c r="BX93" i="21"/>
  <c r="BW93" i="21"/>
  <c r="BU93" i="21"/>
  <c r="BT93" i="21"/>
  <c r="BS93" i="21"/>
  <c r="BR93" i="21"/>
  <c r="BA93" i="21"/>
  <c r="AZ93" i="21"/>
  <c r="BX92" i="21"/>
  <c r="BW92" i="21"/>
  <c r="BU92" i="21"/>
  <c r="BT92" i="21"/>
  <c r="BS92" i="21"/>
  <c r="BR92" i="21"/>
  <c r="BA92" i="21"/>
  <c r="AZ92" i="21"/>
  <c r="BX91" i="21"/>
  <c r="BW91" i="21"/>
  <c r="BU91" i="21"/>
  <c r="BT91" i="21"/>
  <c r="BS91" i="21"/>
  <c r="BR91" i="21"/>
  <c r="BA91" i="21"/>
  <c r="AZ91" i="21"/>
  <c r="BX90" i="21"/>
  <c r="BW90" i="21"/>
  <c r="BU90" i="21"/>
  <c r="BT90" i="21"/>
  <c r="BS90" i="21"/>
  <c r="BR90" i="21"/>
  <c r="BA90" i="21"/>
  <c r="AZ90" i="21"/>
  <c r="BX89" i="21"/>
  <c r="BW89" i="21"/>
  <c r="BU89" i="21"/>
  <c r="BT89" i="21"/>
  <c r="BS89" i="21"/>
  <c r="BR89" i="21"/>
  <c r="BA89" i="21"/>
  <c r="AZ89" i="21"/>
  <c r="R89" i="21"/>
  <c r="BX88" i="21"/>
  <c r="BW88" i="21"/>
  <c r="BU88" i="21"/>
  <c r="BT88" i="21"/>
  <c r="BS88" i="21"/>
  <c r="BR88" i="21"/>
  <c r="BA88" i="21"/>
  <c r="AZ88" i="21"/>
  <c r="BX87" i="21"/>
  <c r="BW87" i="21"/>
  <c r="BU87" i="21"/>
  <c r="BT87" i="21"/>
  <c r="BS87" i="21"/>
  <c r="BR87" i="21"/>
  <c r="BA87" i="21"/>
  <c r="AZ87" i="21"/>
  <c r="BX86" i="21"/>
  <c r="BW86" i="21"/>
  <c r="BU86" i="21"/>
  <c r="BT86" i="21"/>
  <c r="BS86" i="21"/>
  <c r="BR86" i="21"/>
  <c r="BA86" i="21"/>
  <c r="AZ86" i="21"/>
  <c r="BX85" i="21"/>
  <c r="BW85" i="21"/>
  <c r="BU85" i="21"/>
  <c r="BT85" i="21"/>
  <c r="BS85" i="21"/>
  <c r="BR85" i="21"/>
  <c r="BA85" i="21"/>
  <c r="AZ85" i="21"/>
  <c r="S85" i="21"/>
  <c r="BX84" i="21"/>
  <c r="BW84" i="21"/>
  <c r="BU84" i="21"/>
  <c r="BT84" i="21"/>
  <c r="BS84" i="21"/>
  <c r="BR84" i="21"/>
  <c r="BA84" i="21"/>
  <c r="AZ84" i="21"/>
  <c r="X84" i="21"/>
  <c r="AN84" i="21" s="1"/>
  <c r="BX83" i="21"/>
  <c r="BW83" i="21"/>
  <c r="BU83" i="21"/>
  <c r="BT83" i="21"/>
  <c r="BS83" i="21"/>
  <c r="BR83" i="21"/>
  <c r="BA83" i="21"/>
  <c r="AZ83" i="21"/>
  <c r="BX82" i="21"/>
  <c r="BW82" i="21"/>
  <c r="BU82" i="21"/>
  <c r="BT82" i="21"/>
  <c r="BS82" i="21"/>
  <c r="BR82" i="21"/>
  <c r="BA82" i="21"/>
  <c r="AZ82" i="21"/>
  <c r="K82" i="21"/>
  <c r="B82" i="21"/>
  <c r="BX81" i="21"/>
  <c r="BW81" i="21"/>
  <c r="BU81" i="21"/>
  <c r="BT81" i="21"/>
  <c r="BS81" i="21"/>
  <c r="BR81" i="21"/>
  <c r="BA81" i="21"/>
  <c r="AZ81" i="21"/>
  <c r="S81" i="21"/>
  <c r="K81" i="21"/>
  <c r="BX80" i="21"/>
  <c r="BW80" i="21"/>
  <c r="BU80" i="21"/>
  <c r="BT80" i="21"/>
  <c r="BS80" i="21"/>
  <c r="BR80" i="21"/>
  <c r="BA80" i="21"/>
  <c r="AZ80" i="21"/>
  <c r="BX79" i="21"/>
  <c r="BW79" i="21"/>
  <c r="BU79" i="21"/>
  <c r="BT79" i="21"/>
  <c r="BS79" i="21"/>
  <c r="BR79" i="21"/>
  <c r="BA79" i="21"/>
  <c r="AZ79" i="21"/>
  <c r="K79" i="21"/>
  <c r="BX78" i="21"/>
  <c r="BW78" i="21"/>
  <c r="BU78" i="21"/>
  <c r="BT78" i="21"/>
  <c r="BS78" i="21"/>
  <c r="BR78" i="21"/>
  <c r="BA78" i="21"/>
  <c r="AZ78" i="21"/>
  <c r="AY79" i="21"/>
  <c r="BX77" i="21"/>
  <c r="BW77" i="21"/>
  <c r="BU77" i="21"/>
  <c r="BT77" i="21"/>
  <c r="BS77" i="21"/>
  <c r="BR77" i="21"/>
  <c r="BA77" i="21"/>
  <c r="AZ77" i="21"/>
  <c r="BX76" i="21"/>
  <c r="BW76" i="21"/>
  <c r="BU76" i="21"/>
  <c r="BT76" i="21"/>
  <c r="BS76" i="21"/>
  <c r="BR76" i="21"/>
  <c r="BA76" i="21"/>
  <c r="AZ76" i="21"/>
  <c r="BX75" i="21"/>
  <c r="BW75" i="21"/>
  <c r="BU75" i="21"/>
  <c r="BT75" i="21"/>
  <c r="BS75" i="21"/>
  <c r="BR75" i="21"/>
  <c r="BA75" i="21"/>
  <c r="AZ75" i="21"/>
  <c r="BX74" i="21"/>
  <c r="BW74" i="21"/>
  <c r="BU74" i="21"/>
  <c r="BT74" i="21"/>
  <c r="BS74" i="21"/>
  <c r="BR74" i="21"/>
  <c r="BA74" i="21"/>
  <c r="AZ74" i="21"/>
  <c r="BX73" i="21"/>
  <c r="BW73" i="21"/>
  <c r="BU73" i="21"/>
  <c r="BT73" i="21"/>
  <c r="BS73" i="21"/>
  <c r="BR73" i="21"/>
  <c r="BA73" i="21"/>
  <c r="AZ73" i="21"/>
  <c r="BX72" i="21"/>
  <c r="BW72" i="21"/>
  <c r="BU72" i="21"/>
  <c r="BT72" i="21"/>
  <c r="BS72" i="21"/>
  <c r="BR72" i="21"/>
  <c r="BA72" i="21"/>
  <c r="AZ72" i="21"/>
  <c r="BX71" i="21"/>
  <c r="BW71" i="21"/>
  <c r="BU71" i="21"/>
  <c r="BT71" i="21"/>
  <c r="BS71" i="21"/>
  <c r="BR71" i="21"/>
  <c r="BA71" i="21"/>
  <c r="AZ71" i="21"/>
  <c r="AJ71" i="21"/>
  <c r="Q71" i="21" s="1"/>
  <c r="BX70" i="21"/>
  <c r="BW70" i="21"/>
  <c r="BU70" i="21"/>
  <c r="BT70" i="21"/>
  <c r="BS70" i="21"/>
  <c r="BR70" i="21"/>
  <c r="BA70" i="21"/>
  <c r="AZ70" i="21"/>
  <c r="X70" i="21"/>
  <c r="AN70" i="21" s="1"/>
  <c r="BX69" i="21"/>
  <c r="BW69" i="21"/>
  <c r="BU69" i="21"/>
  <c r="BT69" i="21"/>
  <c r="BS69" i="21"/>
  <c r="BR69" i="21"/>
  <c r="BA69" i="21"/>
  <c r="AZ69" i="21"/>
  <c r="AS69" i="21"/>
  <c r="AI69" i="21"/>
  <c r="P69" i="21" s="1"/>
  <c r="BX68" i="21"/>
  <c r="BW68" i="21"/>
  <c r="BU68" i="21"/>
  <c r="BT68" i="21"/>
  <c r="BS68" i="21"/>
  <c r="BR68" i="21"/>
  <c r="BA68" i="21"/>
  <c r="AZ68" i="21"/>
  <c r="AM68" i="21"/>
  <c r="R68" i="21"/>
  <c r="AY69" i="21"/>
  <c r="BX67" i="21"/>
  <c r="BW67" i="21"/>
  <c r="BU67" i="21"/>
  <c r="BT67" i="21"/>
  <c r="BS67" i="21"/>
  <c r="BR67" i="21"/>
  <c r="BA67" i="21"/>
  <c r="AZ67" i="21"/>
  <c r="BX66" i="21"/>
  <c r="BW66" i="21"/>
  <c r="BU66" i="21"/>
  <c r="BT66" i="21"/>
  <c r="BS66" i="21"/>
  <c r="BR66" i="21"/>
  <c r="BA66" i="21"/>
  <c r="AZ66" i="21"/>
  <c r="BX65" i="21"/>
  <c r="BW65" i="21"/>
  <c r="BU65" i="21"/>
  <c r="BT65" i="21"/>
  <c r="BS65" i="21"/>
  <c r="BR65" i="21"/>
  <c r="BA65" i="21"/>
  <c r="AZ65" i="21"/>
  <c r="BX64" i="21"/>
  <c r="BW64" i="21"/>
  <c r="BU64" i="21"/>
  <c r="BT64" i="21"/>
  <c r="BS64" i="21"/>
  <c r="BR64" i="21"/>
  <c r="BA64" i="21"/>
  <c r="AZ64" i="21"/>
  <c r="K64" i="21"/>
  <c r="BX63" i="21"/>
  <c r="BW63" i="21"/>
  <c r="BU63" i="21"/>
  <c r="BS63" i="21"/>
  <c r="BR63" i="21"/>
  <c r="BA63" i="21"/>
  <c r="AZ63" i="21"/>
  <c r="BX62" i="21"/>
  <c r="BW62" i="21"/>
  <c r="BU62" i="21"/>
  <c r="BS62" i="21"/>
  <c r="BR62" i="21"/>
  <c r="BA62" i="21"/>
  <c r="AZ62" i="21"/>
  <c r="BX61" i="21"/>
  <c r="BW61" i="21"/>
  <c r="BU61" i="21"/>
  <c r="BS61" i="21"/>
  <c r="BR61" i="21"/>
  <c r="BA61" i="21"/>
  <c r="AZ61" i="21"/>
  <c r="BX60" i="21"/>
  <c r="BW60" i="21"/>
  <c r="BU60" i="21"/>
  <c r="BS60" i="21"/>
  <c r="BR60" i="21"/>
  <c r="BA60" i="21"/>
  <c r="AZ60" i="21"/>
  <c r="F60" i="21"/>
  <c r="BX59" i="21"/>
  <c r="BW59" i="21"/>
  <c r="BU59" i="21"/>
  <c r="BS59" i="21"/>
  <c r="BR59" i="21"/>
  <c r="BA59" i="21"/>
  <c r="AZ59" i="21"/>
  <c r="BX58" i="21"/>
  <c r="BW58" i="21"/>
  <c r="BU58" i="21"/>
  <c r="BS58" i="21"/>
  <c r="BR58" i="21"/>
  <c r="BA58" i="21"/>
  <c r="AZ58" i="21"/>
  <c r="BX57" i="21"/>
  <c r="BW57" i="21"/>
  <c r="BU57" i="21"/>
  <c r="BS57" i="21"/>
  <c r="BR57" i="21"/>
  <c r="BA57" i="21"/>
  <c r="AZ57" i="21"/>
  <c r="F57" i="21"/>
  <c r="BX56" i="21"/>
  <c r="BW56" i="21"/>
  <c r="BU56" i="21"/>
  <c r="BS56" i="21"/>
  <c r="BR56" i="21"/>
  <c r="BA56" i="21"/>
  <c r="AZ56" i="21"/>
  <c r="BX55" i="21"/>
  <c r="BW55" i="21"/>
  <c r="BU55" i="21"/>
  <c r="BS55" i="21"/>
  <c r="BR55" i="21"/>
  <c r="BA55" i="21"/>
  <c r="AZ55" i="21"/>
  <c r="BX54" i="21"/>
  <c r="BW54" i="21"/>
  <c r="BU54" i="21"/>
  <c r="BS54" i="21"/>
  <c r="BR54" i="21"/>
  <c r="BA54" i="21"/>
  <c r="AZ54" i="21"/>
  <c r="AI55" i="21"/>
  <c r="P55" i="21" s="1"/>
  <c r="BX53" i="21"/>
  <c r="BW53" i="21"/>
  <c r="BU53" i="21"/>
  <c r="BS53" i="21"/>
  <c r="BR53" i="21"/>
  <c r="BA53" i="21"/>
  <c r="AZ53" i="21"/>
  <c r="BX52" i="21"/>
  <c r="BW52" i="21"/>
  <c r="BU52" i="21"/>
  <c r="BS52" i="21"/>
  <c r="BR52" i="21"/>
  <c r="BA52" i="21"/>
  <c r="AZ52" i="21"/>
  <c r="AI53" i="21"/>
  <c r="P53" i="21" s="1"/>
  <c r="BX51" i="21"/>
  <c r="BW51" i="21"/>
  <c r="BU51" i="21"/>
  <c r="BS51" i="21"/>
  <c r="BR51" i="21"/>
  <c r="BA51" i="21"/>
  <c r="AZ51" i="21"/>
  <c r="BX50" i="21"/>
  <c r="BW50" i="21"/>
  <c r="BU50" i="21"/>
  <c r="BS50" i="21"/>
  <c r="BR50" i="21"/>
  <c r="BA50" i="21"/>
  <c r="AZ50" i="21"/>
  <c r="BX49" i="21"/>
  <c r="BW49" i="21"/>
  <c r="BU49" i="21"/>
  <c r="BS49" i="21"/>
  <c r="BR49" i="21"/>
  <c r="BA49" i="21"/>
  <c r="AZ49" i="21"/>
  <c r="BX48" i="21"/>
  <c r="BW48" i="21"/>
  <c r="BU48" i="21"/>
  <c r="BS48" i="21"/>
  <c r="BR48" i="21"/>
  <c r="BA48" i="21"/>
  <c r="AZ48" i="21"/>
  <c r="AX48" i="21"/>
  <c r="BX47" i="21"/>
  <c r="BW47" i="21"/>
  <c r="BU47" i="21"/>
  <c r="BS47" i="21"/>
  <c r="BR47" i="21"/>
  <c r="BA47" i="21"/>
  <c r="AZ47" i="21"/>
  <c r="BX46" i="21"/>
  <c r="BW46" i="21"/>
  <c r="BU46" i="21"/>
  <c r="BS46" i="21"/>
  <c r="BR46" i="21"/>
  <c r="BA46" i="21"/>
  <c r="AZ46" i="21"/>
  <c r="BX45" i="21"/>
  <c r="BW45" i="21"/>
  <c r="BU45" i="21"/>
  <c r="BS45" i="21"/>
  <c r="BR45" i="21"/>
  <c r="BA45" i="21"/>
  <c r="AZ45" i="21"/>
  <c r="BX44" i="21"/>
  <c r="BW44" i="21"/>
  <c r="BU44" i="21"/>
  <c r="BS44" i="21"/>
  <c r="BR44" i="21"/>
  <c r="BA44" i="21"/>
  <c r="AZ44" i="21"/>
  <c r="BX43" i="21"/>
  <c r="BW43" i="21"/>
  <c r="BU43" i="21"/>
  <c r="BS43" i="21"/>
  <c r="BR43" i="21"/>
  <c r="BA43" i="21"/>
  <c r="AZ43" i="21"/>
  <c r="BX42" i="21"/>
  <c r="BW42" i="21"/>
  <c r="BU42" i="21"/>
  <c r="BS42" i="21"/>
  <c r="BR42" i="21"/>
  <c r="BA42" i="21"/>
  <c r="AZ42" i="21"/>
  <c r="B42" i="21"/>
  <c r="BX41" i="21"/>
  <c r="BW41" i="21"/>
  <c r="BU41" i="21"/>
  <c r="BS41" i="21"/>
  <c r="BR41" i="21"/>
  <c r="BA41" i="21"/>
  <c r="AZ41" i="21"/>
  <c r="R41" i="21"/>
  <c r="K41" i="21"/>
  <c r="BX40" i="21"/>
  <c r="BW40" i="21"/>
  <c r="BU40" i="21"/>
  <c r="BS40" i="21"/>
  <c r="BR40" i="21"/>
  <c r="BA40" i="21"/>
  <c r="AZ40" i="21"/>
  <c r="BX39" i="21"/>
  <c r="BW39" i="21"/>
  <c r="BU39" i="21"/>
  <c r="BS39" i="21"/>
  <c r="BR39" i="21"/>
  <c r="BA39" i="21"/>
  <c r="AZ39" i="21"/>
  <c r="BX38" i="21"/>
  <c r="BW38" i="21"/>
  <c r="BU38" i="21"/>
  <c r="BS38" i="21"/>
  <c r="BR38" i="21"/>
  <c r="BA38" i="21"/>
  <c r="AZ38" i="21"/>
  <c r="F38" i="21"/>
  <c r="BX37" i="21"/>
  <c r="BW37" i="21"/>
  <c r="BU37" i="21"/>
  <c r="BS37" i="21"/>
  <c r="BR37" i="21"/>
  <c r="BA37" i="21"/>
  <c r="AZ37" i="21"/>
  <c r="B37" i="21"/>
  <c r="BX36" i="21"/>
  <c r="BW36" i="21"/>
  <c r="BU36" i="21"/>
  <c r="BS36" i="21"/>
  <c r="BR36" i="21"/>
  <c r="BA36" i="21"/>
  <c r="AZ36" i="21"/>
  <c r="BX35" i="21"/>
  <c r="BW35" i="21"/>
  <c r="BU35" i="21"/>
  <c r="BS35" i="21"/>
  <c r="BR35" i="21"/>
  <c r="BA35" i="21"/>
  <c r="AZ35" i="21"/>
  <c r="BX34" i="21"/>
  <c r="BW34" i="21"/>
  <c r="BU34" i="21"/>
  <c r="BS34" i="21"/>
  <c r="BR34" i="21"/>
  <c r="BA34" i="21"/>
  <c r="AZ34" i="21"/>
  <c r="BX33" i="21"/>
  <c r="BW33" i="21"/>
  <c r="BU33" i="21"/>
  <c r="BS33" i="21"/>
  <c r="BR33" i="21"/>
  <c r="AZ33" i="21"/>
  <c r="BX32" i="21"/>
  <c r="BW32" i="21"/>
  <c r="BU32" i="21"/>
  <c r="BS32" i="21"/>
  <c r="BR32" i="21"/>
  <c r="AZ32" i="21"/>
  <c r="BX31" i="21"/>
  <c r="BW31" i="21"/>
  <c r="BU31" i="21"/>
  <c r="BS31" i="21"/>
  <c r="BR31" i="21"/>
  <c r="BA31" i="21"/>
  <c r="BA32" i="21" s="1"/>
  <c r="BA33" i="21" s="1"/>
  <c r="AZ31" i="21"/>
  <c r="BX30" i="21"/>
  <c r="BW30" i="21"/>
  <c r="BU30" i="21"/>
  <c r="BS30" i="21"/>
  <c r="BR30" i="21"/>
  <c r="BA30" i="21"/>
  <c r="AZ30" i="21"/>
  <c r="R30" i="21"/>
  <c r="K30" i="21"/>
  <c r="BX29" i="21"/>
  <c r="BW29" i="21"/>
  <c r="BU29" i="21"/>
  <c r="BS29" i="21"/>
  <c r="BR29" i="21"/>
  <c r="BA29" i="21"/>
  <c r="AZ29" i="21"/>
  <c r="BX28" i="21"/>
  <c r="BW28" i="21"/>
  <c r="BU28" i="21"/>
  <c r="BS28" i="21"/>
  <c r="BR28" i="21"/>
  <c r="BA28" i="21"/>
  <c r="BX27" i="21"/>
  <c r="BW27" i="21"/>
  <c r="BU27" i="21"/>
  <c r="BS27" i="21"/>
  <c r="BR27" i="21"/>
  <c r="BA27" i="21"/>
  <c r="BX26" i="21"/>
  <c r="BW26" i="21"/>
  <c r="BU26" i="21"/>
  <c r="BS26" i="21"/>
  <c r="BR26" i="21"/>
  <c r="BA26" i="21"/>
  <c r="BX25" i="21"/>
  <c r="BW25" i="21"/>
  <c r="BU25" i="21"/>
  <c r="BS25" i="21"/>
  <c r="BR25" i="21"/>
  <c r="AZ25" i="21"/>
  <c r="AZ26" i="21" s="1"/>
  <c r="AZ27" i="21" s="1"/>
  <c r="AZ28" i="21" s="1"/>
  <c r="BX24" i="21"/>
  <c r="BW24" i="21"/>
  <c r="BU24" i="21"/>
  <c r="BS24" i="21"/>
  <c r="BR24" i="21"/>
  <c r="AZ24" i="21"/>
  <c r="BX23" i="21"/>
  <c r="BW23" i="21"/>
  <c r="BU23" i="21"/>
  <c r="BS23" i="21"/>
  <c r="BR23" i="21"/>
  <c r="AZ23" i="21"/>
  <c r="BX22" i="21"/>
  <c r="BW22" i="21"/>
  <c r="BU22" i="21"/>
  <c r="BS22" i="21"/>
  <c r="BR22" i="21"/>
  <c r="BA22" i="21"/>
  <c r="BA23" i="21" s="1"/>
  <c r="BA24" i="21" s="1"/>
  <c r="BA25" i="21" s="1"/>
  <c r="BX21" i="21"/>
  <c r="BW21" i="21"/>
  <c r="BU21" i="21"/>
  <c r="BS21" i="21"/>
  <c r="BR21" i="21"/>
  <c r="BA21" i="21"/>
  <c r="BX20" i="21"/>
  <c r="BW20" i="21"/>
  <c r="BU20" i="21"/>
  <c r="BS20" i="21"/>
  <c r="BR20" i="21"/>
  <c r="BA20" i="21"/>
  <c r="BX19" i="21"/>
  <c r="BW19" i="21"/>
  <c r="BU19" i="21"/>
  <c r="BS19" i="21"/>
  <c r="BR19" i="21"/>
  <c r="BA19" i="21"/>
  <c r="M19" i="21"/>
  <c r="BX18" i="21"/>
  <c r="BW18" i="21"/>
  <c r="BU18" i="21"/>
  <c r="BS18" i="21"/>
  <c r="BR18" i="21"/>
  <c r="AZ18" i="21"/>
  <c r="M18" i="21"/>
  <c r="BX17" i="21"/>
  <c r="BW17" i="21"/>
  <c r="BU17" i="21"/>
  <c r="BS17" i="21"/>
  <c r="BR17" i="21"/>
  <c r="AZ17" i="21"/>
  <c r="M17" i="21"/>
  <c r="BX16" i="21"/>
  <c r="BW16" i="21"/>
  <c r="BU16" i="21"/>
  <c r="BS16" i="21"/>
  <c r="BR16" i="21"/>
  <c r="BA16" i="21"/>
  <c r="M16" i="21"/>
  <c r="BX15" i="21"/>
  <c r="BW15" i="21"/>
  <c r="BU15" i="21"/>
  <c r="BS15" i="21"/>
  <c r="BR15" i="21"/>
  <c r="AZ15" i="21"/>
  <c r="M15" i="21"/>
  <c r="BX14" i="21"/>
  <c r="BW14" i="21"/>
  <c r="BU14" i="21"/>
  <c r="BS14" i="21"/>
  <c r="BR14" i="21"/>
  <c r="AZ14" i="21"/>
  <c r="M14" i="21"/>
  <c r="BX13" i="21"/>
  <c r="BW13" i="21"/>
  <c r="BU13" i="21"/>
  <c r="BS13" i="21"/>
  <c r="BR13" i="21"/>
  <c r="AZ13" i="21"/>
  <c r="M13" i="21"/>
  <c r="BX12" i="21"/>
  <c r="BW12" i="21"/>
  <c r="BU12" i="21"/>
  <c r="BS12" i="21"/>
  <c r="BR12" i="21"/>
  <c r="BA12" i="21"/>
  <c r="BA13" i="21" s="1"/>
  <c r="M12" i="21"/>
  <c r="BX11" i="21"/>
  <c r="BW11" i="21"/>
  <c r="BU11" i="21"/>
  <c r="BS11" i="21"/>
  <c r="BR11" i="21"/>
  <c r="BA11" i="21"/>
  <c r="AR11" i="21"/>
  <c r="AQ11" i="21"/>
  <c r="AP11" i="21"/>
  <c r="M11" i="21"/>
  <c r="BX10" i="21"/>
  <c r="BW10" i="21"/>
  <c r="BU10" i="21"/>
  <c r="BS10" i="21"/>
  <c r="BR10" i="21"/>
  <c r="BK10" i="21"/>
  <c r="BI10" i="21"/>
  <c r="BG10" i="21"/>
  <c r="BA10" i="21"/>
  <c r="AR10" i="21"/>
  <c r="AQ10" i="21"/>
  <c r="AP10" i="21"/>
  <c r="AD10" i="21"/>
  <c r="AC10" i="21"/>
  <c r="AB10" i="21"/>
  <c r="O10" i="21"/>
  <c r="BG10" i="1" s="1"/>
  <c r="M10" i="21"/>
  <c r="H10" i="21"/>
  <c r="BF10" i="1" s="1"/>
  <c r="BX9" i="21"/>
  <c r="BW9" i="21"/>
  <c r="BU9" i="21"/>
  <c r="BS9" i="21"/>
  <c r="BR9" i="21"/>
  <c r="AZ9" i="21"/>
  <c r="AZ10" i="21" s="1"/>
  <c r="AN9" i="21"/>
  <c r="AD9" i="21"/>
  <c r="AC9" i="21"/>
  <c r="AB9" i="21"/>
  <c r="V9" i="21"/>
  <c r="M9" i="21"/>
  <c r="BX8" i="21"/>
  <c r="BW8" i="21"/>
  <c r="BU8" i="21"/>
  <c r="BS8" i="21"/>
  <c r="BR8" i="21"/>
  <c r="BA8" i="21"/>
  <c r="AN8" i="21"/>
  <c r="AD8" i="21"/>
  <c r="AC8" i="21"/>
  <c r="Z8" i="21" s="1"/>
  <c r="AB8" i="21"/>
  <c r="V8" i="21"/>
  <c r="M8" i="21"/>
  <c r="BX7" i="21"/>
  <c r="BW7" i="21"/>
  <c r="BU7" i="21"/>
  <c r="BS7" i="21"/>
  <c r="BR7" i="21"/>
  <c r="AZ7" i="21"/>
  <c r="AZ8" i="21" s="1"/>
  <c r="AN7" i="21"/>
  <c r="AD7" i="21"/>
  <c r="AA7" i="21" s="1"/>
  <c r="AC7" i="21"/>
  <c r="Z7" i="21" s="1"/>
  <c r="AB7" i="21"/>
  <c r="Y7" i="21" s="1"/>
  <c r="C7" i="21" s="1"/>
  <c r="V7" i="21"/>
  <c r="M7" i="21"/>
  <c r="BX6" i="21"/>
  <c r="BW6" i="21"/>
  <c r="BU6" i="21"/>
  <c r="BS6" i="21"/>
  <c r="BR6" i="21"/>
  <c r="BA6" i="21"/>
  <c r="AN6" i="21"/>
  <c r="V6" i="21"/>
  <c r="O6" i="21"/>
  <c r="M6" i="21"/>
  <c r="H6" i="21"/>
  <c r="C6" i="21"/>
  <c r="BX5" i="21"/>
  <c r="BW5" i="21"/>
  <c r="BU5" i="21"/>
  <c r="BS5" i="21"/>
  <c r="BR5" i="21"/>
  <c r="BA5" i="21"/>
  <c r="AZ5" i="21"/>
  <c r="AZ6" i="21" s="1"/>
  <c r="AN5" i="21"/>
  <c r="AM5" i="21" s="1"/>
  <c r="AM6" i="21" s="1"/>
  <c r="V5" i="21"/>
  <c r="M5" i="21"/>
  <c r="C5" i="21"/>
  <c r="C10" i="21" s="1"/>
  <c r="BE10" i="1" s="1"/>
  <c r="BX4" i="21"/>
  <c r="BW4" i="21"/>
  <c r="BU4" i="21"/>
  <c r="BS4" i="21"/>
  <c r="BR4" i="21"/>
  <c r="BX3" i="21"/>
  <c r="BW3" i="21"/>
  <c r="BU3" i="21"/>
  <c r="BT3" i="21"/>
  <c r="BS3" i="21"/>
  <c r="BR3" i="21"/>
  <c r="AG111" i="20"/>
  <c r="AH111" i="20"/>
  <c r="AG112" i="20"/>
  <c r="AH112" i="20"/>
  <c r="AG113" i="20"/>
  <c r="AH113" i="20"/>
  <c r="AG114" i="20"/>
  <c r="AH114" i="20"/>
  <c r="AG115" i="20"/>
  <c r="AH115" i="20"/>
  <c r="AG116" i="20"/>
  <c r="AH116" i="20"/>
  <c r="AG117" i="20"/>
  <c r="AH117" i="20"/>
  <c r="AG118" i="20"/>
  <c r="AH118" i="20"/>
  <c r="AG119" i="20"/>
  <c r="AH119" i="20"/>
  <c r="AG120" i="20"/>
  <c r="AH120" i="20"/>
  <c r="AG121" i="20"/>
  <c r="AH121" i="20"/>
  <c r="AG122" i="20"/>
  <c r="AH122" i="20"/>
  <c r="AG123" i="20"/>
  <c r="AH123" i="20"/>
  <c r="AG124" i="20"/>
  <c r="AH124" i="20"/>
  <c r="AG125" i="20"/>
  <c r="AH125" i="20"/>
  <c r="AG126" i="20"/>
  <c r="AH126" i="20"/>
  <c r="AG127" i="20"/>
  <c r="AH127" i="20"/>
  <c r="AG128" i="20"/>
  <c r="AH128" i="20"/>
  <c r="AG129" i="20"/>
  <c r="AH129" i="20"/>
  <c r="AG130" i="20"/>
  <c r="AH130" i="20"/>
  <c r="AG131" i="20"/>
  <c r="AH131" i="20"/>
  <c r="AG132" i="20"/>
  <c r="AH132" i="20"/>
  <c r="AG133" i="20"/>
  <c r="AH133" i="20"/>
  <c r="AG134" i="20"/>
  <c r="AH134" i="20"/>
  <c r="AG135" i="20"/>
  <c r="AH135" i="20"/>
  <c r="AG136" i="20"/>
  <c r="AH136" i="20"/>
  <c r="AG137" i="20"/>
  <c r="AH137" i="20"/>
  <c r="AG138" i="20"/>
  <c r="AH138" i="20"/>
  <c r="AG139" i="20"/>
  <c r="AH139" i="20"/>
  <c r="AG140" i="20"/>
  <c r="AH140" i="20"/>
  <c r="AG141" i="20"/>
  <c r="AH141" i="20"/>
  <c r="AG142" i="20"/>
  <c r="AH142" i="20"/>
  <c r="AG143" i="20"/>
  <c r="AH143" i="20"/>
  <c r="AG144" i="20"/>
  <c r="AH144" i="20"/>
  <c r="AG145" i="20"/>
  <c r="AH145" i="20"/>
  <c r="AG146" i="20"/>
  <c r="AH146" i="20"/>
  <c r="AG147" i="20"/>
  <c r="AH147" i="20"/>
  <c r="AG148" i="20"/>
  <c r="AH148" i="20"/>
  <c r="AG149" i="20"/>
  <c r="AH149" i="20"/>
  <c r="AG150" i="20"/>
  <c r="AH150" i="20"/>
  <c r="AG151" i="20"/>
  <c r="AH151" i="20"/>
  <c r="AG152" i="20"/>
  <c r="AH152" i="20"/>
  <c r="AG153" i="20"/>
  <c r="AH153" i="20"/>
  <c r="AG154" i="20"/>
  <c r="AH154" i="20"/>
  <c r="AG155" i="20"/>
  <c r="AH155" i="20"/>
  <c r="AG156" i="20"/>
  <c r="AH156" i="20"/>
  <c r="AG157" i="20"/>
  <c r="AH157" i="20"/>
  <c r="AG158" i="20"/>
  <c r="AH158" i="20"/>
  <c r="AG159" i="20"/>
  <c r="AH159" i="20"/>
  <c r="AG160" i="20"/>
  <c r="AH160" i="20"/>
  <c r="AG161" i="20"/>
  <c r="AH161" i="20"/>
  <c r="AG162" i="20"/>
  <c r="AH162" i="20"/>
  <c r="AG163" i="20"/>
  <c r="AH163" i="20"/>
  <c r="AG164" i="20"/>
  <c r="AH164" i="20"/>
  <c r="AG165" i="20"/>
  <c r="AH165" i="20"/>
  <c r="AG166" i="20"/>
  <c r="AH166" i="20"/>
  <c r="AG167" i="20"/>
  <c r="AH167" i="20"/>
  <c r="AG168" i="20"/>
  <c r="AH168" i="20"/>
  <c r="AG169" i="20"/>
  <c r="AH169" i="20"/>
  <c r="AG170" i="20"/>
  <c r="AH170" i="20"/>
  <c r="AG171" i="20"/>
  <c r="AH171" i="20"/>
  <c r="AG172" i="20"/>
  <c r="AH172" i="20"/>
  <c r="AG173" i="20"/>
  <c r="AH173" i="20"/>
  <c r="AG174" i="20"/>
  <c r="AH174" i="20"/>
  <c r="AG175" i="20"/>
  <c r="AH175" i="20"/>
  <c r="AG176" i="20"/>
  <c r="AH176" i="20"/>
  <c r="AG177" i="20"/>
  <c r="AH177" i="20"/>
  <c r="AG178" i="20"/>
  <c r="AH178" i="20"/>
  <c r="AG179" i="20"/>
  <c r="AH179" i="20"/>
  <c r="AG180" i="20"/>
  <c r="AH180" i="20"/>
  <c r="AG181" i="20"/>
  <c r="AH181" i="20"/>
  <c r="AG182" i="20"/>
  <c r="AH182" i="20"/>
  <c r="AG183" i="20"/>
  <c r="AH183" i="20"/>
  <c r="AG184" i="20"/>
  <c r="AH184" i="20"/>
  <c r="AG185" i="20"/>
  <c r="AH185" i="20"/>
  <c r="AG186" i="20"/>
  <c r="AH186" i="20"/>
  <c r="AG187" i="20"/>
  <c r="AH187" i="20"/>
  <c r="AG188" i="20"/>
  <c r="AH188" i="20"/>
  <c r="AG189" i="20"/>
  <c r="AH189" i="20"/>
  <c r="AG190" i="20"/>
  <c r="AH190" i="20"/>
  <c r="AG191" i="20"/>
  <c r="AH191" i="20"/>
  <c r="AG192" i="20"/>
  <c r="AH192" i="20"/>
  <c r="AG193" i="20"/>
  <c r="AH193" i="20"/>
  <c r="AG194" i="20"/>
  <c r="AH194" i="20"/>
  <c r="AG195" i="20"/>
  <c r="AH195" i="20"/>
  <c r="AE111" i="20"/>
  <c r="AF111" i="20"/>
  <c r="AE112" i="20"/>
  <c r="AF112" i="20"/>
  <c r="AE113" i="20"/>
  <c r="AF113" i="20"/>
  <c r="AE114" i="20"/>
  <c r="AF114" i="20"/>
  <c r="AE115" i="20"/>
  <c r="AF115" i="20"/>
  <c r="AE116" i="20"/>
  <c r="AF116" i="20"/>
  <c r="AE117" i="20"/>
  <c r="AF117" i="20"/>
  <c r="AE118" i="20"/>
  <c r="AF118" i="20"/>
  <c r="AE119" i="20"/>
  <c r="AF119" i="20"/>
  <c r="AE120" i="20"/>
  <c r="AF120" i="20"/>
  <c r="AE121" i="20"/>
  <c r="AF121" i="20"/>
  <c r="AE122" i="20"/>
  <c r="AF122" i="20"/>
  <c r="AE123" i="20"/>
  <c r="AF123" i="20"/>
  <c r="AE124" i="20"/>
  <c r="AF124" i="20"/>
  <c r="AE125" i="20"/>
  <c r="AF125" i="20"/>
  <c r="AE126" i="20"/>
  <c r="AF126" i="20"/>
  <c r="AE127" i="20"/>
  <c r="AF127" i="20"/>
  <c r="AE128" i="20"/>
  <c r="AF128" i="20"/>
  <c r="AE129" i="20"/>
  <c r="AF129" i="20"/>
  <c r="AE130" i="20"/>
  <c r="AF130" i="20"/>
  <c r="AE131" i="20"/>
  <c r="AF131" i="20"/>
  <c r="AE132" i="20"/>
  <c r="AF132" i="20"/>
  <c r="AE133" i="20"/>
  <c r="AF133" i="20"/>
  <c r="AE134" i="20"/>
  <c r="AF134" i="20"/>
  <c r="AE135" i="20"/>
  <c r="AF135" i="20"/>
  <c r="AE136" i="20"/>
  <c r="AF136" i="20"/>
  <c r="AE137" i="20"/>
  <c r="AF137" i="20"/>
  <c r="AE138" i="20"/>
  <c r="AF138" i="20"/>
  <c r="AE139" i="20"/>
  <c r="AF139" i="20"/>
  <c r="AE140" i="20"/>
  <c r="AF140" i="20"/>
  <c r="AE141" i="20"/>
  <c r="AF141" i="20"/>
  <c r="AE142" i="20"/>
  <c r="AF142" i="20"/>
  <c r="AE143" i="20"/>
  <c r="AF143" i="20"/>
  <c r="AE144" i="20"/>
  <c r="AF144" i="20"/>
  <c r="AE145" i="20"/>
  <c r="AF145" i="20"/>
  <c r="AE146" i="20"/>
  <c r="AF146" i="20"/>
  <c r="AE147" i="20"/>
  <c r="AF147" i="20"/>
  <c r="AE148" i="20"/>
  <c r="AF148" i="20"/>
  <c r="AE149" i="20"/>
  <c r="AF149" i="20"/>
  <c r="AE150" i="20"/>
  <c r="AF150" i="20"/>
  <c r="AE151" i="20"/>
  <c r="AF151" i="20"/>
  <c r="AE152" i="20"/>
  <c r="AF152" i="20"/>
  <c r="AE153" i="20"/>
  <c r="AF153" i="20"/>
  <c r="AE154" i="20"/>
  <c r="AF154" i="20"/>
  <c r="AE155" i="20"/>
  <c r="AF155" i="20"/>
  <c r="AE156" i="20"/>
  <c r="AF156" i="20"/>
  <c r="AE157" i="20"/>
  <c r="AF157" i="20"/>
  <c r="AE158" i="20"/>
  <c r="AF158" i="20"/>
  <c r="AE159" i="20"/>
  <c r="AF159" i="20"/>
  <c r="AE160" i="20"/>
  <c r="AF160" i="20"/>
  <c r="AE161" i="20"/>
  <c r="AF161" i="20"/>
  <c r="AE162" i="20"/>
  <c r="AF162" i="20"/>
  <c r="AE163" i="20"/>
  <c r="AF163" i="20"/>
  <c r="AE164" i="20"/>
  <c r="AF164" i="20"/>
  <c r="AE165" i="20"/>
  <c r="AF165" i="20"/>
  <c r="AE166" i="20"/>
  <c r="AF166" i="20"/>
  <c r="AE167" i="20"/>
  <c r="AF167" i="20"/>
  <c r="AE168" i="20"/>
  <c r="AF168" i="20"/>
  <c r="AE169" i="20"/>
  <c r="AF169" i="20"/>
  <c r="AE170" i="20"/>
  <c r="AF170" i="20"/>
  <c r="AE171" i="20"/>
  <c r="AF171" i="20"/>
  <c r="AE172" i="20"/>
  <c r="AF172" i="20"/>
  <c r="AE173" i="20"/>
  <c r="AF173" i="20"/>
  <c r="AE174" i="20"/>
  <c r="AF174" i="20"/>
  <c r="AE175" i="20"/>
  <c r="AF175" i="20"/>
  <c r="AE176" i="20"/>
  <c r="AF176" i="20"/>
  <c r="AE177" i="20"/>
  <c r="AF177" i="20"/>
  <c r="AE178" i="20"/>
  <c r="AF178" i="20"/>
  <c r="AE179" i="20"/>
  <c r="AF179" i="20"/>
  <c r="AE180" i="20"/>
  <c r="AF180" i="20"/>
  <c r="AE181" i="20"/>
  <c r="AF181" i="20"/>
  <c r="AE182" i="20"/>
  <c r="AF182" i="20"/>
  <c r="AE183" i="20"/>
  <c r="AF183" i="20"/>
  <c r="AE184" i="20"/>
  <c r="AF184" i="20"/>
  <c r="AE185" i="20"/>
  <c r="AF185" i="20"/>
  <c r="AE186" i="20"/>
  <c r="AF186" i="20"/>
  <c r="AE187" i="20"/>
  <c r="AF187" i="20"/>
  <c r="AE188" i="20"/>
  <c r="AF188" i="20"/>
  <c r="AE189" i="20"/>
  <c r="AF189" i="20"/>
  <c r="AE190" i="20"/>
  <c r="AF190" i="20"/>
  <c r="AE191" i="20"/>
  <c r="AF191" i="20"/>
  <c r="AE192" i="20"/>
  <c r="AF192" i="20"/>
  <c r="AE193" i="20"/>
  <c r="AF193" i="20"/>
  <c r="AE194" i="20"/>
  <c r="AF194" i="20"/>
  <c r="AE195" i="20"/>
  <c r="AF195" i="20"/>
  <c r="AE196" i="20"/>
  <c r="AF196" i="20"/>
  <c r="AE197" i="20"/>
  <c r="AF197" i="20"/>
  <c r="AE198" i="20"/>
  <c r="AF198" i="20"/>
  <c r="AE199" i="20"/>
  <c r="AF199" i="20"/>
  <c r="AE200" i="20"/>
  <c r="AF200" i="20"/>
  <c r="AE201" i="20"/>
  <c r="AF201" i="20"/>
  <c r="AE202" i="20"/>
  <c r="AF202" i="20"/>
  <c r="AE203" i="20"/>
  <c r="AF203" i="20"/>
  <c r="AE204" i="20"/>
  <c r="AF204" i="20"/>
  <c r="AE205" i="20"/>
  <c r="AF205" i="20"/>
  <c r="AE206" i="20"/>
  <c r="AF206" i="20"/>
  <c r="AE207" i="20"/>
  <c r="AF207" i="20"/>
  <c r="AE208" i="20"/>
  <c r="AF208" i="20"/>
  <c r="AE209" i="20"/>
  <c r="AF209" i="20"/>
  <c r="B3" i="20"/>
  <c r="BX282" i="20"/>
  <c r="BW282" i="20"/>
  <c r="BU282" i="20"/>
  <c r="BT282" i="20"/>
  <c r="BS282" i="20"/>
  <c r="BR282" i="20"/>
  <c r="BX281" i="20"/>
  <c r="BW281" i="20"/>
  <c r="BU281" i="20"/>
  <c r="BT281" i="20"/>
  <c r="BS281" i="20"/>
  <c r="BR281" i="20"/>
  <c r="BX280" i="20"/>
  <c r="BW280" i="20"/>
  <c r="BU280" i="20"/>
  <c r="BT280" i="20"/>
  <c r="BS280" i="20"/>
  <c r="BR280" i="20"/>
  <c r="BX279" i="20"/>
  <c r="BW279" i="20"/>
  <c r="BU279" i="20"/>
  <c r="BT279" i="20"/>
  <c r="BS279" i="20"/>
  <c r="BR279" i="20"/>
  <c r="BX278" i="20"/>
  <c r="BW278" i="20"/>
  <c r="BU278" i="20"/>
  <c r="BT278" i="20"/>
  <c r="BS278" i="20"/>
  <c r="BR278" i="20"/>
  <c r="BX277" i="20"/>
  <c r="BW277" i="20"/>
  <c r="BU277" i="20"/>
  <c r="BT277" i="20"/>
  <c r="BS277" i="20"/>
  <c r="BR277" i="20"/>
  <c r="BX276" i="20"/>
  <c r="BW276" i="20"/>
  <c r="BU276" i="20"/>
  <c r="BT276" i="20"/>
  <c r="BS276" i="20"/>
  <c r="BR276" i="20"/>
  <c r="BX275" i="20"/>
  <c r="BW275" i="20"/>
  <c r="BU275" i="20"/>
  <c r="BT275" i="20"/>
  <c r="BS275" i="20"/>
  <c r="BR275" i="20"/>
  <c r="BX274" i="20"/>
  <c r="BW274" i="20"/>
  <c r="BU274" i="20"/>
  <c r="BT274" i="20"/>
  <c r="BS274" i="20"/>
  <c r="BR274" i="20"/>
  <c r="BX273" i="20"/>
  <c r="BW273" i="20"/>
  <c r="BU273" i="20"/>
  <c r="BT273" i="20"/>
  <c r="BS273" i="20"/>
  <c r="BR273" i="20"/>
  <c r="BX272" i="20"/>
  <c r="BW272" i="20"/>
  <c r="BU272" i="20"/>
  <c r="BT272" i="20"/>
  <c r="BS272" i="20"/>
  <c r="BR272" i="20"/>
  <c r="BX271" i="20"/>
  <c r="BW271" i="20"/>
  <c r="BU271" i="20"/>
  <c r="BT271" i="20"/>
  <c r="BS271" i="20"/>
  <c r="BR271" i="20"/>
  <c r="BX270" i="20"/>
  <c r="BW270" i="20"/>
  <c r="BU270" i="20"/>
  <c r="BT270" i="20"/>
  <c r="BS270" i="20"/>
  <c r="BR270" i="20"/>
  <c r="BX269" i="20"/>
  <c r="BW269" i="20"/>
  <c r="BU269" i="20"/>
  <c r="BT269" i="20"/>
  <c r="BS269" i="20"/>
  <c r="BR269" i="20"/>
  <c r="BX268" i="20"/>
  <c r="BW268" i="20"/>
  <c r="BU268" i="20"/>
  <c r="BT268" i="20"/>
  <c r="BS268" i="20"/>
  <c r="BR268" i="20"/>
  <c r="BX267" i="20"/>
  <c r="BW267" i="20"/>
  <c r="BU267" i="20"/>
  <c r="BT267" i="20"/>
  <c r="BS267" i="20"/>
  <c r="BR267" i="20"/>
  <c r="BX266" i="20"/>
  <c r="BW266" i="20"/>
  <c r="BU266" i="20"/>
  <c r="BT266" i="20"/>
  <c r="BS266" i="20"/>
  <c r="BR266" i="20"/>
  <c r="BX265" i="20"/>
  <c r="BW265" i="20"/>
  <c r="BU265" i="20"/>
  <c r="BT265" i="20"/>
  <c r="BS265" i="20"/>
  <c r="BR265" i="20"/>
  <c r="BX264" i="20"/>
  <c r="BW264" i="20"/>
  <c r="BU264" i="20"/>
  <c r="BT264" i="20"/>
  <c r="BS264" i="20"/>
  <c r="BR264" i="20"/>
  <c r="BX263" i="20"/>
  <c r="BW263" i="20"/>
  <c r="BU263" i="20"/>
  <c r="BT263" i="20"/>
  <c r="BS263" i="20"/>
  <c r="BR263" i="20"/>
  <c r="BX262" i="20"/>
  <c r="BW262" i="20"/>
  <c r="BU262" i="20"/>
  <c r="BT262" i="20"/>
  <c r="BS262" i="20"/>
  <c r="BR262" i="20"/>
  <c r="BX261" i="20"/>
  <c r="BW261" i="20"/>
  <c r="BU261" i="20"/>
  <c r="BT261" i="20"/>
  <c r="BS261" i="20"/>
  <c r="BR261" i="20"/>
  <c r="BX260" i="20"/>
  <c r="BW260" i="20"/>
  <c r="BU260" i="20"/>
  <c r="BT260" i="20"/>
  <c r="BS260" i="20"/>
  <c r="BR260" i="20"/>
  <c r="BX259" i="20"/>
  <c r="BW259" i="20"/>
  <c r="BU259" i="20"/>
  <c r="BT259" i="20"/>
  <c r="BS259" i="20"/>
  <c r="BR259" i="20"/>
  <c r="BX258" i="20"/>
  <c r="BW258" i="20"/>
  <c r="BU258" i="20"/>
  <c r="BT258" i="20"/>
  <c r="BS258" i="20"/>
  <c r="BR258" i="20"/>
  <c r="BX257" i="20"/>
  <c r="BW257" i="20"/>
  <c r="BU257" i="20"/>
  <c r="BT257" i="20"/>
  <c r="BS257" i="20"/>
  <c r="BR257" i="20"/>
  <c r="BX256" i="20"/>
  <c r="BW256" i="20"/>
  <c r="BU256" i="20"/>
  <c r="BT256" i="20"/>
  <c r="BS256" i="20"/>
  <c r="BR256" i="20"/>
  <c r="BX255" i="20"/>
  <c r="BW255" i="20"/>
  <c r="BU255" i="20"/>
  <c r="BT255" i="20"/>
  <c r="BS255" i="20"/>
  <c r="BR255" i="20"/>
  <c r="BX254" i="20"/>
  <c r="BW254" i="20"/>
  <c r="BU254" i="20"/>
  <c r="BT254" i="20"/>
  <c r="BS254" i="20"/>
  <c r="BR254" i="20"/>
  <c r="BX253" i="20"/>
  <c r="BW253" i="20"/>
  <c r="BU253" i="20"/>
  <c r="BT253" i="20"/>
  <c r="BS253" i="20"/>
  <c r="BR253" i="20"/>
  <c r="BX252" i="20"/>
  <c r="BW252" i="20"/>
  <c r="BU252" i="20"/>
  <c r="BT252" i="20"/>
  <c r="BS252" i="20"/>
  <c r="BR252" i="20"/>
  <c r="BX251" i="20"/>
  <c r="BW251" i="20"/>
  <c r="BU251" i="20"/>
  <c r="BT251" i="20"/>
  <c r="BS251" i="20"/>
  <c r="BR251" i="20"/>
  <c r="BX250" i="20"/>
  <c r="BW250" i="20"/>
  <c r="BU250" i="20"/>
  <c r="BT250" i="20"/>
  <c r="BS250" i="20"/>
  <c r="BR250" i="20"/>
  <c r="BX249" i="20"/>
  <c r="BW249" i="20"/>
  <c r="BU249" i="20"/>
  <c r="BT249" i="20"/>
  <c r="BS249" i="20"/>
  <c r="BR249" i="20"/>
  <c r="BX248" i="20"/>
  <c r="BW248" i="20"/>
  <c r="BU248" i="20"/>
  <c r="BT248" i="20"/>
  <c r="BS248" i="20"/>
  <c r="BR248" i="20"/>
  <c r="BX247" i="20"/>
  <c r="BW247" i="20"/>
  <c r="BU247" i="20"/>
  <c r="BT247" i="20"/>
  <c r="BS247" i="20"/>
  <c r="BR247" i="20"/>
  <c r="BX246" i="20"/>
  <c r="BW246" i="20"/>
  <c r="BU246" i="20"/>
  <c r="BT246" i="20"/>
  <c r="BS246" i="20"/>
  <c r="BR246" i="20"/>
  <c r="BX245" i="20"/>
  <c r="BW245" i="20"/>
  <c r="BU245" i="20"/>
  <c r="BT245" i="20"/>
  <c r="BS245" i="20"/>
  <c r="BR245" i="20"/>
  <c r="BX244" i="20"/>
  <c r="BW244" i="20"/>
  <c r="BU244" i="20"/>
  <c r="BT244" i="20"/>
  <c r="BS244" i="20"/>
  <c r="BR244" i="20"/>
  <c r="BX243" i="20"/>
  <c r="BW243" i="20"/>
  <c r="BU243" i="20"/>
  <c r="BT243" i="20"/>
  <c r="BS243" i="20"/>
  <c r="BR243" i="20"/>
  <c r="BX242" i="20"/>
  <c r="BW242" i="20"/>
  <c r="BU242" i="20"/>
  <c r="BT242" i="20"/>
  <c r="BS242" i="20"/>
  <c r="BR242" i="20"/>
  <c r="BX241" i="20"/>
  <c r="BW241" i="20"/>
  <c r="BU241" i="20"/>
  <c r="BT241" i="20"/>
  <c r="BS241" i="20"/>
  <c r="BR241" i="20"/>
  <c r="BX240" i="20"/>
  <c r="BW240" i="20"/>
  <c r="BU240" i="20"/>
  <c r="BT240" i="20"/>
  <c r="BS240" i="20"/>
  <c r="BR240" i="20"/>
  <c r="BX239" i="20"/>
  <c r="BW239" i="20"/>
  <c r="BU239" i="20"/>
  <c r="BT239" i="20"/>
  <c r="BS239" i="20"/>
  <c r="BR239" i="20"/>
  <c r="BX238" i="20"/>
  <c r="BW238" i="20"/>
  <c r="BU238" i="20"/>
  <c r="BT238" i="20"/>
  <c r="BS238" i="20"/>
  <c r="BR238" i="20"/>
  <c r="BX237" i="20"/>
  <c r="BW237" i="20"/>
  <c r="BU237" i="20"/>
  <c r="BT237" i="20"/>
  <c r="BS237" i="20"/>
  <c r="BR237" i="20"/>
  <c r="BX236" i="20"/>
  <c r="BW236" i="20"/>
  <c r="BU236" i="20"/>
  <c r="BT236" i="20"/>
  <c r="BS236" i="20"/>
  <c r="BR236" i="20"/>
  <c r="BX235" i="20"/>
  <c r="BW235" i="20"/>
  <c r="BU235" i="20"/>
  <c r="BT235" i="20"/>
  <c r="BS235" i="20"/>
  <c r="BR235" i="20"/>
  <c r="BX234" i="20"/>
  <c r="BW234" i="20"/>
  <c r="BU234" i="20"/>
  <c r="BT234" i="20"/>
  <c r="BS234" i="20"/>
  <c r="BR234" i="20"/>
  <c r="BX233" i="20"/>
  <c r="BW233" i="20"/>
  <c r="BU233" i="20"/>
  <c r="BT233" i="20"/>
  <c r="BS233" i="20"/>
  <c r="BR233" i="20"/>
  <c r="BX232" i="20"/>
  <c r="BW232" i="20"/>
  <c r="BU232" i="20"/>
  <c r="BT232" i="20"/>
  <c r="BS232" i="20"/>
  <c r="BR232" i="20"/>
  <c r="BX231" i="20"/>
  <c r="BW231" i="20"/>
  <c r="BU231" i="20"/>
  <c r="BT231" i="20"/>
  <c r="BS231" i="20"/>
  <c r="BR231" i="20"/>
  <c r="BX230" i="20"/>
  <c r="BW230" i="20"/>
  <c r="BU230" i="20"/>
  <c r="BT230" i="20"/>
  <c r="BS230" i="20"/>
  <c r="BR230" i="20"/>
  <c r="BX229" i="20"/>
  <c r="BW229" i="20"/>
  <c r="BU229" i="20"/>
  <c r="BT229" i="20"/>
  <c r="BS229" i="20"/>
  <c r="BR229" i="20"/>
  <c r="AR229" i="20"/>
  <c r="AQ229" i="20"/>
  <c r="AP229" i="20"/>
  <c r="BX228" i="20"/>
  <c r="BW228" i="20"/>
  <c r="BU228" i="20"/>
  <c r="BT228" i="20"/>
  <c r="BS228" i="20"/>
  <c r="BR228" i="20"/>
  <c r="AR228" i="20"/>
  <c r="AQ228" i="20"/>
  <c r="AP228" i="20"/>
  <c r="BX227" i="20"/>
  <c r="BW227" i="20"/>
  <c r="BU227" i="20"/>
  <c r="BT227" i="20"/>
  <c r="BS227" i="20"/>
  <c r="BR227" i="20"/>
  <c r="AR227" i="20"/>
  <c r="AQ227" i="20"/>
  <c r="AP227" i="20"/>
  <c r="BX226" i="20"/>
  <c r="BW226" i="20"/>
  <c r="BU226" i="20"/>
  <c r="BT226" i="20"/>
  <c r="BS226" i="20"/>
  <c r="BR226" i="20"/>
  <c r="AR226" i="20"/>
  <c r="AQ226" i="20"/>
  <c r="AP226" i="20"/>
  <c r="BX225" i="20"/>
  <c r="BW225" i="20"/>
  <c r="BU225" i="20"/>
  <c r="BT225" i="20"/>
  <c r="BS225" i="20"/>
  <c r="BR225" i="20"/>
  <c r="AR225" i="20"/>
  <c r="AQ225" i="20"/>
  <c r="AP225" i="20"/>
  <c r="BX224" i="20"/>
  <c r="BW224" i="20"/>
  <c r="BU224" i="20"/>
  <c r="BT224" i="20"/>
  <c r="BS224" i="20"/>
  <c r="BR224" i="20"/>
  <c r="AR224" i="20"/>
  <c r="AQ224" i="20"/>
  <c r="AP224" i="20"/>
  <c r="BX223" i="20"/>
  <c r="BW223" i="20"/>
  <c r="BU223" i="20"/>
  <c r="BT223" i="20"/>
  <c r="BS223" i="20"/>
  <c r="BR223" i="20"/>
  <c r="AR223" i="20"/>
  <c r="AQ223" i="20"/>
  <c r="AP223" i="20"/>
  <c r="BX222" i="20"/>
  <c r="BW222" i="20"/>
  <c r="BU222" i="20"/>
  <c r="BT222" i="20"/>
  <c r="BS222" i="20"/>
  <c r="BR222" i="20"/>
  <c r="AR222" i="20"/>
  <c r="AQ222" i="20"/>
  <c r="AP222" i="20"/>
  <c r="BX221" i="20"/>
  <c r="BW221" i="20"/>
  <c r="BU221" i="20"/>
  <c r="BT221" i="20"/>
  <c r="BS221" i="20"/>
  <c r="BR221" i="20"/>
  <c r="AR221" i="20"/>
  <c r="AQ221" i="20"/>
  <c r="AP221" i="20"/>
  <c r="BX220" i="20"/>
  <c r="BW220" i="20"/>
  <c r="BU220" i="20"/>
  <c r="BT220" i="20"/>
  <c r="BS220" i="20"/>
  <c r="BR220" i="20"/>
  <c r="AR220" i="20"/>
  <c r="AQ220" i="20"/>
  <c r="AP220" i="20"/>
  <c r="BX219" i="20"/>
  <c r="BW219" i="20"/>
  <c r="BU219" i="20"/>
  <c r="BT219" i="20"/>
  <c r="BS219" i="20"/>
  <c r="BR219" i="20"/>
  <c r="AR219" i="20"/>
  <c r="AQ219" i="20"/>
  <c r="AP219" i="20"/>
  <c r="BX218" i="20"/>
  <c r="BW218" i="20"/>
  <c r="BU218" i="20"/>
  <c r="BT218" i="20"/>
  <c r="BS218" i="20"/>
  <c r="BR218" i="20"/>
  <c r="AR218" i="20"/>
  <c r="AQ218" i="20"/>
  <c r="AP218" i="20"/>
  <c r="BX217" i="20"/>
  <c r="BW217" i="20"/>
  <c r="BU217" i="20"/>
  <c r="BT217" i="20"/>
  <c r="BS217" i="20"/>
  <c r="BR217" i="20"/>
  <c r="AR217" i="20"/>
  <c r="AQ217" i="20"/>
  <c r="AP217" i="20"/>
  <c r="BX216" i="20"/>
  <c r="BW216" i="20"/>
  <c r="BU216" i="20"/>
  <c r="BT216" i="20"/>
  <c r="BS216" i="20"/>
  <c r="BR216" i="20"/>
  <c r="AR216" i="20"/>
  <c r="AQ216" i="20"/>
  <c r="AP216" i="20"/>
  <c r="BX215" i="20"/>
  <c r="BW215" i="20"/>
  <c r="BU215" i="20"/>
  <c r="BT215" i="20"/>
  <c r="BS215" i="20"/>
  <c r="BR215" i="20"/>
  <c r="AR215" i="20"/>
  <c r="AQ215" i="20"/>
  <c r="AP215" i="20"/>
  <c r="BX214" i="20"/>
  <c r="BW214" i="20"/>
  <c r="BU214" i="20"/>
  <c r="BT214" i="20"/>
  <c r="BS214" i="20"/>
  <c r="BR214" i="20"/>
  <c r="AR214" i="20"/>
  <c r="AQ214" i="20"/>
  <c r="AP214" i="20"/>
  <c r="BX213" i="20"/>
  <c r="BW213" i="20"/>
  <c r="BU213" i="20"/>
  <c r="BT213" i="20"/>
  <c r="BS213" i="20"/>
  <c r="BR213" i="20"/>
  <c r="AR213" i="20"/>
  <c r="AQ213" i="20"/>
  <c r="AP213" i="20"/>
  <c r="BX212" i="20"/>
  <c r="BW212" i="20"/>
  <c r="BU212" i="20"/>
  <c r="BT212" i="20"/>
  <c r="BS212" i="20"/>
  <c r="BR212" i="20"/>
  <c r="AR212" i="20"/>
  <c r="AQ212" i="20"/>
  <c r="AP212" i="20"/>
  <c r="BX211" i="20"/>
  <c r="BW211" i="20"/>
  <c r="BU211" i="20"/>
  <c r="BT211" i="20"/>
  <c r="BS211" i="20"/>
  <c r="BR211" i="20"/>
  <c r="AR211" i="20"/>
  <c r="AQ211" i="20"/>
  <c r="AP211" i="20"/>
  <c r="BX210" i="20"/>
  <c r="BW210" i="20"/>
  <c r="BU210" i="20"/>
  <c r="BT210" i="20"/>
  <c r="BS210" i="20"/>
  <c r="BR210" i="20"/>
  <c r="AR210" i="20"/>
  <c r="AQ210" i="20"/>
  <c r="AP210" i="20"/>
  <c r="BX209" i="20"/>
  <c r="BW209" i="20"/>
  <c r="BU209" i="20"/>
  <c r="BT209" i="20"/>
  <c r="BS209" i="20"/>
  <c r="BR209" i="20"/>
  <c r="AR209" i="20"/>
  <c r="AQ209" i="20"/>
  <c r="AP209" i="20"/>
  <c r="AJ209" i="20"/>
  <c r="AI209" i="20"/>
  <c r="AH209" i="20"/>
  <c r="BX208" i="20"/>
  <c r="BW208" i="20"/>
  <c r="BU208" i="20"/>
  <c r="BT208" i="20"/>
  <c r="BS208" i="20"/>
  <c r="BR208" i="20"/>
  <c r="AR208" i="20"/>
  <c r="AQ208" i="20"/>
  <c r="AP208" i="20"/>
  <c r="AJ208" i="20"/>
  <c r="AI208" i="20"/>
  <c r="AH208" i="20"/>
  <c r="BX207" i="20"/>
  <c r="BW207" i="20"/>
  <c r="BU207" i="20"/>
  <c r="BT207" i="20"/>
  <c r="BS207" i="20"/>
  <c r="BR207" i="20"/>
  <c r="AR207" i="20"/>
  <c r="AQ207" i="20"/>
  <c r="AP207" i="20"/>
  <c r="AJ207" i="20"/>
  <c r="AI207" i="20"/>
  <c r="AH207" i="20"/>
  <c r="BX206" i="20"/>
  <c r="BW206" i="20"/>
  <c r="BU206" i="20"/>
  <c r="BT206" i="20"/>
  <c r="BS206" i="20"/>
  <c r="BR206" i="20"/>
  <c r="AR206" i="20"/>
  <c r="AQ206" i="20"/>
  <c r="AP206" i="20"/>
  <c r="AJ206" i="20"/>
  <c r="AI206" i="20"/>
  <c r="AH206" i="20"/>
  <c r="BX205" i="20"/>
  <c r="BW205" i="20"/>
  <c r="BU205" i="20"/>
  <c r="BT205" i="20"/>
  <c r="BS205" i="20"/>
  <c r="BR205" i="20"/>
  <c r="AR205" i="20"/>
  <c r="AQ205" i="20"/>
  <c r="AP205" i="20"/>
  <c r="AJ205" i="20"/>
  <c r="AI205" i="20"/>
  <c r="AH205" i="20"/>
  <c r="BX204" i="20"/>
  <c r="BW204" i="20"/>
  <c r="BU204" i="20"/>
  <c r="BT204" i="20"/>
  <c r="BS204" i="20"/>
  <c r="BR204" i="20"/>
  <c r="AR204" i="20"/>
  <c r="AQ204" i="20"/>
  <c r="AP204" i="20"/>
  <c r="AJ204" i="20"/>
  <c r="AI204" i="20"/>
  <c r="AH204" i="20"/>
  <c r="BX203" i="20"/>
  <c r="BW203" i="20"/>
  <c r="BU203" i="20"/>
  <c r="BT203" i="20"/>
  <c r="BS203" i="20"/>
  <c r="BR203" i="20"/>
  <c r="AR203" i="20"/>
  <c r="AQ203" i="20"/>
  <c r="AP203" i="20"/>
  <c r="AJ203" i="20"/>
  <c r="AI203" i="20"/>
  <c r="AH203" i="20"/>
  <c r="BX202" i="20"/>
  <c r="BW202" i="20"/>
  <c r="BU202" i="20"/>
  <c r="BT202" i="20"/>
  <c r="BS202" i="20"/>
  <c r="BR202" i="20"/>
  <c r="AR202" i="20"/>
  <c r="AQ202" i="20"/>
  <c r="AP202" i="20"/>
  <c r="AJ202" i="20"/>
  <c r="AI202" i="20"/>
  <c r="AH202" i="20"/>
  <c r="BX201" i="20"/>
  <c r="BW201" i="20"/>
  <c r="BU201" i="20"/>
  <c r="BT201" i="20"/>
  <c r="BS201" i="20"/>
  <c r="BR201" i="20"/>
  <c r="AR201" i="20"/>
  <c r="AQ201" i="20"/>
  <c r="AP201" i="20"/>
  <c r="AJ201" i="20"/>
  <c r="AI201" i="20"/>
  <c r="AH201" i="20"/>
  <c r="BX200" i="20"/>
  <c r="BW200" i="20"/>
  <c r="BU200" i="20"/>
  <c r="BT200" i="20"/>
  <c r="BS200" i="20"/>
  <c r="BR200" i="20"/>
  <c r="AR200" i="20"/>
  <c r="AQ200" i="20"/>
  <c r="AP200" i="20"/>
  <c r="AJ200" i="20"/>
  <c r="AI200" i="20"/>
  <c r="AH200" i="20"/>
  <c r="BX199" i="20"/>
  <c r="BW199" i="20"/>
  <c r="BU199" i="20"/>
  <c r="BT199" i="20"/>
  <c r="BS199" i="20"/>
  <c r="BR199" i="20"/>
  <c r="AR199" i="20"/>
  <c r="AQ199" i="20"/>
  <c r="AP199" i="20"/>
  <c r="AJ199" i="20"/>
  <c r="AI199" i="20"/>
  <c r="AH199" i="20"/>
  <c r="BX198" i="20"/>
  <c r="BW198" i="20"/>
  <c r="BU198" i="20"/>
  <c r="BT198" i="20"/>
  <c r="BS198" i="20"/>
  <c r="BR198" i="20"/>
  <c r="AR198" i="20"/>
  <c r="AQ198" i="20"/>
  <c r="AP198" i="20"/>
  <c r="AJ198" i="20"/>
  <c r="AI198" i="20"/>
  <c r="AH198" i="20"/>
  <c r="BX197" i="20"/>
  <c r="BW197" i="20"/>
  <c r="BU197" i="20"/>
  <c r="BT197" i="20"/>
  <c r="BS197" i="20"/>
  <c r="BR197" i="20"/>
  <c r="AR197" i="20"/>
  <c r="AQ197" i="20"/>
  <c r="AP197" i="20"/>
  <c r="AJ197" i="20"/>
  <c r="AI197" i="20"/>
  <c r="AH197" i="20"/>
  <c r="BX196" i="20"/>
  <c r="BW196" i="20"/>
  <c r="BU196" i="20"/>
  <c r="BT196" i="20"/>
  <c r="BS196" i="20"/>
  <c r="BR196" i="20"/>
  <c r="AR196" i="20"/>
  <c r="AQ196" i="20"/>
  <c r="AP196" i="20"/>
  <c r="AJ196" i="20"/>
  <c r="AI196" i="20"/>
  <c r="AH196" i="20"/>
  <c r="BX195" i="20"/>
  <c r="BW195" i="20"/>
  <c r="BU195" i="20"/>
  <c r="BT195" i="20"/>
  <c r="BS195" i="20"/>
  <c r="BR195" i="20"/>
  <c r="AR195" i="20"/>
  <c r="AQ195" i="20"/>
  <c r="AP195" i="20"/>
  <c r="AJ195" i="20"/>
  <c r="AI195" i="20"/>
  <c r="BX194" i="20"/>
  <c r="BW194" i="20"/>
  <c r="BU194" i="20"/>
  <c r="BT194" i="20"/>
  <c r="BS194" i="20"/>
  <c r="BR194" i="20"/>
  <c r="AR194" i="20"/>
  <c r="AQ194" i="20"/>
  <c r="AP194" i="20"/>
  <c r="AJ194" i="20"/>
  <c r="AI194" i="20"/>
  <c r="BX193" i="20"/>
  <c r="BW193" i="20"/>
  <c r="BU193" i="20"/>
  <c r="BT193" i="20"/>
  <c r="BS193" i="20"/>
  <c r="BR193" i="20"/>
  <c r="AR193" i="20"/>
  <c r="AQ193" i="20"/>
  <c r="AP193" i="20"/>
  <c r="AJ193" i="20"/>
  <c r="AI193" i="20"/>
  <c r="BX192" i="20"/>
  <c r="BW192" i="20"/>
  <c r="BU192" i="20"/>
  <c r="BT192" i="20"/>
  <c r="BS192" i="20"/>
  <c r="BR192" i="20"/>
  <c r="AR192" i="20"/>
  <c r="AQ192" i="20"/>
  <c r="AP192" i="20"/>
  <c r="AJ192" i="20"/>
  <c r="AI192" i="20"/>
  <c r="BX191" i="20"/>
  <c r="BW191" i="20"/>
  <c r="BU191" i="20"/>
  <c r="BT191" i="20"/>
  <c r="BS191" i="20"/>
  <c r="BR191" i="20"/>
  <c r="AR191" i="20"/>
  <c r="AQ191" i="20"/>
  <c r="AP191" i="20"/>
  <c r="AJ191" i="20"/>
  <c r="AI191" i="20"/>
  <c r="BX190" i="20"/>
  <c r="BW190" i="20"/>
  <c r="BU190" i="20"/>
  <c r="BT190" i="20"/>
  <c r="BS190" i="20"/>
  <c r="BR190" i="20"/>
  <c r="AR190" i="20"/>
  <c r="AQ190" i="20"/>
  <c r="AP190" i="20"/>
  <c r="AJ190" i="20"/>
  <c r="AI190" i="20"/>
  <c r="BX189" i="20"/>
  <c r="BW189" i="20"/>
  <c r="BU189" i="20"/>
  <c r="BT189" i="20"/>
  <c r="BS189" i="20"/>
  <c r="BR189" i="20"/>
  <c r="AR189" i="20"/>
  <c r="AQ189" i="20"/>
  <c r="AP189" i="20"/>
  <c r="AJ189" i="20"/>
  <c r="AI189" i="20"/>
  <c r="BX188" i="20"/>
  <c r="BW188" i="20"/>
  <c r="BU188" i="20"/>
  <c r="BT188" i="20"/>
  <c r="BS188" i="20"/>
  <c r="BR188" i="20"/>
  <c r="AR188" i="20"/>
  <c r="AQ188" i="20"/>
  <c r="AP188" i="20"/>
  <c r="AJ188" i="20"/>
  <c r="AI188" i="20"/>
  <c r="BX187" i="20"/>
  <c r="BW187" i="20"/>
  <c r="BU187" i="20"/>
  <c r="BT187" i="20"/>
  <c r="BS187" i="20"/>
  <c r="BR187" i="20"/>
  <c r="AR187" i="20"/>
  <c r="AQ187" i="20"/>
  <c r="AP187" i="20"/>
  <c r="AJ187" i="20"/>
  <c r="AI187" i="20"/>
  <c r="BX186" i="20"/>
  <c r="BW186" i="20"/>
  <c r="BU186" i="20"/>
  <c r="BT186" i="20"/>
  <c r="BS186" i="20"/>
  <c r="BR186" i="20"/>
  <c r="AR186" i="20"/>
  <c r="AQ186" i="20"/>
  <c r="AP186" i="20"/>
  <c r="AJ186" i="20"/>
  <c r="AI186" i="20"/>
  <c r="BX185" i="20"/>
  <c r="BW185" i="20"/>
  <c r="BU185" i="20"/>
  <c r="BT185" i="20"/>
  <c r="BS185" i="20"/>
  <c r="BR185" i="20"/>
  <c r="AR185" i="20"/>
  <c r="AQ185" i="20"/>
  <c r="AP185" i="20"/>
  <c r="AJ185" i="20"/>
  <c r="AI185" i="20"/>
  <c r="BX184" i="20"/>
  <c r="BW184" i="20"/>
  <c r="BU184" i="20"/>
  <c r="BT184" i="20"/>
  <c r="BS184" i="20"/>
  <c r="BR184" i="20"/>
  <c r="AR184" i="20"/>
  <c r="AQ184" i="20"/>
  <c r="AP184" i="20"/>
  <c r="AJ184" i="20"/>
  <c r="AI184" i="20"/>
  <c r="BX183" i="20"/>
  <c r="BW183" i="20"/>
  <c r="BU183" i="20"/>
  <c r="BT183" i="20"/>
  <c r="BS183" i="20"/>
  <c r="BR183" i="20"/>
  <c r="AR183" i="20"/>
  <c r="AQ183" i="20"/>
  <c r="AP183" i="20"/>
  <c r="AJ183" i="20"/>
  <c r="AI183" i="20"/>
  <c r="BX182" i="20"/>
  <c r="BW182" i="20"/>
  <c r="BU182" i="20"/>
  <c r="BT182" i="20"/>
  <c r="BS182" i="20"/>
  <c r="BR182" i="20"/>
  <c r="AR182" i="20"/>
  <c r="AQ182" i="20"/>
  <c r="AP182" i="20"/>
  <c r="AJ182" i="20"/>
  <c r="AI182" i="20"/>
  <c r="BX181" i="20"/>
  <c r="BW181" i="20"/>
  <c r="BU181" i="20"/>
  <c r="BT181" i="20"/>
  <c r="BS181" i="20"/>
  <c r="BR181" i="20"/>
  <c r="AR181" i="20"/>
  <c r="AQ181" i="20"/>
  <c r="AP181" i="20"/>
  <c r="AJ181" i="20"/>
  <c r="AI181" i="20"/>
  <c r="BX180" i="20"/>
  <c r="BW180" i="20"/>
  <c r="BU180" i="20"/>
  <c r="BT180" i="20"/>
  <c r="BS180" i="20"/>
  <c r="BR180" i="20"/>
  <c r="AR180" i="20"/>
  <c r="AQ180" i="20"/>
  <c r="AP180" i="20"/>
  <c r="AJ180" i="20"/>
  <c r="AI180" i="20"/>
  <c r="BX179" i="20"/>
  <c r="BW179" i="20"/>
  <c r="BU179" i="20"/>
  <c r="BT179" i="20"/>
  <c r="BS179" i="20"/>
  <c r="BR179" i="20"/>
  <c r="AR179" i="20"/>
  <c r="AQ179" i="20"/>
  <c r="AP179" i="20"/>
  <c r="AJ179" i="20"/>
  <c r="AI179" i="20"/>
  <c r="BX178" i="20"/>
  <c r="BW178" i="20"/>
  <c r="BU178" i="20"/>
  <c r="BT178" i="20"/>
  <c r="BS178" i="20"/>
  <c r="BR178" i="20"/>
  <c r="AR178" i="20"/>
  <c r="AQ178" i="20"/>
  <c r="AP178" i="20"/>
  <c r="AJ178" i="20"/>
  <c r="AI178" i="20"/>
  <c r="BX177" i="20"/>
  <c r="BW177" i="20"/>
  <c r="BU177" i="20"/>
  <c r="BT177" i="20"/>
  <c r="BS177" i="20"/>
  <c r="BR177" i="20"/>
  <c r="AR177" i="20"/>
  <c r="AQ177" i="20"/>
  <c r="AP177" i="20"/>
  <c r="AJ177" i="20"/>
  <c r="AI177" i="20"/>
  <c r="BX176" i="20"/>
  <c r="BW176" i="20"/>
  <c r="BU176" i="20"/>
  <c r="BT176" i="20"/>
  <c r="BS176" i="20"/>
  <c r="BR176" i="20"/>
  <c r="AR176" i="20"/>
  <c r="AQ176" i="20"/>
  <c r="AP176" i="20"/>
  <c r="AJ176" i="20"/>
  <c r="AI176" i="20"/>
  <c r="BX175" i="20"/>
  <c r="BW175" i="20"/>
  <c r="BU175" i="20"/>
  <c r="BT175" i="20"/>
  <c r="BS175" i="20"/>
  <c r="BR175" i="20"/>
  <c r="AR175" i="20"/>
  <c r="AQ175" i="20"/>
  <c r="AP175" i="20"/>
  <c r="AJ175" i="20"/>
  <c r="AI175" i="20"/>
  <c r="BX174" i="20"/>
  <c r="BW174" i="20"/>
  <c r="BU174" i="20"/>
  <c r="BT174" i="20"/>
  <c r="BS174" i="20"/>
  <c r="BR174" i="20"/>
  <c r="AR174" i="20"/>
  <c r="AQ174" i="20"/>
  <c r="AP174" i="20"/>
  <c r="AJ174" i="20"/>
  <c r="AI174" i="20"/>
  <c r="BX173" i="20"/>
  <c r="BW173" i="20"/>
  <c r="BU173" i="20"/>
  <c r="BT173" i="20"/>
  <c r="BS173" i="20"/>
  <c r="BR173" i="20"/>
  <c r="AR173" i="20"/>
  <c r="AQ173" i="20"/>
  <c r="AP173" i="20"/>
  <c r="AJ173" i="20"/>
  <c r="AI173" i="20"/>
  <c r="BX172" i="20"/>
  <c r="BW172" i="20"/>
  <c r="BU172" i="20"/>
  <c r="BT172" i="20"/>
  <c r="BS172" i="20"/>
  <c r="BR172" i="20"/>
  <c r="AR172" i="20"/>
  <c r="AQ172" i="20"/>
  <c r="AP172" i="20"/>
  <c r="AJ172" i="20"/>
  <c r="AI172" i="20"/>
  <c r="BX171" i="20"/>
  <c r="BW171" i="20"/>
  <c r="BU171" i="20"/>
  <c r="BT171" i="20"/>
  <c r="BS171" i="20"/>
  <c r="BR171" i="20"/>
  <c r="AR171" i="20"/>
  <c r="AQ171" i="20"/>
  <c r="AP171" i="20"/>
  <c r="AJ171" i="20"/>
  <c r="AI171" i="20"/>
  <c r="BX170" i="20"/>
  <c r="BW170" i="20"/>
  <c r="BU170" i="20"/>
  <c r="BT170" i="20"/>
  <c r="BS170" i="20"/>
  <c r="BR170" i="20"/>
  <c r="AR170" i="20"/>
  <c r="AQ170" i="20"/>
  <c r="AP170" i="20"/>
  <c r="AJ170" i="20"/>
  <c r="AI170" i="20"/>
  <c r="BX169" i="20"/>
  <c r="BW169" i="20"/>
  <c r="BU169" i="20"/>
  <c r="BT169" i="20"/>
  <c r="BS169" i="20"/>
  <c r="BR169" i="20"/>
  <c r="AR169" i="20"/>
  <c r="AQ169" i="20"/>
  <c r="AP169" i="20"/>
  <c r="AJ169" i="20"/>
  <c r="AI169" i="20"/>
  <c r="BX168" i="20"/>
  <c r="BW168" i="20"/>
  <c r="BU168" i="20"/>
  <c r="BT168" i="20"/>
  <c r="BS168" i="20"/>
  <c r="BR168" i="20"/>
  <c r="AR168" i="20"/>
  <c r="AQ168" i="20"/>
  <c r="AP168" i="20"/>
  <c r="AJ168" i="20"/>
  <c r="AI168" i="20"/>
  <c r="BX167" i="20"/>
  <c r="BW167" i="20"/>
  <c r="BU167" i="20"/>
  <c r="BT167" i="20"/>
  <c r="BS167" i="20"/>
  <c r="BR167" i="20"/>
  <c r="AR167" i="20"/>
  <c r="AQ167" i="20"/>
  <c r="AP167" i="20"/>
  <c r="AJ167" i="20"/>
  <c r="AI167" i="20"/>
  <c r="BX166" i="20"/>
  <c r="BW166" i="20"/>
  <c r="BU166" i="20"/>
  <c r="BT166" i="20"/>
  <c r="BS166" i="20"/>
  <c r="BR166" i="20"/>
  <c r="AR166" i="20"/>
  <c r="AQ166" i="20"/>
  <c r="AP166" i="20"/>
  <c r="AJ166" i="20"/>
  <c r="AI166" i="20"/>
  <c r="BX165" i="20"/>
  <c r="BW165" i="20"/>
  <c r="BU165" i="20"/>
  <c r="BT165" i="20"/>
  <c r="BS165" i="20"/>
  <c r="BR165" i="20"/>
  <c r="AR165" i="20"/>
  <c r="AQ165" i="20"/>
  <c r="AP165" i="20"/>
  <c r="AJ165" i="20"/>
  <c r="AI165" i="20"/>
  <c r="BX164" i="20"/>
  <c r="BW164" i="20"/>
  <c r="BU164" i="20"/>
  <c r="BT164" i="20"/>
  <c r="BS164" i="20"/>
  <c r="BR164" i="20"/>
  <c r="AR164" i="20"/>
  <c r="AQ164" i="20"/>
  <c r="AP164" i="20"/>
  <c r="AJ164" i="20"/>
  <c r="AI164" i="20"/>
  <c r="BX163" i="20"/>
  <c r="BW163" i="20"/>
  <c r="BU163" i="20"/>
  <c r="BT163" i="20"/>
  <c r="BS163" i="20"/>
  <c r="BR163" i="20"/>
  <c r="AR163" i="20"/>
  <c r="AQ163" i="20"/>
  <c r="AP163" i="20"/>
  <c r="AJ163" i="20"/>
  <c r="AI163" i="20"/>
  <c r="BX162" i="20"/>
  <c r="BW162" i="20"/>
  <c r="BU162" i="20"/>
  <c r="BT162" i="20"/>
  <c r="BS162" i="20"/>
  <c r="BR162" i="20"/>
  <c r="AR162" i="20"/>
  <c r="AQ162" i="20"/>
  <c r="AP162" i="20"/>
  <c r="AJ162" i="20"/>
  <c r="AI162" i="20"/>
  <c r="BX161" i="20"/>
  <c r="BW161" i="20"/>
  <c r="BU161" i="20"/>
  <c r="BT161" i="20"/>
  <c r="BS161" i="20"/>
  <c r="BR161" i="20"/>
  <c r="AR161" i="20"/>
  <c r="AQ161" i="20"/>
  <c r="AP161" i="20"/>
  <c r="AJ161" i="20"/>
  <c r="AI161" i="20"/>
  <c r="BX160" i="20"/>
  <c r="BW160" i="20"/>
  <c r="BU160" i="20"/>
  <c r="BT160" i="20"/>
  <c r="BS160" i="20"/>
  <c r="BR160" i="20"/>
  <c r="AR160" i="20"/>
  <c r="AQ160" i="20"/>
  <c r="AP160" i="20"/>
  <c r="AJ160" i="20"/>
  <c r="AI160" i="20"/>
  <c r="BX159" i="20"/>
  <c r="BW159" i="20"/>
  <c r="BU159" i="20"/>
  <c r="BT159" i="20"/>
  <c r="BS159" i="20"/>
  <c r="BR159" i="20"/>
  <c r="AR159" i="20"/>
  <c r="AQ159" i="20"/>
  <c r="AP159" i="20"/>
  <c r="AJ159" i="20"/>
  <c r="AI159" i="20"/>
  <c r="BX158" i="20"/>
  <c r="BW158" i="20"/>
  <c r="BU158" i="20"/>
  <c r="BT158" i="20"/>
  <c r="BS158" i="20"/>
  <c r="BR158" i="20"/>
  <c r="AR158" i="20"/>
  <c r="AQ158" i="20"/>
  <c r="AP158" i="20"/>
  <c r="AJ158" i="20"/>
  <c r="AI158" i="20"/>
  <c r="BX157" i="20"/>
  <c r="BW157" i="20"/>
  <c r="BU157" i="20"/>
  <c r="BT157" i="20"/>
  <c r="BS157" i="20"/>
  <c r="BR157" i="20"/>
  <c r="AR157" i="20"/>
  <c r="AQ157" i="20"/>
  <c r="AP157" i="20"/>
  <c r="AJ157" i="20"/>
  <c r="AI157" i="20"/>
  <c r="BX156" i="20"/>
  <c r="BW156" i="20"/>
  <c r="BU156" i="20"/>
  <c r="BT156" i="20"/>
  <c r="BS156" i="20"/>
  <c r="BR156" i="20"/>
  <c r="AR156" i="20"/>
  <c r="AQ156" i="20"/>
  <c r="AP156" i="20"/>
  <c r="AJ156" i="20"/>
  <c r="AI156" i="20"/>
  <c r="BX155" i="20"/>
  <c r="BW155" i="20"/>
  <c r="BU155" i="20"/>
  <c r="BT155" i="20"/>
  <c r="BS155" i="20"/>
  <c r="BR155" i="20"/>
  <c r="AR155" i="20"/>
  <c r="AQ155" i="20"/>
  <c r="AP155" i="20"/>
  <c r="AJ155" i="20"/>
  <c r="AI155" i="20"/>
  <c r="BX154" i="20"/>
  <c r="BW154" i="20"/>
  <c r="BU154" i="20"/>
  <c r="BT154" i="20"/>
  <c r="BS154" i="20"/>
  <c r="BR154" i="20"/>
  <c r="AR154" i="20"/>
  <c r="AQ154" i="20"/>
  <c r="AP154" i="20"/>
  <c r="AJ154" i="20"/>
  <c r="AI154" i="20"/>
  <c r="BX153" i="20"/>
  <c r="BW153" i="20"/>
  <c r="BU153" i="20"/>
  <c r="BT153" i="20"/>
  <c r="BS153" i="20"/>
  <c r="BR153" i="20"/>
  <c r="AR153" i="20"/>
  <c r="AQ153" i="20"/>
  <c r="AP153" i="20"/>
  <c r="AJ153" i="20"/>
  <c r="AI153" i="20"/>
  <c r="BX152" i="20"/>
  <c r="BW152" i="20"/>
  <c r="BU152" i="20"/>
  <c r="BT152" i="20"/>
  <c r="BS152" i="20"/>
  <c r="BR152" i="20"/>
  <c r="AR152" i="20"/>
  <c r="AQ152" i="20"/>
  <c r="AP152" i="20"/>
  <c r="AJ152" i="20"/>
  <c r="AI152" i="20"/>
  <c r="BX151" i="20"/>
  <c r="BW151" i="20"/>
  <c r="BU151" i="20"/>
  <c r="BT151" i="20"/>
  <c r="BS151" i="20"/>
  <c r="BR151" i="20"/>
  <c r="AR151" i="20"/>
  <c r="AQ151" i="20"/>
  <c r="AP151" i="20"/>
  <c r="AJ151" i="20"/>
  <c r="AI151" i="20"/>
  <c r="BX150" i="20"/>
  <c r="BW150" i="20"/>
  <c r="BU150" i="20"/>
  <c r="BT150" i="20"/>
  <c r="BS150" i="20"/>
  <c r="BR150" i="20"/>
  <c r="AR150" i="20"/>
  <c r="AQ150" i="20"/>
  <c r="AP150" i="20"/>
  <c r="AJ150" i="20"/>
  <c r="AI150" i="20"/>
  <c r="BX149" i="20"/>
  <c r="BW149" i="20"/>
  <c r="BU149" i="20"/>
  <c r="BT149" i="20"/>
  <c r="BS149" i="20"/>
  <c r="BR149" i="20"/>
  <c r="AR149" i="20"/>
  <c r="AQ149" i="20"/>
  <c r="AP149" i="20"/>
  <c r="AJ149" i="20"/>
  <c r="AI149" i="20"/>
  <c r="BX148" i="20"/>
  <c r="BW148" i="20"/>
  <c r="BU148" i="20"/>
  <c r="BT148" i="20"/>
  <c r="BS148" i="20"/>
  <c r="BR148" i="20"/>
  <c r="AR148" i="20"/>
  <c r="AQ148" i="20"/>
  <c r="AP148" i="20"/>
  <c r="AJ148" i="20"/>
  <c r="AI148" i="20"/>
  <c r="BX147" i="20"/>
  <c r="BW147" i="20"/>
  <c r="BU147" i="20"/>
  <c r="BT147" i="20"/>
  <c r="BS147" i="20"/>
  <c r="BR147" i="20"/>
  <c r="AR147" i="20"/>
  <c r="AQ147" i="20"/>
  <c r="AP147" i="20"/>
  <c r="AJ147" i="20"/>
  <c r="AI147" i="20"/>
  <c r="BX146" i="20"/>
  <c r="BW146" i="20"/>
  <c r="BU146" i="20"/>
  <c r="BT146" i="20"/>
  <c r="BS146" i="20"/>
  <c r="BR146" i="20"/>
  <c r="AR146" i="20"/>
  <c r="AQ146" i="20"/>
  <c r="AP146" i="20"/>
  <c r="AJ146" i="20"/>
  <c r="AI146" i="20"/>
  <c r="BX145" i="20"/>
  <c r="BW145" i="20"/>
  <c r="BU145" i="20"/>
  <c r="BT145" i="20"/>
  <c r="BS145" i="20"/>
  <c r="BR145" i="20"/>
  <c r="AR145" i="20"/>
  <c r="AQ145" i="20"/>
  <c r="AP145" i="20"/>
  <c r="AJ145" i="20"/>
  <c r="AI145" i="20"/>
  <c r="BX144" i="20"/>
  <c r="BW144" i="20"/>
  <c r="BU144" i="20"/>
  <c r="BT144" i="20"/>
  <c r="BS144" i="20"/>
  <c r="BR144" i="20"/>
  <c r="AR144" i="20"/>
  <c r="AQ144" i="20"/>
  <c r="AP144" i="20"/>
  <c r="AJ144" i="20"/>
  <c r="AI144" i="20"/>
  <c r="BX143" i="20"/>
  <c r="BW143" i="20"/>
  <c r="BU143" i="20"/>
  <c r="BT143" i="20"/>
  <c r="BS143" i="20"/>
  <c r="BR143" i="20"/>
  <c r="AR143" i="20"/>
  <c r="AQ143" i="20"/>
  <c r="AP143" i="20"/>
  <c r="AJ143" i="20"/>
  <c r="AI143" i="20"/>
  <c r="BX142" i="20"/>
  <c r="BW142" i="20"/>
  <c r="BU142" i="20"/>
  <c r="BT142" i="20"/>
  <c r="BS142" i="20"/>
  <c r="BR142" i="20"/>
  <c r="AR142" i="20"/>
  <c r="AQ142" i="20"/>
  <c r="AP142" i="20"/>
  <c r="AJ142" i="20"/>
  <c r="AI142" i="20"/>
  <c r="BX141" i="20"/>
  <c r="BW141" i="20"/>
  <c r="BU141" i="20"/>
  <c r="BT141" i="20"/>
  <c r="BS141" i="20"/>
  <c r="BR141" i="20"/>
  <c r="AR141" i="20"/>
  <c r="AQ141" i="20"/>
  <c r="AP141" i="20"/>
  <c r="AJ141" i="20"/>
  <c r="AI141" i="20"/>
  <c r="BX140" i="20"/>
  <c r="BW140" i="20"/>
  <c r="BU140" i="20"/>
  <c r="BT140" i="20"/>
  <c r="BS140" i="20"/>
  <c r="BR140" i="20"/>
  <c r="AR140" i="20"/>
  <c r="AQ140" i="20"/>
  <c r="AP140" i="20"/>
  <c r="AJ140" i="20"/>
  <c r="AI140" i="20"/>
  <c r="BX139" i="20"/>
  <c r="BW139" i="20"/>
  <c r="BU139" i="20"/>
  <c r="BT139" i="20"/>
  <c r="BS139" i="20"/>
  <c r="BR139" i="20"/>
  <c r="AR139" i="20"/>
  <c r="AQ139" i="20"/>
  <c r="AP139" i="20"/>
  <c r="AJ139" i="20"/>
  <c r="AI139" i="20"/>
  <c r="BX138" i="20"/>
  <c r="BW138" i="20"/>
  <c r="BU138" i="20"/>
  <c r="BT138" i="20"/>
  <c r="BS138" i="20"/>
  <c r="BR138" i="20"/>
  <c r="AR138" i="20"/>
  <c r="AQ138" i="20"/>
  <c r="AP138" i="20"/>
  <c r="AJ138" i="20"/>
  <c r="AI138" i="20"/>
  <c r="BX137" i="20"/>
  <c r="BW137" i="20"/>
  <c r="BU137" i="20"/>
  <c r="BT137" i="20"/>
  <c r="BS137" i="20"/>
  <c r="BR137" i="20"/>
  <c r="AR137" i="20"/>
  <c r="AQ137" i="20"/>
  <c r="AP137" i="20"/>
  <c r="AJ137" i="20"/>
  <c r="AI137" i="20"/>
  <c r="BX136" i="20"/>
  <c r="BW136" i="20"/>
  <c r="BU136" i="20"/>
  <c r="BT136" i="20"/>
  <c r="BS136" i="20"/>
  <c r="BR136" i="20"/>
  <c r="AR136" i="20"/>
  <c r="AQ136" i="20"/>
  <c r="AP136" i="20"/>
  <c r="AJ136" i="20"/>
  <c r="AI136" i="20"/>
  <c r="BX135" i="20"/>
  <c r="BW135" i="20"/>
  <c r="BU135" i="20"/>
  <c r="BT135" i="20"/>
  <c r="BS135" i="20"/>
  <c r="BR135" i="20"/>
  <c r="AR135" i="20"/>
  <c r="AQ135" i="20"/>
  <c r="AP135" i="20"/>
  <c r="AJ135" i="20"/>
  <c r="AI135" i="20"/>
  <c r="BX134" i="20"/>
  <c r="BW134" i="20"/>
  <c r="BU134" i="20"/>
  <c r="BT134" i="20"/>
  <c r="BS134" i="20"/>
  <c r="BR134" i="20"/>
  <c r="AR134" i="20"/>
  <c r="AQ134" i="20"/>
  <c r="AP134" i="20"/>
  <c r="AJ134" i="20"/>
  <c r="AI134" i="20"/>
  <c r="BX133" i="20"/>
  <c r="BW133" i="20"/>
  <c r="BU133" i="20"/>
  <c r="BT133" i="20"/>
  <c r="BS133" i="20"/>
  <c r="BR133" i="20"/>
  <c r="AR133" i="20"/>
  <c r="AQ133" i="20"/>
  <c r="AP133" i="20"/>
  <c r="AJ133" i="20"/>
  <c r="AI133" i="20"/>
  <c r="BX132" i="20"/>
  <c r="BW132" i="20"/>
  <c r="BU132" i="20"/>
  <c r="BT132" i="20"/>
  <c r="BS132" i="20"/>
  <c r="BR132" i="20"/>
  <c r="AR132" i="20"/>
  <c r="AQ132" i="20"/>
  <c r="AP132" i="20"/>
  <c r="AJ132" i="20"/>
  <c r="AI132" i="20"/>
  <c r="BX131" i="20"/>
  <c r="BW131" i="20"/>
  <c r="BU131" i="20"/>
  <c r="BT131" i="20"/>
  <c r="BS131" i="20"/>
  <c r="BR131" i="20"/>
  <c r="AR131" i="20"/>
  <c r="AQ131" i="20"/>
  <c r="AP131" i="20"/>
  <c r="AJ131" i="20"/>
  <c r="AI131" i="20"/>
  <c r="BX130" i="20"/>
  <c r="BW130" i="20"/>
  <c r="BU130" i="20"/>
  <c r="BT130" i="20"/>
  <c r="BS130" i="20"/>
  <c r="BR130" i="20"/>
  <c r="AR130" i="20"/>
  <c r="AQ130" i="20"/>
  <c r="AP130" i="20"/>
  <c r="AJ130" i="20"/>
  <c r="AI130" i="20"/>
  <c r="BX129" i="20"/>
  <c r="BW129" i="20"/>
  <c r="BU129" i="20"/>
  <c r="BT129" i="20"/>
  <c r="BS129" i="20"/>
  <c r="BR129" i="20"/>
  <c r="AR129" i="20"/>
  <c r="AQ129" i="20"/>
  <c r="AP129" i="20"/>
  <c r="AJ129" i="20"/>
  <c r="AI129" i="20"/>
  <c r="BX128" i="20"/>
  <c r="BW128" i="20"/>
  <c r="BU128" i="20"/>
  <c r="BT128" i="20"/>
  <c r="BS128" i="20"/>
  <c r="BR128" i="20"/>
  <c r="AR128" i="20"/>
  <c r="AQ128" i="20"/>
  <c r="AP128" i="20"/>
  <c r="AJ128" i="20"/>
  <c r="AI128" i="20"/>
  <c r="BX127" i="20"/>
  <c r="BW127" i="20"/>
  <c r="BU127" i="20"/>
  <c r="BT127" i="20"/>
  <c r="BS127" i="20"/>
  <c r="BR127" i="20"/>
  <c r="AR127" i="20"/>
  <c r="AQ127" i="20"/>
  <c r="AP127" i="20"/>
  <c r="AJ127" i="20"/>
  <c r="AI127" i="20"/>
  <c r="BX126" i="20"/>
  <c r="BW126" i="20"/>
  <c r="BU126" i="20"/>
  <c r="BT126" i="20"/>
  <c r="BS126" i="20"/>
  <c r="BR126" i="20"/>
  <c r="AR126" i="20"/>
  <c r="AQ126" i="20"/>
  <c r="AP126" i="20"/>
  <c r="AJ126" i="20"/>
  <c r="AI126" i="20"/>
  <c r="BX125" i="20"/>
  <c r="BW125" i="20"/>
  <c r="BU125" i="20"/>
  <c r="BT125" i="20"/>
  <c r="BS125" i="20"/>
  <c r="BR125" i="20"/>
  <c r="AR125" i="20"/>
  <c r="AQ125" i="20"/>
  <c r="AP125" i="20"/>
  <c r="AJ125" i="20"/>
  <c r="AI125" i="20"/>
  <c r="BX124" i="20"/>
  <c r="BW124" i="20"/>
  <c r="BU124" i="20"/>
  <c r="BT124" i="20"/>
  <c r="BS124" i="20"/>
  <c r="BR124" i="20"/>
  <c r="AR124" i="20"/>
  <c r="AQ124" i="20"/>
  <c r="AP124" i="20"/>
  <c r="AJ124" i="20"/>
  <c r="AI124" i="20"/>
  <c r="BX123" i="20"/>
  <c r="BW123" i="20"/>
  <c r="BU123" i="20"/>
  <c r="BT123" i="20"/>
  <c r="BS123" i="20"/>
  <c r="BR123" i="20"/>
  <c r="AR123" i="20"/>
  <c r="AQ123" i="20"/>
  <c r="AP123" i="20"/>
  <c r="AJ123" i="20"/>
  <c r="AI123" i="20"/>
  <c r="BX122" i="20"/>
  <c r="BW122" i="20"/>
  <c r="BU122" i="20"/>
  <c r="BT122" i="20"/>
  <c r="BS122" i="20"/>
  <c r="BR122" i="20"/>
  <c r="AR122" i="20"/>
  <c r="AQ122" i="20"/>
  <c r="AP122" i="20"/>
  <c r="AJ122" i="20"/>
  <c r="AI122" i="20"/>
  <c r="BX121" i="20"/>
  <c r="BW121" i="20"/>
  <c r="BU121" i="20"/>
  <c r="BT121" i="20"/>
  <c r="BS121" i="20"/>
  <c r="BR121" i="20"/>
  <c r="AR121" i="20"/>
  <c r="AQ121" i="20"/>
  <c r="AP121" i="20"/>
  <c r="AJ121" i="20"/>
  <c r="AI121" i="20"/>
  <c r="BX120" i="20"/>
  <c r="BW120" i="20"/>
  <c r="BU120" i="20"/>
  <c r="BT120" i="20"/>
  <c r="BS120" i="20"/>
  <c r="BR120" i="20"/>
  <c r="AR120" i="20"/>
  <c r="AQ120" i="20"/>
  <c r="AP120" i="20"/>
  <c r="AJ120" i="20"/>
  <c r="AI120" i="20"/>
  <c r="BX119" i="20"/>
  <c r="BW119" i="20"/>
  <c r="BU119" i="20"/>
  <c r="BT119" i="20"/>
  <c r="BS119" i="20"/>
  <c r="BR119" i="20"/>
  <c r="AR119" i="20"/>
  <c r="AQ119" i="20"/>
  <c r="AP119" i="20"/>
  <c r="AJ119" i="20"/>
  <c r="AI119" i="20"/>
  <c r="BX118" i="20"/>
  <c r="BW118" i="20"/>
  <c r="BU118" i="20"/>
  <c r="BT118" i="20"/>
  <c r="BS118" i="20"/>
  <c r="BR118" i="20"/>
  <c r="AR118" i="20"/>
  <c r="AQ118" i="20"/>
  <c r="AP118" i="20"/>
  <c r="AJ118" i="20"/>
  <c r="AI118" i="20"/>
  <c r="BX117" i="20"/>
  <c r="BW117" i="20"/>
  <c r="BU117" i="20"/>
  <c r="BT117" i="20"/>
  <c r="BS117" i="20"/>
  <c r="BR117" i="20"/>
  <c r="AR117" i="20"/>
  <c r="AQ117" i="20"/>
  <c r="AP117" i="20"/>
  <c r="AJ117" i="20"/>
  <c r="AI117" i="20"/>
  <c r="BX116" i="20"/>
  <c r="BW116" i="20"/>
  <c r="BU116" i="20"/>
  <c r="BT116" i="20"/>
  <c r="BS116" i="20"/>
  <c r="BR116" i="20"/>
  <c r="AR116" i="20"/>
  <c r="AQ116" i="20"/>
  <c r="AP116" i="20"/>
  <c r="AJ116" i="20"/>
  <c r="AI116" i="20"/>
  <c r="AD116" i="20"/>
  <c r="AC116" i="20"/>
  <c r="AB116" i="20"/>
  <c r="BX115" i="20"/>
  <c r="BW115" i="20"/>
  <c r="BU115" i="20"/>
  <c r="BT115" i="20"/>
  <c r="BS115" i="20"/>
  <c r="BR115" i="20"/>
  <c r="AR115" i="20"/>
  <c r="AQ115" i="20"/>
  <c r="AP115" i="20"/>
  <c r="AJ115" i="20"/>
  <c r="AI115" i="20"/>
  <c r="AD115" i="20"/>
  <c r="AC115" i="20"/>
  <c r="AB115" i="20"/>
  <c r="BX114" i="20"/>
  <c r="BW114" i="20"/>
  <c r="BU114" i="20"/>
  <c r="BT114" i="20"/>
  <c r="BS114" i="20"/>
  <c r="BR114" i="20"/>
  <c r="AR114" i="20"/>
  <c r="AQ114" i="20"/>
  <c r="AP114" i="20"/>
  <c r="AJ114" i="20"/>
  <c r="AI114" i="20"/>
  <c r="AD114" i="20"/>
  <c r="AC114" i="20"/>
  <c r="AB114" i="20"/>
  <c r="BX113" i="20"/>
  <c r="BW113" i="20"/>
  <c r="BU113" i="20"/>
  <c r="BT113" i="20"/>
  <c r="BS113" i="20"/>
  <c r="BR113" i="20"/>
  <c r="AJ113" i="20"/>
  <c r="AI113" i="20"/>
  <c r="AD113" i="20"/>
  <c r="AC113" i="20"/>
  <c r="AB113" i="20"/>
  <c r="BX112" i="20"/>
  <c r="BW112" i="20"/>
  <c r="BU112" i="20"/>
  <c r="BT112" i="20"/>
  <c r="BS112" i="20"/>
  <c r="BR112" i="20"/>
  <c r="AJ112" i="20"/>
  <c r="AI112" i="20"/>
  <c r="AD112" i="20"/>
  <c r="AC112" i="20"/>
  <c r="AB112" i="20"/>
  <c r="BX111" i="20"/>
  <c r="BW111" i="20"/>
  <c r="BU111" i="20"/>
  <c r="BT111" i="20"/>
  <c r="BS111" i="20"/>
  <c r="BR111" i="20"/>
  <c r="AJ111" i="20"/>
  <c r="AI111" i="20"/>
  <c r="BX110" i="20"/>
  <c r="BW110" i="20"/>
  <c r="BU110" i="20"/>
  <c r="BT110" i="20"/>
  <c r="BS110" i="20"/>
  <c r="BR110" i="20"/>
  <c r="BX109" i="20"/>
  <c r="BW109" i="20"/>
  <c r="BU109" i="20"/>
  <c r="BT109" i="20"/>
  <c r="BS109" i="20"/>
  <c r="BR109" i="20"/>
  <c r="BA109" i="20"/>
  <c r="AZ109" i="20"/>
  <c r="M109" i="20"/>
  <c r="AJ110" i="20" s="1"/>
  <c r="BX108" i="20"/>
  <c r="BW108" i="20"/>
  <c r="BU108" i="20"/>
  <c r="BT108" i="20"/>
  <c r="BS108" i="20"/>
  <c r="BR108" i="20"/>
  <c r="BA108" i="20"/>
  <c r="AZ108" i="20"/>
  <c r="M108" i="20"/>
  <c r="R108" i="20" s="1"/>
  <c r="BX107" i="20"/>
  <c r="BW107" i="20"/>
  <c r="BU107" i="20"/>
  <c r="BT107" i="20"/>
  <c r="BS107" i="20"/>
  <c r="BR107" i="20"/>
  <c r="BA107" i="20"/>
  <c r="AZ107" i="20"/>
  <c r="M107" i="20"/>
  <c r="BX106" i="20"/>
  <c r="BW106" i="20"/>
  <c r="BU106" i="20"/>
  <c r="BT106" i="20"/>
  <c r="BS106" i="20"/>
  <c r="BR106" i="20"/>
  <c r="BA106" i="20"/>
  <c r="AZ106" i="20"/>
  <c r="M106" i="20"/>
  <c r="BX105" i="20"/>
  <c r="BW105" i="20"/>
  <c r="BU105" i="20"/>
  <c r="BT105" i="20"/>
  <c r="BS105" i="20"/>
  <c r="BR105" i="20"/>
  <c r="BA105" i="20"/>
  <c r="AZ105" i="20"/>
  <c r="M105" i="20"/>
  <c r="BX104" i="20"/>
  <c r="BW104" i="20"/>
  <c r="BU104" i="20"/>
  <c r="BT104" i="20"/>
  <c r="BS104" i="20"/>
  <c r="BR104" i="20"/>
  <c r="BA104" i="20"/>
  <c r="AZ104" i="20"/>
  <c r="M104" i="20"/>
  <c r="K104" i="20" s="1"/>
  <c r="BX103" i="20"/>
  <c r="BW103" i="20"/>
  <c r="BU103" i="20"/>
  <c r="BT103" i="20"/>
  <c r="BS103" i="20"/>
  <c r="BR103" i="20"/>
  <c r="BA103" i="20"/>
  <c r="AZ103" i="20"/>
  <c r="M103" i="20"/>
  <c r="BX102" i="20"/>
  <c r="BW102" i="20"/>
  <c r="BU102" i="20"/>
  <c r="BT102" i="20"/>
  <c r="BS102" i="20"/>
  <c r="BR102" i="20"/>
  <c r="BA102" i="20"/>
  <c r="AZ102" i="20"/>
  <c r="M102" i="20"/>
  <c r="F102" i="20" s="1"/>
  <c r="BX101" i="20"/>
  <c r="BW101" i="20"/>
  <c r="BU101" i="20"/>
  <c r="BT101" i="20"/>
  <c r="BS101" i="20"/>
  <c r="BR101" i="20"/>
  <c r="BA101" i="20"/>
  <c r="AZ101" i="20"/>
  <c r="M101" i="20"/>
  <c r="BX100" i="20"/>
  <c r="BW100" i="20"/>
  <c r="BU100" i="20"/>
  <c r="BT100" i="20"/>
  <c r="BS100" i="20"/>
  <c r="BR100" i="20"/>
  <c r="BA100" i="20"/>
  <c r="AZ100" i="20"/>
  <c r="M100" i="20"/>
  <c r="AS101" i="20" s="1"/>
  <c r="BX99" i="20"/>
  <c r="BW99" i="20"/>
  <c r="BU99" i="20"/>
  <c r="BT99" i="20"/>
  <c r="BS99" i="20"/>
  <c r="BR99" i="20"/>
  <c r="BA99" i="20"/>
  <c r="AZ99" i="20"/>
  <c r="M99" i="20"/>
  <c r="R99" i="20" s="1"/>
  <c r="BX98" i="20"/>
  <c r="BW98" i="20"/>
  <c r="BU98" i="20"/>
  <c r="BT98" i="20"/>
  <c r="BS98" i="20"/>
  <c r="BR98" i="20"/>
  <c r="BA98" i="20"/>
  <c r="AZ98" i="20"/>
  <c r="M98" i="20"/>
  <c r="BX97" i="20"/>
  <c r="BW97" i="20"/>
  <c r="BU97" i="20"/>
  <c r="BT97" i="20"/>
  <c r="BS97" i="20"/>
  <c r="BR97" i="20"/>
  <c r="BA97" i="20"/>
  <c r="AZ97" i="20"/>
  <c r="M97" i="20"/>
  <c r="F97" i="20" s="1"/>
  <c r="BX96" i="20"/>
  <c r="BW96" i="20"/>
  <c r="BU96" i="20"/>
  <c r="BT96" i="20"/>
  <c r="BS96" i="20"/>
  <c r="BR96" i="20"/>
  <c r="BA96" i="20"/>
  <c r="AZ96" i="20"/>
  <c r="M96" i="20"/>
  <c r="AG97" i="20" s="1"/>
  <c r="I97" i="20" s="1"/>
  <c r="BX95" i="20"/>
  <c r="BW95" i="20"/>
  <c r="BU95" i="20"/>
  <c r="BT95" i="20"/>
  <c r="BS95" i="20"/>
  <c r="BR95" i="20"/>
  <c r="BA95" i="20"/>
  <c r="AZ95" i="20"/>
  <c r="M95" i="20"/>
  <c r="AW96" i="20" s="1"/>
  <c r="V96" i="20" s="1"/>
  <c r="BX94" i="20"/>
  <c r="BW94" i="20"/>
  <c r="BU94" i="20"/>
  <c r="BT94" i="20"/>
  <c r="BS94" i="20"/>
  <c r="BR94" i="20"/>
  <c r="BA94" i="20"/>
  <c r="AZ94" i="20"/>
  <c r="M94" i="20"/>
  <c r="BX93" i="20"/>
  <c r="BW93" i="20"/>
  <c r="BU93" i="20"/>
  <c r="BT93" i="20"/>
  <c r="BS93" i="20"/>
  <c r="BR93" i="20"/>
  <c r="BA93" i="20"/>
  <c r="AZ93" i="20"/>
  <c r="M93" i="20"/>
  <c r="S93" i="20" s="1"/>
  <c r="AZ93" i="1" s="1"/>
  <c r="BX92" i="20"/>
  <c r="BW92" i="20"/>
  <c r="BU92" i="20"/>
  <c r="BT92" i="20"/>
  <c r="BS92" i="20"/>
  <c r="BR92" i="20"/>
  <c r="BA92" i="20"/>
  <c r="AZ92" i="20"/>
  <c r="M92" i="20"/>
  <c r="AS93" i="20" s="1"/>
  <c r="BX91" i="20"/>
  <c r="BW91" i="20"/>
  <c r="BU91" i="20"/>
  <c r="BT91" i="20"/>
  <c r="BS91" i="20"/>
  <c r="BR91" i="20"/>
  <c r="BA91" i="20"/>
  <c r="AZ91" i="20"/>
  <c r="M91" i="20"/>
  <c r="AG92" i="20" s="1"/>
  <c r="I92" i="20" s="1"/>
  <c r="BX90" i="20"/>
  <c r="BW90" i="20"/>
  <c r="BU90" i="20"/>
  <c r="BT90" i="20"/>
  <c r="BS90" i="20"/>
  <c r="BR90" i="20"/>
  <c r="BA90" i="20"/>
  <c r="AZ90" i="20"/>
  <c r="M90" i="20"/>
  <c r="F90" i="20" s="1"/>
  <c r="BX89" i="20"/>
  <c r="BW89" i="20"/>
  <c r="BU89" i="20"/>
  <c r="BT89" i="20"/>
  <c r="BS89" i="20"/>
  <c r="BR89" i="20"/>
  <c r="BA89" i="20"/>
  <c r="AZ89" i="20"/>
  <c r="M89" i="20"/>
  <c r="BX88" i="20"/>
  <c r="BW88" i="20"/>
  <c r="BU88" i="20"/>
  <c r="BT88" i="20"/>
  <c r="BS88" i="20"/>
  <c r="BR88" i="20"/>
  <c r="BA88" i="20"/>
  <c r="AZ88" i="20"/>
  <c r="M88" i="20"/>
  <c r="AG89" i="20" s="1"/>
  <c r="I89" i="20" s="1"/>
  <c r="BX87" i="20"/>
  <c r="BW87" i="20"/>
  <c r="BU87" i="20"/>
  <c r="BT87" i="20"/>
  <c r="BS87" i="20"/>
  <c r="BR87" i="20"/>
  <c r="BA87" i="20"/>
  <c r="AZ87" i="20"/>
  <c r="M87" i="20"/>
  <c r="AG88" i="20" s="1"/>
  <c r="I88" i="20" s="1"/>
  <c r="BX86" i="20"/>
  <c r="BW86" i="20"/>
  <c r="BU86" i="20"/>
  <c r="BT86" i="20"/>
  <c r="BS86" i="20"/>
  <c r="BR86" i="20"/>
  <c r="BA86" i="20"/>
  <c r="AZ86" i="20"/>
  <c r="M86" i="20"/>
  <c r="BX85" i="20"/>
  <c r="BW85" i="20"/>
  <c r="BU85" i="20"/>
  <c r="BT85" i="20"/>
  <c r="BS85" i="20"/>
  <c r="BR85" i="20"/>
  <c r="BA85" i="20"/>
  <c r="AZ85" i="20"/>
  <c r="M85" i="20"/>
  <c r="B86" i="20" s="1"/>
  <c r="AT86" i="1" s="1"/>
  <c r="BX84" i="20"/>
  <c r="BW84" i="20"/>
  <c r="BU84" i="20"/>
  <c r="BT84" i="20"/>
  <c r="BS84" i="20"/>
  <c r="BR84" i="20"/>
  <c r="BA84" i="20"/>
  <c r="AZ84" i="20"/>
  <c r="M84" i="20"/>
  <c r="AS85" i="20" s="1"/>
  <c r="BX83" i="20"/>
  <c r="BW83" i="20"/>
  <c r="BU83" i="20"/>
  <c r="BT83" i="20"/>
  <c r="BS83" i="20"/>
  <c r="BR83" i="20"/>
  <c r="BA83" i="20"/>
  <c r="AZ83" i="20"/>
  <c r="M83" i="20"/>
  <c r="AS84" i="20" s="1"/>
  <c r="BX82" i="20"/>
  <c r="BW82" i="20"/>
  <c r="BU82" i="20"/>
  <c r="BT82" i="20"/>
  <c r="BS82" i="20"/>
  <c r="BR82" i="20"/>
  <c r="BA82" i="20"/>
  <c r="AZ82" i="20"/>
  <c r="M82" i="20"/>
  <c r="AS83" i="20" s="1"/>
  <c r="BX81" i="20"/>
  <c r="BW81" i="20"/>
  <c r="BU81" i="20"/>
  <c r="BT81" i="20"/>
  <c r="BS81" i="20"/>
  <c r="BR81" i="20"/>
  <c r="BA81" i="20"/>
  <c r="AZ81" i="20"/>
  <c r="M81" i="20"/>
  <c r="B82" i="20" s="1"/>
  <c r="AT82" i="1" s="1"/>
  <c r="BX80" i="20"/>
  <c r="BW80" i="20"/>
  <c r="BU80" i="20"/>
  <c r="BT80" i="20"/>
  <c r="BS80" i="20"/>
  <c r="BR80" i="20"/>
  <c r="BA80" i="20"/>
  <c r="AZ80" i="20"/>
  <c r="M80" i="20"/>
  <c r="AG81" i="20" s="1"/>
  <c r="I81" i="20" s="1"/>
  <c r="BX79" i="20"/>
  <c r="BW79" i="20"/>
  <c r="BU79" i="20"/>
  <c r="BT79" i="20"/>
  <c r="BS79" i="20"/>
  <c r="BR79" i="20"/>
  <c r="BA79" i="20"/>
  <c r="AZ79" i="20"/>
  <c r="M79" i="20"/>
  <c r="BX78" i="20"/>
  <c r="BW78" i="20"/>
  <c r="BU78" i="20"/>
  <c r="BT78" i="20"/>
  <c r="BS78" i="20"/>
  <c r="BR78" i="20"/>
  <c r="BA78" i="20"/>
  <c r="AZ78" i="20"/>
  <c r="M78" i="20"/>
  <c r="R78" i="20" s="1"/>
  <c r="BX77" i="20"/>
  <c r="BW77" i="20"/>
  <c r="BU77" i="20"/>
  <c r="BT77" i="20"/>
  <c r="BS77" i="20"/>
  <c r="BR77" i="20"/>
  <c r="BA77" i="20"/>
  <c r="AZ77" i="20"/>
  <c r="M77" i="20"/>
  <c r="BX76" i="20"/>
  <c r="BW76" i="20"/>
  <c r="BU76" i="20"/>
  <c r="BT76" i="20"/>
  <c r="BS76" i="20"/>
  <c r="BR76" i="20"/>
  <c r="BA76" i="20"/>
  <c r="AZ76" i="20"/>
  <c r="M76" i="20"/>
  <c r="F76" i="20" s="1"/>
  <c r="BX75" i="20"/>
  <c r="BW75" i="20"/>
  <c r="BU75" i="20"/>
  <c r="BT75" i="20"/>
  <c r="BS75" i="20"/>
  <c r="BR75" i="20"/>
  <c r="BA75" i="20"/>
  <c r="AZ75" i="20"/>
  <c r="M75" i="20"/>
  <c r="AX76" i="20" s="1"/>
  <c r="BX74" i="20"/>
  <c r="BW74" i="20"/>
  <c r="BU74" i="20"/>
  <c r="BT74" i="20"/>
  <c r="BS74" i="20"/>
  <c r="BR74" i="20"/>
  <c r="BA74" i="20"/>
  <c r="AZ74" i="20"/>
  <c r="M74" i="20"/>
  <c r="BX73" i="20"/>
  <c r="BW73" i="20"/>
  <c r="BU73" i="20"/>
  <c r="BT73" i="20"/>
  <c r="BS73" i="20"/>
  <c r="BR73" i="20"/>
  <c r="BA73" i="20"/>
  <c r="AZ73" i="20"/>
  <c r="M73" i="20"/>
  <c r="AF74" i="20" s="1"/>
  <c r="E74" i="20" s="1"/>
  <c r="BX72" i="20"/>
  <c r="BW72" i="20"/>
  <c r="BU72" i="20"/>
  <c r="BT72" i="20"/>
  <c r="BS72" i="20"/>
  <c r="BR72" i="20"/>
  <c r="BA72" i="20"/>
  <c r="AZ72" i="20"/>
  <c r="M72" i="20"/>
  <c r="B73" i="20" s="1"/>
  <c r="AT73" i="1" s="1"/>
  <c r="BX71" i="20"/>
  <c r="BW71" i="20"/>
  <c r="BU71" i="20"/>
  <c r="BT71" i="20"/>
  <c r="BS71" i="20"/>
  <c r="BR71" i="20"/>
  <c r="BA71" i="20"/>
  <c r="AZ71" i="20"/>
  <c r="M71" i="20"/>
  <c r="K71" i="20" s="1"/>
  <c r="BX70" i="20"/>
  <c r="BW70" i="20"/>
  <c r="BU70" i="20"/>
  <c r="BT70" i="20"/>
  <c r="BS70" i="20"/>
  <c r="BR70" i="20"/>
  <c r="BA70" i="20"/>
  <c r="AZ70" i="20"/>
  <c r="M70" i="20"/>
  <c r="BX69" i="20"/>
  <c r="BW69" i="20"/>
  <c r="BU69" i="20"/>
  <c r="BT69" i="20"/>
  <c r="BS69" i="20"/>
  <c r="BR69" i="20"/>
  <c r="BA69" i="20"/>
  <c r="AZ69" i="20"/>
  <c r="M69" i="20"/>
  <c r="AW70" i="20" s="1"/>
  <c r="V70" i="20" s="1"/>
  <c r="BX68" i="20"/>
  <c r="BW68" i="20"/>
  <c r="BU68" i="20"/>
  <c r="BT68" i="20"/>
  <c r="BS68" i="20"/>
  <c r="BR68" i="20"/>
  <c r="BA68" i="20"/>
  <c r="AZ68" i="20"/>
  <c r="M68" i="20"/>
  <c r="K68" i="20" s="1"/>
  <c r="BX67" i="20"/>
  <c r="BW67" i="20"/>
  <c r="BU67" i="20"/>
  <c r="BT67" i="20"/>
  <c r="BS67" i="20"/>
  <c r="BR67" i="20"/>
  <c r="BA67" i="20"/>
  <c r="AZ67" i="20"/>
  <c r="M67" i="20"/>
  <c r="BX66" i="20"/>
  <c r="BW66" i="20"/>
  <c r="BU66" i="20"/>
  <c r="BT66" i="20"/>
  <c r="BS66" i="20"/>
  <c r="BR66" i="20"/>
  <c r="BA66" i="20"/>
  <c r="AZ66" i="20"/>
  <c r="M66" i="20"/>
  <c r="X66" i="20" s="1"/>
  <c r="AN66" i="20" s="1"/>
  <c r="BX65" i="20"/>
  <c r="BW65" i="20"/>
  <c r="BU65" i="20"/>
  <c r="BT65" i="20"/>
  <c r="BS65" i="20"/>
  <c r="BR65" i="20"/>
  <c r="BA65" i="20"/>
  <c r="AZ65" i="20"/>
  <c r="M65" i="20"/>
  <c r="AS66" i="20" s="1"/>
  <c r="BX64" i="20"/>
  <c r="BW64" i="20"/>
  <c r="BU64" i="20"/>
  <c r="BT64" i="20"/>
  <c r="BS64" i="20"/>
  <c r="BR64" i="20"/>
  <c r="BA64" i="20"/>
  <c r="AZ64" i="20"/>
  <c r="M64" i="20"/>
  <c r="AS65" i="20" s="1"/>
  <c r="BX63" i="20"/>
  <c r="BW63" i="20"/>
  <c r="BU63" i="20"/>
  <c r="BS63" i="20"/>
  <c r="BR63" i="20"/>
  <c r="BA63" i="20"/>
  <c r="AZ63" i="20"/>
  <c r="M63" i="20"/>
  <c r="BX62" i="20"/>
  <c r="BW62" i="20"/>
  <c r="BU62" i="20"/>
  <c r="BS62" i="20"/>
  <c r="BR62" i="20"/>
  <c r="BA62" i="20"/>
  <c r="AZ62" i="20"/>
  <c r="M62" i="20"/>
  <c r="BX61" i="20"/>
  <c r="BW61" i="20"/>
  <c r="BU61" i="20"/>
  <c r="BS61" i="20"/>
  <c r="BR61" i="20"/>
  <c r="BA61" i="20"/>
  <c r="AZ61" i="20"/>
  <c r="M61" i="20"/>
  <c r="AF62" i="20" s="1"/>
  <c r="E62" i="20" s="1"/>
  <c r="BX60" i="20"/>
  <c r="BW60" i="20"/>
  <c r="BU60" i="20"/>
  <c r="BS60" i="20"/>
  <c r="BR60" i="20"/>
  <c r="BA60" i="20"/>
  <c r="AZ60" i="20"/>
  <c r="M60" i="20"/>
  <c r="AY61" i="20" s="1"/>
  <c r="BX59" i="20"/>
  <c r="BW59" i="20"/>
  <c r="BU59" i="20"/>
  <c r="BS59" i="20"/>
  <c r="BR59" i="20"/>
  <c r="BA59" i="20"/>
  <c r="AZ59" i="20"/>
  <c r="M59" i="20"/>
  <c r="BX58" i="20"/>
  <c r="BW58" i="20"/>
  <c r="BU58" i="20"/>
  <c r="BS58" i="20"/>
  <c r="BR58" i="20"/>
  <c r="BA58" i="20"/>
  <c r="AZ58" i="20"/>
  <c r="M58" i="20"/>
  <c r="AF59" i="20" s="1"/>
  <c r="E59" i="20" s="1"/>
  <c r="BX57" i="20"/>
  <c r="BW57" i="20"/>
  <c r="BU57" i="20"/>
  <c r="BS57" i="20"/>
  <c r="BR57" i="20"/>
  <c r="BA57" i="20"/>
  <c r="AZ57" i="20"/>
  <c r="M57" i="20"/>
  <c r="AH58" i="20" s="1"/>
  <c r="J58" i="20" s="1"/>
  <c r="BX56" i="20"/>
  <c r="BW56" i="20"/>
  <c r="BU56" i="20"/>
  <c r="BS56" i="20"/>
  <c r="BR56" i="20"/>
  <c r="BA56" i="20"/>
  <c r="AZ56" i="20"/>
  <c r="M56" i="20"/>
  <c r="BX55" i="20"/>
  <c r="BW55" i="20"/>
  <c r="BU55" i="20"/>
  <c r="BS55" i="20"/>
  <c r="BR55" i="20"/>
  <c r="BA55" i="20"/>
  <c r="AZ55" i="20"/>
  <c r="M55" i="20"/>
  <c r="BX54" i="20"/>
  <c r="BW54" i="20"/>
  <c r="BU54" i="20"/>
  <c r="BS54" i="20"/>
  <c r="BR54" i="20"/>
  <c r="BA54" i="20"/>
  <c r="AZ54" i="20"/>
  <c r="M54" i="20"/>
  <c r="BX53" i="20"/>
  <c r="BW53" i="20"/>
  <c r="BU53" i="20"/>
  <c r="BS53" i="20"/>
  <c r="BR53" i="20"/>
  <c r="BA53" i="20"/>
  <c r="AZ53" i="20"/>
  <c r="M53" i="20"/>
  <c r="AF54" i="20" s="1"/>
  <c r="E54" i="20" s="1"/>
  <c r="BX52" i="20"/>
  <c r="BW52" i="20"/>
  <c r="BU52" i="20"/>
  <c r="BS52" i="20"/>
  <c r="BR52" i="20"/>
  <c r="BA52" i="20"/>
  <c r="AZ52" i="20"/>
  <c r="M52" i="20"/>
  <c r="BX51" i="20"/>
  <c r="BW51" i="20"/>
  <c r="BU51" i="20"/>
  <c r="BS51" i="20"/>
  <c r="BR51" i="20"/>
  <c r="BA51" i="20"/>
  <c r="AZ51" i="20"/>
  <c r="M51" i="20"/>
  <c r="BX50" i="20"/>
  <c r="BW50" i="20"/>
  <c r="BU50" i="20"/>
  <c r="BS50" i="20"/>
  <c r="BR50" i="20"/>
  <c r="BA50" i="20"/>
  <c r="AZ50" i="20"/>
  <c r="M50" i="20"/>
  <c r="AF51" i="20" s="1"/>
  <c r="E51" i="20" s="1"/>
  <c r="BX49" i="20"/>
  <c r="BW49" i="20"/>
  <c r="BU49" i="20"/>
  <c r="BS49" i="20"/>
  <c r="BR49" i="20"/>
  <c r="BA49" i="20"/>
  <c r="AZ49" i="20"/>
  <c r="M49" i="20"/>
  <c r="AF50" i="20" s="1"/>
  <c r="E50" i="20" s="1"/>
  <c r="BX48" i="20"/>
  <c r="BW48" i="20"/>
  <c r="BU48" i="20"/>
  <c r="BS48" i="20"/>
  <c r="BR48" i="20"/>
  <c r="BA48" i="20"/>
  <c r="AZ48" i="20"/>
  <c r="M48" i="20"/>
  <c r="BX47" i="20"/>
  <c r="BW47" i="20"/>
  <c r="BU47" i="20"/>
  <c r="BS47" i="20"/>
  <c r="BR47" i="20"/>
  <c r="BA47" i="20"/>
  <c r="AZ47" i="20"/>
  <c r="M47" i="20"/>
  <c r="F47" i="20" s="1"/>
  <c r="BX46" i="20"/>
  <c r="BW46" i="20"/>
  <c r="BU46" i="20"/>
  <c r="BS46" i="20"/>
  <c r="BR46" i="20"/>
  <c r="BA46" i="20"/>
  <c r="AZ46" i="20"/>
  <c r="M46" i="20"/>
  <c r="AF47" i="20" s="1"/>
  <c r="E47" i="20" s="1"/>
  <c r="BX45" i="20"/>
  <c r="BW45" i="20"/>
  <c r="BU45" i="20"/>
  <c r="BS45" i="20"/>
  <c r="BR45" i="20"/>
  <c r="BA45" i="20"/>
  <c r="AZ45" i="20"/>
  <c r="M45" i="20"/>
  <c r="AF46" i="20" s="1"/>
  <c r="E46" i="20" s="1"/>
  <c r="BX44" i="20"/>
  <c r="BW44" i="20"/>
  <c r="BU44" i="20"/>
  <c r="BS44" i="20"/>
  <c r="BR44" i="20"/>
  <c r="BA44" i="20"/>
  <c r="AZ44" i="20"/>
  <c r="M44" i="20"/>
  <c r="K44" i="20" s="1"/>
  <c r="BX43" i="20"/>
  <c r="BW43" i="20"/>
  <c r="BU43" i="20"/>
  <c r="BS43" i="20"/>
  <c r="BR43" i="20"/>
  <c r="BA43" i="20"/>
  <c r="AZ43" i="20"/>
  <c r="M43" i="20"/>
  <c r="K43" i="20" s="1"/>
  <c r="BX42" i="20"/>
  <c r="BW42" i="20"/>
  <c r="BU42" i="20"/>
  <c r="BS42" i="20"/>
  <c r="BR42" i="20"/>
  <c r="BA42" i="20"/>
  <c r="AZ42" i="20"/>
  <c r="M42" i="20"/>
  <c r="AH43" i="20" s="1"/>
  <c r="J43" i="20" s="1"/>
  <c r="BX41" i="20"/>
  <c r="BW41" i="20"/>
  <c r="BU41" i="20"/>
  <c r="BS41" i="20"/>
  <c r="BR41" i="20"/>
  <c r="BA41" i="20"/>
  <c r="AZ41" i="20"/>
  <c r="M41" i="20"/>
  <c r="AX42" i="20" s="1"/>
  <c r="BX40" i="20"/>
  <c r="BW40" i="20"/>
  <c r="BU40" i="20"/>
  <c r="BS40" i="20"/>
  <c r="BR40" i="20"/>
  <c r="BA40" i="20"/>
  <c r="AZ40" i="20"/>
  <c r="M40" i="20"/>
  <c r="AY41" i="20" s="1"/>
  <c r="BX39" i="20"/>
  <c r="BW39" i="20"/>
  <c r="BU39" i="20"/>
  <c r="BS39" i="20"/>
  <c r="BR39" i="20"/>
  <c r="BA39" i="20"/>
  <c r="AZ39" i="20"/>
  <c r="M39" i="20"/>
  <c r="BX38" i="20"/>
  <c r="BW38" i="20"/>
  <c r="BU38" i="20"/>
  <c r="BS38" i="20"/>
  <c r="BR38" i="20"/>
  <c r="BA38" i="20"/>
  <c r="AZ38" i="20"/>
  <c r="M38" i="20"/>
  <c r="F38" i="20" s="1"/>
  <c r="BX37" i="20"/>
  <c r="BW37" i="20"/>
  <c r="BU37" i="20"/>
  <c r="BS37" i="20"/>
  <c r="BR37" i="20"/>
  <c r="BA37" i="20"/>
  <c r="AZ37" i="20"/>
  <c r="M37" i="20"/>
  <c r="AJ38" i="20" s="1"/>
  <c r="Q38" i="20" s="1"/>
  <c r="BX36" i="20"/>
  <c r="BW36" i="20"/>
  <c r="BU36" i="20"/>
  <c r="BS36" i="20"/>
  <c r="BR36" i="20"/>
  <c r="BA36" i="20"/>
  <c r="AZ36" i="20"/>
  <c r="M36" i="20"/>
  <c r="BX35" i="20"/>
  <c r="BW35" i="20"/>
  <c r="BU35" i="20"/>
  <c r="BS35" i="20"/>
  <c r="BR35" i="20"/>
  <c r="BA35" i="20"/>
  <c r="AZ35" i="20"/>
  <c r="M35" i="20"/>
  <c r="BX34" i="20"/>
  <c r="BW34" i="20"/>
  <c r="BU34" i="20"/>
  <c r="BS34" i="20"/>
  <c r="BR34" i="20"/>
  <c r="BA34" i="20"/>
  <c r="AZ34" i="20"/>
  <c r="M34" i="20"/>
  <c r="AJ35" i="20" s="1"/>
  <c r="Q35" i="20" s="1"/>
  <c r="BX33" i="20"/>
  <c r="BW33" i="20"/>
  <c r="BU33" i="20"/>
  <c r="BS33" i="20"/>
  <c r="BR33" i="20"/>
  <c r="AZ33" i="20"/>
  <c r="M33" i="20"/>
  <c r="BX32" i="20"/>
  <c r="BW32" i="20"/>
  <c r="BU32" i="20"/>
  <c r="BS32" i="20"/>
  <c r="BR32" i="20"/>
  <c r="AZ32" i="20"/>
  <c r="M32" i="20"/>
  <c r="BX31" i="20"/>
  <c r="BW31" i="20"/>
  <c r="BU31" i="20"/>
  <c r="BS31" i="20"/>
  <c r="BR31" i="20"/>
  <c r="BA31" i="20"/>
  <c r="BA32" i="20" s="1"/>
  <c r="BA33" i="20" s="1"/>
  <c r="AZ31" i="20"/>
  <c r="M31" i="20"/>
  <c r="BX30" i="20"/>
  <c r="BW30" i="20"/>
  <c r="BU30" i="20"/>
  <c r="BS30" i="20"/>
  <c r="BR30" i="20"/>
  <c r="BA30" i="20"/>
  <c r="AZ30" i="20"/>
  <c r="M30" i="20"/>
  <c r="BX29" i="20"/>
  <c r="BW29" i="20"/>
  <c r="BU29" i="20"/>
  <c r="BS29" i="20"/>
  <c r="BR29" i="20"/>
  <c r="BA29" i="20"/>
  <c r="AZ29" i="20"/>
  <c r="M29" i="20"/>
  <c r="BX28" i="20"/>
  <c r="BW28" i="20"/>
  <c r="BU28" i="20"/>
  <c r="BS28" i="20"/>
  <c r="BR28" i="20"/>
  <c r="BA28" i="20"/>
  <c r="M28" i="20"/>
  <c r="BX27" i="20"/>
  <c r="BW27" i="20"/>
  <c r="BU27" i="20"/>
  <c r="BS27" i="20"/>
  <c r="BR27" i="20"/>
  <c r="BA27" i="20"/>
  <c r="M27" i="20"/>
  <c r="BX26" i="20"/>
  <c r="BW26" i="20"/>
  <c r="BU26" i="20"/>
  <c r="BS26" i="20"/>
  <c r="BR26" i="20"/>
  <c r="BA26" i="20"/>
  <c r="M26" i="20"/>
  <c r="BX25" i="20"/>
  <c r="BW25" i="20"/>
  <c r="BU25" i="20"/>
  <c r="BS25" i="20"/>
  <c r="BR25" i="20"/>
  <c r="AZ25" i="20"/>
  <c r="AZ26" i="20" s="1"/>
  <c r="AZ27" i="20" s="1"/>
  <c r="AZ28" i="20" s="1"/>
  <c r="M25" i="20"/>
  <c r="BX24" i="20"/>
  <c r="BW24" i="20"/>
  <c r="BU24" i="20"/>
  <c r="BS24" i="20"/>
  <c r="BR24" i="20"/>
  <c r="AZ24" i="20"/>
  <c r="M24" i="20"/>
  <c r="BX23" i="20"/>
  <c r="BW23" i="20"/>
  <c r="BU23" i="20"/>
  <c r="BS23" i="20"/>
  <c r="BR23" i="20"/>
  <c r="AZ23" i="20"/>
  <c r="M23" i="20"/>
  <c r="BX22" i="20"/>
  <c r="BW22" i="20"/>
  <c r="BU22" i="20"/>
  <c r="BS22" i="20"/>
  <c r="BR22" i="20"/>
  <c r="BA22" i="20"/>
  <c r="BA23" i="20" s="1"/>
  <c r="BA24" i="20" s="1"/>
  <c r="BA25" i="20" s="1"/>
  <c r="M22" i="20"/>
  <c r="BX21" i="20"/>
  <c r="BW21" i="20"/>
  <c r="BU21" i="20"/>
  <c r="BS21" i="20"/>
  <c r="BR21" i="20"/>
  <c r="BA21" i="20"/>
  <c r="M21" i="20"/>
  <c r="BX20" i="20"/>
  <c r="BW20" i="20"/>
  <c r="BU20" i="20"/>
  <c r="BS20" i="20"/>
  <c r="BR20" i="20"/>
  <c r="BA20" i="20"/>
  <c r="M20" i="20"/>
  <c r="BX19" i="20"/>
  <c r="BW19" i="20"/>
  <c r="BU19" i="20"/>
  <c r="BS19" i="20"/>
  <c r="BR19" i="20"/>
  <c r="BA19" i="20"/>
  <c r="M19" i="20"/>
  <c r="BX18" i="20"/>
  <c r="BW18" i="20"/>
  <c r="BU18" i="20"/>
  <c r="BS18" i="20"/>
  <c r="BR18" i="20"/>
  <c r="AZ18" i="20"/>
  <c r="M18" i="20"/>
  <c r="BX17" i="20"/>
  <c r="BW17" i="20"/>
  <c r="BU17" i="20"/>
  <c r="BS17" i="20"/>
  <c r="BR17" i="20"/>
  <c r="AZ17" i="20"/>
  <c r="M17" i="20"/>
  <c r="BX16" i="20"/>
  <c r="BW16" i="20"/>
  <c r="BU16" i="20"/>
  <c r="BS16" i="20"/>
  <c r="BR16" i="20"/>
  <c r="BA16" i="20"/>
  <c r="M16" i="20"/>
  <c r="BX15" i="20"/>
  <c r="BW15" i="20"/>
  <c r="BU15" i="20"/>
  <c r="BS15" i="20"/>
  <c r="BR15" i="20"/>
  <c r="AZ15" i="20"/>
  <c r="AZ16" i="20" s="1"/>
  <c r="M15" i="20"/>
  <c r="BX14" i="20"/>
  <c r="BW14" i="20"/>
  <c r="BU14" i="20"/>
  <c r="BS14" i="20"/>
  <c r="BR14" i="20"/>
  <c r="AZ14" i="20"/>
  <c r="M14" i="20"/>
  <c r="BX13" i="20"/>
  <c r="BW13" i="20"/>
  <c r="BU13" i="20"/>
  <c r="BS13" i="20"/>
  <c r="BR13" i="20"/>
  <c r="AZ13" i="20"/>
  <c r="M13" i="20"/>
  <c r="BX12" i="20"/>
  <c r="BW12" i="20"/>
  <c r="BU12" i="20"/>
  <c r="BS12" i="20"/>
  <c r="BR12" i="20"/>
  <c r="BA12" i="20"/>
  <c r="M12" i="20"/>
  <c r="BX11" i="20"/>
  <c r="BW11" i="20"/>
  <c r="BU11" i="20"/>
  <c r="BS11" i="20"/>
  <c r="BR11" i="20"/>
  <c r="BA11" i="20"/>
  <c r="AR11" i="20"/>
  <c r="AQ11" i="20"/>
  <c r="AP11" i="20"/>
  <c r="M11" i="20"/>
  <c r="BX10" i="20"/>
  <c r="BW10" i="20"/>
  <c r="BU10" i="20"/>
  <c r="BS10" i="20"/>
  <c r="BR10" i="20"/>
  <c r="BK10" i="20"/>
  <c r="BI10" i="20"/>
  <c r="BG10" i="20"/>
  <c r="BA10" i="20"/>
  <c r="AR10" i="20"/>
  <c r="AQ10" i="20"/>
  <c r="AP10" i="20"/>
  <c r="AD10" i="20"/>
  <c r="AC10" i="20"/>
  <c r="AB10" i="20"/>
  <c r="O10" i="20"/>
  <c r="M10" i="20"/>
  <c r="H10" i="20"/>
  <c r="AV10" i="1" s="1"/>
  <c r="BX9" i="20"/>
  <c r="BW9" i="20"/>
  <c r="BU9" i="20"/>
  <c r="BS9" i="20"/>
  <c r="BR9" i="20"/>
  <c r="AZ9" i="20"/>
  <c r="AZ10" i="20" s="1"/>
  <c r="AN9" i="20"/>
  <c r="AD9" i="20"/>
  <c r="AC9" i="20"/>
  <c r="AB9" i="20"/>
  <c r="V9" i="20"/>
  <c r="M9" i="20"/>
  <c r="AS10" i="20" s="1"/>
  <c r="BX8" i="20"/>
  <c r="BW8" i="20"/>
  <c r="BU8" i="20"/>
  <c r="BS8" i="20"/>
  <c r="BR8" i="20"/>
  <c r="BA8" i="20"/>
  <c r="BA9" i="20" s="1"/>
  <c r="AN8" i="20"/>
  <c r="AD8" i="20"/>
  <c r="AC8" i="20"/>
  <c r="AB8" i="20"/>
  <c r="V8" i="20"/>
  <c r="M8" i="20"/>
  <c r="BX7" i="20"/>
  <c r="BW7" i="20"/>
  <c r="BU7" i="20"/>
  <c r="BS7" i="20"/>
  <c r="BR7" i="20"/>
  <c r="AZ7" i="20"/>
  <c r="AN7" i="20"/>
  <c r="AD7" i="20"/>
  <c r="AA7" i="20" s="1"/>
  <c r="AC7" i="20"/>
  <c r="AB7" i="20"/>
  <c r="V7" i="20"/>
  <c r="M7" i="20"/>
  <c r="BX6" i="20"/>
  <c r="BW6" i="20"/>
  <c r="BU6" i="20"/>
  <c r="BS6" i="20"/>
  <c r="BR6" i="20"/>
  <c r="BA6" i="20"/>
  <c r="BA7" i="20" s="1"/>
  <c r="AN6" i="20"/>
  <c r="V6" i="20"/>
  <c r="O6" i="20"/>
  <c r="M6" i="20"/>
  <c r="H6" i="20"/>
  <c r="BX5" i="20"/>
  <c r="BW5" i="20"/>
  <c r="BU5" i="20"/>
  <c r="BS5" i="20"/>
  <c r="BR5" i="20"/>
  <c r="BA5" i="20"/>
  <c r="AZ5" i="20"/>
  <c r="AZ6" i="20" s="1"/>
  <c r="AN5" i="20"/>
  <c r="AM5" i="20" s="1"/>
  <c r="AM6" i="20" s="1"/>
  <c r="V5" i="20"/>
  <c r="M5" i="20"/>
  <c r="BX4" i="20"/>
  <c r="BW4" i="20"/>
  <c r="BU4" i="20"/>
  <c r="BS4" i="20"/>
  <c r="BR4" i="20"/>
  <c r="BX3" i="20"/>
  <c r="BW3" i="20"/>
  <c r="BU3" i="20"/>
  <c r="BT3" i="20"/>
  <c r="BS3" i="20"/>
  <c r="BR3" i="20"/>
  <c r="Y5" i="1"/>
  <c r="X5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X10" i="1"/>
  <c r="W10" i="1"/>
  <c r="B3" i="19"/>
  <c r="B3" i="18"/>
  <c r="BX282" i="19"/>
  <c r="BW282" i="19"/>
  <c r="BU282" i="19"/>
  <c r="BT282" i="19"/>
  <c r="BS282" i="19"/>
  <c r="BR282" i="19"/>
  <c r="BX281" i="19"/>
  <c r="BW281" i="19"/>
  <c r="BU281" i="19"/>
  <c r="BT281" i="19"/>
  <c r="BS281" i="19"/>
  <c r="BR281" i="19"/>
  <c r="BX280" i="19"/>
  <c r="BW280" i="19"/>
  <c r="BU280" i="19"/>
  <c r="BT280" i="19"/>
  <c r="BS280" i="19"/>
  <c r="BR280" i="19"/>
  <c r="BX279" i="19"/>
  <c r="BW279" i="19"/>
  <c r="BU279" i="19"/>
  <c r="BT279" i="19"/>
  <c r="BS279" i="19"/>
  <c r="BR279" i="19"/>
  <c r="BX278" i="19"/>
  <c r="BW278" i="19"/>
  <c r="BU278" i="19"/>
  <c r="BT278" i="19"/>
  <c r="BS278" i="19"/>
  <c r="BR278" i="19"/>
  <c r="BX277" i="19"/>
  <c r="BW277" i="19"/>
  <c r="BU277" i="19"/>
  <c r="BT277" i="19"/>
  <c r="BS277" i="19"/>
  <c r="BR277" i="19"/>
  <c r="BX276" i="19"/>
  <c r="BW276" i="19"/>
  <c r="BU276" i="19"/>
  <c r="BT276" i="19"/>
  <c r="BS276" i="19"/>
  <c r="BR276" i="19"/>
  <c r="BX275" i="19"/>
  <c r="BW275" i="19"/>
  <c r="BU275" i="19"/>
  <c r="BT275" i="19"/>
  <c r="BS275" i="19"/>
  <c r="BR275" i="19"/>
  <c r="BX274" i="19"/>
  <c r="BW274" i="19"/>
  <c r="BU274" i="19"/>
  <c r="BT274" i="19"/>
  <c r="BS274" i="19"/>
  <c r="BR274" i="19"/>
  <c r="BX273" i="19"/>
  <c r="BW273" i="19"/>
  <c r="BU273" i="19"/>
  <c r="BT273" i="19"/>
  <c r="BS273" i="19"/>
  <c r="BR273" i="19"/>
  <c r="BX272" i="19"/>
  <c r="BW272" i="19"/>
  <c r="BU272" i="19"/>
  <c r="BT272" i="19"/>
  <c r="BS272" i="19"/>
  <c r="BR272" i="19"/>
  <c r="BX271" i="19"/>
  <c r="BW271" i="19"/>
  <c r="BU271" i="19"/>
  <c r="BT271" i="19"/>
  <c r="BS271" i="19"/>
  <c r="BR271" i="19"/>
  <c r="BX270" i="19"/>
  <c r="BW270" i="19"/>
  <c r="BU270" i="19"/>
  <c r="BT270" i="19"/>
  <c r="BS270" i="19"/>
  <c r="BR270" i="19"/>
  <c r="BX269" i="19"/>
  <c r="BW269" i="19"/>
  <c r="BU269" i="19"/>
  <c r="BT269" i="19"/>
  <c r="BS269" i="19"/>
  <c r="BR269" i="19"/>
  <c r="BX268" i="19"/>
  <c r="BW268" i="19"/>
  <c r="BU268" i="19"/>
  <c r="BT268" i="19"/>
  <c r="BS268" i="19"/>
  <c r="BR268" i="19"/>
  <c r="BX267" i="19"/>
  <c r="BW267" i="19"/>
  <c r="BU267" i="19"/>
  <c r="BT267" i="19"/>
  <c r="BS267" i="19"/>
  <c r="BR267" i="19"/>
  <c r="BX266" i="19"/>
  <c r="BW266" i="19"/>
  <c r="BU266" i="19"/>
  <c r="BT266" i="19"/>
  <c r="BS266" i="19"/>
  <c r="BR266" i="19"/>
  <c r="BX265" i="19"/>
  <c r="BW265" i="19"/>
  <c r="BU265" i="19"/>
  <c r="BT265" i="19"/>
  <c r="BS265" i="19"/>
  <c r="BR265" i="19"/>
  <c r="BX264" i="19"/>
  <c r="BW264" i="19"/>
  <c r="BU264" i="19"/>
  <c r="BT264" i="19"/>
  <c r="BS264" i="19"/>
  <c r="BR264" i="19"/>
  <c r="BX263" i="19"/>
  <c r="BW263" i="19"/>
  <c r="BU263" i="19"/>
  <c r="BT263" i="19"/>
  <c r="BS263" i="19"/>
  <c r="BR263" i="19"/>
  <c r="BX262" i="19"/>
  <c r="BW262" i="19"/>
  <c r="BU262" i="19"/>
  <c r="BT262" i="19"/>
  <c r="BS262" i="19"/>
  <c r="BR262" i="19"/>
  <c r="BX261" i="19"/>
  <c r="BW261" i="19"/>
  <c r="BU261" i="19"/>
  <c r="BT261" i="19"/>
  <c r="BS261" i="19"/>
  <c r="BR261" i="19"/>
  <c r="BX260" i="19"/>
  <c r="BW260" i="19"/>
  <c r="BU260" i="19"/>
  <c r="BT260" i="19"/>
  <c r="BS260" i="19"/>
  <c r="BR260" i="19"/>
  <c r="BX259" i="19"/>
  <c r="BW259" i="19"/>
  <c r="BU259" i="19"/>
  <c r="BT259" i="19"/>
  <c r="BS259" i="19"/>
  <c r="BR259" i="19"/>
  <c r="BX258" i="19"/>
  <c r="BW258" i="19"/>
  <c r="BU258" i="19"/>
  <c r="BT258" i="19"/>
  <c r="BS258" i="19"/>
  <c r="BR258" i="19"/>
  <c r="BX257" i="19"/>
  <c r="BW257" i="19"/>
  <c r="BU257" i="19"/>
  <c r="BT257" i="19"/>
  <c r="BS257" i="19"/>
  <c r="BR257" i="19"/>
  <c r="BX256" i="19"/>
  <c r="BW256" i="19"/>
  <c r="BU256" i="19"/>
  <c r="BT256" i="19"/>
  <c r="BS256" i="19"/>
  <c r="BR256" i="19"/>
  <c r="BX255" i="19"/>
  <c r="BW255" i="19"/>
  <c r="BU255" i="19"/>
  <c r="BT255" i="19"/>
  <c r="BS255" i="19"/>
  <c r="BR255" i="19"/>
  <c r="BX254" i="19"/>
  <c r="BW254" i="19"/>
  <c r="BU254" i="19"/>
  <c r="BT254" i="19"/>
  <c r="BS254" i="19"/>
  <c r="BR254" i="19"/>
  <c r="BX253" i="19"/>
  <c r="BW253" i="19"/>
  <c r="BU253" i="19"/>
  <c r="BT253" i="19"/>
  <c r="BS253" i="19"/>
  <c r="BR253" i="19"/>
  <c r="BX252" i="19"/>
  <c r="BW252" i="19"/>
  <c r="BU252" i="19"/>
  <c r="BT252" i="19"/>
  <c r="BS252" i="19"/>
  <c r="BR252" i="19"/>
  <c r="BX251" i="19"/>
  <c r="BW251" i="19"/>
  <c r="BU251" i="19"/>
  <c r="BT251" i="19"/>
  <c r="BS251" i="19"/>
  <c r="BR251" i="19"/>
  <c r="BX250" i="19"/>
  <c r="BW250" i="19"/>
  <c r="BU250" i="19"/>
  <c r="BT250" i="19"/>
  <c r="BS250" i="19"/>
  <c r="BR250" i="19"/>
  <c r="BX249" i="19"/>
  <c r="BW249" i="19"/>
  <c r="BU249" i="19"/>
  <c r="BT249" i="19"/>
  <c r="BS249" i="19"/>
  <c r="BR249" i="19"/>
  <c r="BX248" i="19"/>
  <c r="BW248" i="19"/>
  <c r="BU248" i="19"/>
  <c r="BT248" i="19"/>
  <c r="BS248" i="19"/>
  <c r="BR248" i="19"/>
  <c r="BX247" i="19"/>
  <c r="BW247" i="19"/>
  <c r="BU247" i="19"/>
  <c r="BT247" i="19"/>
  <c r="BS247" i="19"/>
  <c r="BR247" i="19"/>
  <c r="BX246" i="19"/>
  <c r="BW246" i="19"/>
  <c r="BU246" i="19"/>
  <c r="BT246" i="19"/>
  <c r="BS246" i="19"/>
  <c r="BR246" i="19"/>
  <c r="BX245" i="19"/>
  <c r="BW245" i="19"/>
  <c r="BU245" i="19"/>
  <c r="BT245" i="19"/>
  <c r="BS245" i="19"/>
  <c r="BR245" i="19"/>
  <c r="BX244" i="19"/>
  <c r="BW244" i="19"/>
  <c r="BU244" i="19"/>
  <c r="BT244" i="19"/>
  <c r="BS244" i="19"/>
  <c r="BR244" i="19"/>
  <c r="BX243" i="19"/>
  <c r="BW243" i="19"/>
  <c r="BU243" i="19"/>
  <c r="BT243" i="19"/>
  <c r="BS243" i="19"/>
  <c r="BR243" i="19"/>
  <c r="BX242" i="19"/>
  <c r="BW242" i="19"/>
  <c r="BU242" i="19"/>
  <c r="BT242" i="19"/>
  <c r="BS242" i="19"/>
  <c r="BR242" i="19"/>
  <c r="BX241" i="19"/>
  <c r="BW241" i="19"/>
  <c r="BU241" i="19"/>
  <c r="BT241" i="19"/>
  <c r="BS241" i="19"/>
  <c r="BR241" i="19"/>
  <c r="BX240" i="19"/>
  <c r="BW240" i="19"/>
  <c r="BU240" i="19"/>
  <c r="BT240" i="19"/>
  <c r="BS240" i="19"/>
  <c r="BR240" i="19"/>
  <c r="BX239" i="19"/>
  <c r="BW239" i="19"/>
  <c r="BU239" i="19"/>
  <c r="BT239" i="19"/>
  <c r="BS239" i="19"/>
  <c r="BR239" i="19"/>
  <c r="BX238" i="19"/>
  <c r="BW238" i="19"/>
  <c r="BU238" i="19"/>
  <c r="BT238" i="19"/>
  <c r="BS238" i="19"/>
  <c r="BR238" i="19"/>
  <c r="BX237" i="19"/>
  <c r="BW237" i="19"/>
  <c r="BU237" i="19"/>
  <c r="BT237" i="19"/>
  <c r="BS237" i="19"/>
  <c r="BR237" i="19"/>
  <c r="BX236" i="19"/>
  <c r="BW236" i="19"/>
  <c r="BU236" i="19"/>
  <c r="BT236" i="19"/>
  <c r="BS236" i="19"/>
  <c r="BR236" i="19"/>
  <c r="BX235" i="19"/>
  <c r="BW235" i="19"/>
  <c r="BU235" i="19"/>
  <c r="BT235" i="19"/>
  <c r="BS235" i="19"/>
  <c r="BR235" i="19"/>
  <c r="BX234" i="19"/>
  <c r="BW234" i="19"/>
  <c r="BU234" i="19"/>
  <c r="BT234" i="19"/>
  <c r="BS234" i="19"/>
  <c r="BR234" i="19"/>
  <c r="BX233" i="19"/>
  <c r="BW233" i="19"/>
  <c r="BU233" i="19"/>
  <c r="BT233" i="19"/>
  <c r="BS233" i="19"/>
  <c r="BR233" i="19"/>
  <c r="BX232" i="19"/>
  <c r="BW232" i="19"/>
  <c r="BU232" i="19"/>
  <c r="BT232" i="19"/>
  <c r="BS232" i="19"/>
  <c r="BR232" i="19"/>
  <c r="BX231" i="19"/>
  <c r="BW231" i="19"/>
  <c r="BU231" i="19"/>
  <c r="BT231" i="19"/>
  <c r="BS231" i="19"/>
  <c r="BR231" i="19"/>
  <c r="BX230" i="19"/>
  <c r="BW230" i="19"/>
  <c r="BU230" i="19"/>
  <c r="BT230" i="19"/>
  <c r="BS230" i="19"/>
  <c r="BR230" i="19"/>
  <c r="BX229" i="19"/>
  <c r="BW229" i="19"/>
  <c r="BU229" i="19"/>
  <c r="BT229" i="19"/>
  <c r="BS229" i="19"/>
  <c r="BR229" i="19"/>
  <c r="AR229" i="19"/>
  <c r="AQ229" i="19"/>
  <c r="AP229" i="19"/>
  <c r="BX228" i="19"/>
  <c r="BW228" i="19"/>
  <c r="BU228" i="19"/>
  <c r="BT228" i="19"/>
  <c r="BS228" i="19"/>
  <c r="BR228" i="19"/>
  <c r="AR228" i="19"/>
  <c r="AQ228" i="19"/>
  <c r="AP228" i="19"/>
  <c r="BX227" i="19"/>
  <c r="BW227" i="19"/>
  <c r="BU227" i="19"/>
  <c r="BT227" i="19"/>
  <c r="BS227" i="19"/>
  <c r="BR227" i="19"/>
  <c r="AR227" i="19"/>
  <c r="AQ227" i="19"/>
  <c r="AP227" i="19"/>
  <c r="BX226" i="19"/>
  <c r="BW226" i="19"/>
  <c r="BU226" i="19"/>
  <c r="BT226" i="19"/>
  <c r="BS226" i="19"/>
  <c r="BR226" i="19"/>
  <c r="AR226" i="19"/>
  <c r="AQ226" i="19"/>
  <c r="AP226" i="19"/>
  <c r="BX225" i="19"/>
  <c r="BW225" i="19"/>
  <c r="BU225" i="19"/>
  <c r="BT225" i="19"/>
  <c r="BS225" i="19"/>
  <c r="BR225" i="19"/>
  <c r="AR225" i="19"/>
  <c r="AQ225" i="19"/>
  <c r="AP225" i="19"/>
  <c r="BX224" i="19"/>
  <c r="BW224" i="19"/>
  <c r="BU224" i="19"/>
  <c r="BT224" i="19"/>
  <c r="BS224" i="19"/>
  <c r="BR224" i="19"/>
  <c r="AR224" i="19"/>
  <c r="AQ224" i="19"/>
  <c r="AP224" i="19"/>
  <c r="BX223" i="19"/>
  <c r="BW223" i="19"/>
  <c r="BU223" i="19"/>
  <c r="BT223" i="19"/>
  <c r="BS223" i="19"/>
  <c r="BR223" i="19"/>
  <c r="AR223" i="19"/>
  <c r="AQ223" i="19"/>
  <c r="AP223" i="19"/>
  <c r="BX222" i="19"/>
  <c r="BW222" i="19"/>
  <c r="BU222" i="19"/>
  <c r="BT222" i="19"/>
  <c r="BS222" i="19"/>
  <c r="BR222" i="19"/>
  <c r="AR222" i="19"/>
  <c r="AQ222" i="19"/>
  <c r="AP222" i="19"/>
  <c r="BX221" i="19"/>
  <c r="BW221" i="19"/>
  <c r="BU221" i="19"/>
  <c r="BT221" i="19"/>
  <c r="BS221" i="19"/>
  <c r="BR221" i="19"/>
  <c r="AR221" i="19"/>
  <c r="AQ221" i="19"/>
  <c r="AP221" i="19"/>
  <c r="BX220" i="19"/>
  <c r="BW220" i="19"/>
  <c r="BU220" i="19"/>
  <c r="BT220" i="19"/>
  <c r="BS220" i="19"/>
  <c r="BR220" i="19"/>
  <c r="AR220" i="19"/>
  <c r="AQ220" i="19"/>
  <c r="AP220" i="19"/>
  <c r="BX219" i="19"/>
  <c r="BW219" i="19"/>
  <c r="BU219" i="19"/>
  <c r="BT219" i="19"/>
  <c r="BS219" i="19"/>
  <c r="BR219" i="19"/>
  <c r="AR219" i="19"/>
  <c r="AQ219" i="19"/>
  <c r="AP219" i="19"/>
  <c r="BX218" i="19"/>
  <c r="BW218" i="19"/>
  <c r="BU218" i="19"/>
  <c r="BT218" i="19"/>
  <c r="BS218" i="19"/>
  <c r="BR218" i="19"/>
  <c r="AR218" i="19"/>
  <c r="AQ218" i="19"/>
  <c r="AP218" i="19"/>
  <c r="BX217" i="19"/>
  <c r="BW217" i="19"/>
  <c r="BU217" i="19"/>
  <c r="BT217" i="19"/>
  <c r="BS217" i="19"/>
  <c r="BR217" i="19"/>
  <c r="AR217" i="19"/>
  <c r="AQ217" i="19"/>
  <c r="AP217" i="19"/>
  <c r="BX216" i="19"/>
  <c r="BW216" i="19"/>
  <c r="BU216" i="19"/>
  <c r="BT216" i="19"/>
  <c r="BS216" i="19"/>
  <c r="BR216" i="19"/>
  <c r="AR216" i="19"/>
  <c r="AQ216" i="19"/>
  <c r="AP216" i="19"/>
  <c r="BX215" i="19"/>
  <c r="BW215" i="19"/>
  <c r="BU215" i="19"/>
  <c r="BT215" i="19"/>
  <c r="BS215" i="19"/>
  <c r="BR215" i="19"/>
  <c r="AR215" i="19"/>
  <c r="AQ215" i="19"/>
  <c r="AP215" i="19"/>
  <c r="BX214" i="19"/>
  <c r="BW214" i="19"/>
  <c r="BU214" i="19"/>
  <c r="BT214" i="19"/>
  <c r="BS214" i="19"/>
  <c r="BR214" i="19"/>
  <c r="AR214" i="19"/>
  <c r="AQ214" i="19"/>
  <c r="AP214" i="19"/>
  <c r="BX213" i="19"/>
  <c r="BW213" i="19"/>
  <c r="BU213" i="19"/>
  <c r="BT213" i="19"/>
  <c r="BS213" i="19"/>
  <c r="BR213" i="19"/>
  <c r="AR213" i="19"/>
  <c r="AQ213" i="19"/>
  <c r="AP213" i="19"/>
  <c r="BX212" i="19"/>
  <c r="BW212" i="19"/>
  <c r="BU212" i="19"/>
  <c r="BT212" i="19"/>
  <c r="BS212" i="19"/>
  <c r="BR212" i="19"/>
  <c r="AR212" i="19"/>
  <c r="AQ212" i="19"/>
  <c r="AP212" i="19"/>
  <c r="BX211" i="19"/>
  <c r="BW211" i="19"/>
  <c r="BU211" i="19"/>
  <c r="BT211" i="19"/>
  <c r="BS211" i="19"/>
  <c r="BR211" i="19"/>
  <c r="AR211" i="19"/>
  <c r="AQ211" i="19"/>
  <c r="AP211" i="19"/>
  <c r="BX210" i="19"/>
  <c r="BW210" i="19"/>
  <c r="BU210" i="19"/>
  <c r="BT210" i="19"/>
  <c r="BS210" i="19"/>
  <c r="BR210" i="19"/>
  <c r="AR210" i="19"/>
  <c r="AQ210" i="19"/>
  <c r="AP210" i="19"/>
  <c r="BX209" i="19"/>
  <c r="BW209" i="19"/>
  <c r="BU209" i="19"/>
  <c r="BT209" i="19"/>
  <c r="BS209" i="19"/>
  <c r="BR209" i="19"/>
  <c r="AR209" i="19"/>
  <c r="AQ209" i="19"/>
  <c r="AP209" i="19"/>
  <c r="AJ209" i="19"/>
  <c r="AI209" i="19"/>
  <c r="AH209" i="19"/>
  <c r="AF209" i="19"/>
  <c r="AE209" i="19"/>
  <c r="BX208" i="19"/>
  <c r="BW208" i="19"/>
  <c r="BU208" i="19"/>
  <c r="BT208" i="19"/>
  <c r="BS208" i="19"/>
  <c r="BR208" i="19"/>
  <c r="AR208" i="19"/>
  <c r="AQ208" i="19"/>
  <c r="AP208" i="19"/>
  <c r="AJ208" i="19"/>
  <c r="AI208" i="19"/>
  <c r="AH208" i="19"/>
  <c r="AF208" i="19"/>
  <c r="AE208" i="19"/>
  <c r="BX207" i="19"/>
  <c r="BW207" i="19"/>
  <c r="BU207" i="19"/>
  <c r="BT207" i="19"/>
  <c r="BS207" i="19"/>
  <c r="BR207" i="19"/>
  <c r="AR207" i="19"/>
  <c r="AQ207" i="19"/>
  <c r="AP207" i="19"/>
  <c r="AJ207" i="19"/>
  <c r="AI207" i="19"/>
  <c r="AH207" i="19"/>
  <c r="AF207" i="19"/>
  <c r="AE207" i="19"/>
  <c r="BX206" i="19"/>
  <c r="BW206" i="19"/>
  <c r="BU206" i="19"/>
  <c r="BT206" i="19"/>
  <c r="BS206" i="19"/>
  <c r="BR206" i="19"/>
  <c r="AR206" i="19"/>
  <c r="AQ206" i="19"/>
  <c r="AP206" i="19"/>
  <c r="AJ206" i="19"/>
  <c r="AI206" i="19"/>
  <c r="AH206" i="19"/>
  <c r="AF206" i="19"/>
  <c r="AE206" i="19"/>
  <c r="BX205" i="19"/>
  <c r="BW205" i="19"/>
  <c r="BU205" i="19"/>
  <c r="BT205" i="19"/>
  <c r="BS205" i="19"/>
  <c r="BR205" i="19"/>
  <c r="AR205" i="19"/>
  <c r="AQ205" i="19"/>
  <c r="AP205" i="19"/>
  <c r="AJ205" i="19"/>
  <c r="AI205" i="19"/>
  <c r="AH205" i="19"/>
  <c r="AF205" i="19"/>
  <c r="AE205" i="19"/>
  <c r="BX204" i="19"/>
  <c r="BW204" i="19"/>
  <c r="BU204" i="19"/>
  <c r="BT204" i="19"/>
  <c r="BS204" i="19"/>
  <c r="BR204" i="19"/>
  <c r="AR204" i="19"/>
  <c r="AQ204" i="19"/>
  <c r="AP204" i="19"/>
  <c r="AJ204" i="19"/>
  <c r="AI204" i="19"/>
  <c r="AH204" i="19"/>
  <c r="AF204" i="19"/>
  <c r="AE204" i="19"/>
  <c r="BX203" i="19"/>
  <c r="BW203" i="19"/>
  <c r="BU203" i="19"/>
  <c r="BT203" i="19"/>
  <c r="BS203" i="19"/>
  <c r="BR203" i="19"/>
  <c r="AR203" i="19"/>
  <c r="AQ203" i="19"/>
  <c r="AP203" i="19"/>
  <c r="AJ203" i="19"/>
  <c r="AI203" i="19"/>
  <c r="AH203" i="19"/>
  <c r="AF203" i="19"/>
  <c r="AE203" i="19"/>
  <c r="BX202" i="19"/>
  <c r="BW202" i="19"/>
  <c r="BU202" i="19"/>
  <c r="BT202" i="19"/>
  <c r="BS202" i="19"/>
  <c r="BR202" i="19"/>
  <c r="AR202" i="19"/>
  <c r="AQ202" i="19"/>
  <c r="AP202" i="19"/>
  <c r="AJ202" i="19"/>
  <c r="AI202" i="19"/>
  <c r="AH202" i="19"/>
  <c r="AF202" i="19"/>
  <c r="AE202" i="19"/>
  <c r="BX201" i="19"/>
  <c r="BW201" i="19"/>
  <c r="BU201" i="19"/>
  <c r="BT201" i="19"/>
  <c r="BS201" i="19"/>
  <c r="BR201" i="19"/>
  <c r="AR201" i="19"/>
  <c r="AQ201" i="19"/>
  <c r="AP201" i="19"/>
  <c r="AJ201" i="19"/>
  <c r="AI201" i="19"/>
  <c r="AH201" i="19"/>
  <c r="AF201" i="19"/>
  <c r="AE201" i="19"/>
  <c r="BX200" i="19"/>
  <c r="BW200" i="19"/>
  <c r="BU200" i="19"/>
  <c r="BT200" i="19"/>
  <c r="BS200" i="19"/>
  <c r="BR200" i="19"/>
  <c r="AR200" i="19"/>
  <c r="AQ200" i="19"/>
  <c r="AP200" i="19"/>
  <c r="AJ200" i="19"/>
  <c r="AI200" i="19"/>
  <c r="AH200" i="19"/>
  <c r="AF200" i="19"/>
  <c r="AE200" i="19"/>
  <c r="BX199" i="19"/>
  <c r="BW199" i="19"/>
  <c r="BU199" i="19"/>
  <c r="BT199" i="19"/>
  <c r="BS199" i="19"/>
  <c r="BR199" i="19"/>
  <c r="AR199" i="19"/>
  <c r="AQ199" i="19"/>
  <c r="AP199" i="19"/>
  <c r="AJ199" i="19"/>
  <c r="AI199" i="19"/>
  <c r="AH199" i="19"/>
  <c r="AF199" i="19"/>
  <c r="AE199" i="19"/>
  <c r="BX198" i="19"/>
  <c r="BW198" i="19"/>
  <c r="BU198" i="19"/>
  <c r="BT198" i="19"/>
  <c r="BS198" i="19"/>
  <c r="BR198" i="19"/>
  <c r="AR198" i="19"/>
  <c r="AQ198" i="19"/>
  <c r="AP198" i="19"/>
  <c r="AJ198" i="19"/>
  <c r="AI198" i="19"/>
  <c r="AH198" i="19"/>
  <c r="AF198" i="19"/>
  <c r="AE198" i="19"/>
  <c r="BX197" i="19"/>
  <c r="BW197" i="19"/>
  <c r="BU197" i="19"/>
  <c r="BT197" i="19"/>
  <c r="BS197" i="19"/>
  <c r="BR197" i="19"/>
  <c r="AR197" i="19"/>
  <c r="AQ197" i="19"/>
  <c r="AP197" i="19"/>
  <c r="AJ197" i="19"/>
  <c r="AI197" i="19"/>
  <c r="AH197" i="19"/>
  <c r="AF197" i="19"/>
  <c r="AE197" i="19"/>
  <c r="BX196" i="19"/>
  <c r="BW196" i="19"/>
  <c r="BU196" i="19"/>
  <c r="BT196" i="19"/>
  <c r="BS196" i="19"/>
  <c r="BR196" i="19"/>
  <c r="AR196" i="19"/>
  <c r="AQ196" i="19"/>
  <c r="AP196" i="19"/>
  <c r="AJ196" i="19"/>
  <c r="AI196" i="19"/>
  <c r="AH196" i="19"/>
  <c r="AF196" i="19"/>
  <c r="AE196" i="19"/>
  <c r="BX195" i="19"/>
  <c r="BW195" i="19"/>
  <c r="BU195" i="19"/>
  <c r="BT195" i="19"/>
  <c r="BS195" i="19"/>
  <c r="BR195" i="19"/>
  <c r="AR195" i="19"/>
  <c r="AQ195" i="19"/>
  <c r="AP195" i="19"/>
  <c r="AJ195" i="19"/>
  <c r="AI195" i="19"/>
  <c r="AH195" i="19"/>
  <c r="AG195" i="19"/>
  <c r="AF195" i="19"/>
  <c r="AE195" i="19"/>
  <c r="BX194" i="19"/>
  <c r="BW194" i="19"/>
  <c r="BU194" i="19"/>
  <c r="BT194" i="19"/>
  <c r="BS194" i="19"/>
  <c r="BR194" i="19"/>
  <c r="AR194" i="19"/>
  <c r="AQ194" i="19"/>
  <c r="AP194" i="19"/>
  <c r="AJ194" i="19"/>
  <c r="AI194" i="19"/>
  <c r="AH194" i="19"/>
  <c r="AG194" i="19"/>
  <c r="AF194" i="19"/>
  <c r="AE194" i="19"/>
  <c r="BX193" i="19"/>
  <c r="BW193" i="19"/>
  <c r="BU193" i="19"/>
  <c r="BT193" i="19"/>
  <c r="BS193" i="19"/>
  <c r="BR193" i="19"/>
  <c r="AR193" i="19"/>
  <c r="AQ193" i="19"/>
  <c r="AP193" i="19"/>
  <c r="AJ193" i="19"/>
  <c r="AI193" i="19"/>
  <c r="AH193" i="19"/>
  <c r="AG193" i="19"/>
  <c r="AF193" i="19"/>
  <c r="AE193" i="19"/>
  <c r="BX192" i="19"/>
  <c r="BW192" i="19"/>
  <c r="BU192" i="19"/>
  <c r="BT192" i="19"/>
  <c r="BS192" i="19"/>
  <c r="BR192" i="19"/>
  <c r="AR192" i="19"/>
  <c r="AQ192" i="19"/>
  <c r="AP192" i="19"/>
  <c r="AJ192" i="19"/>
  <c r="AI192" i="19"/>
  <c r="AH192" i="19"/>
  <c r="AG192" i="19"/>
  <c r="AF192" i="19"/>
  <c r="AE192" i="19"/>
  <c r="BX191" i="19"/>
  <c r="BW191" i="19"/>
  <c r="BU191" i="19"/>
  <c r="BT191" i="19"/>
  <c r="BS191" i="19"/>
  <c r="BR191" i="19"/>
  <c r="AR191" i="19"/>
  <c r="AQ191" i="19"/>
  <c r="AP191" i="19"/>
  <c r="AJ191" i="19"/>
  <c r="AI191" i="19"/>
  <c r="AH191" i="19"/>
  <c r="AG191" i="19"/>
  <c r="AF191" i="19"/>
  <c r="AE191" i="19"/>
  <c r="BX190" i="19"/>
  <c r="BW190" i="19"/>
  <c r="BU190" i="19"/>
  <c r="BT190" i="19"/>
  <c r="BS190" i="19"/>
  <c r="BR190" i="19"/>
  <c r="AR190" i="19"/>
  <c r="AQ190" i="19"/>
  <c r="AP190" i="19"/>
  <c r="AJ190" i="19"/>
  <c r="AI190" i="19"/>
  <c r="AH190" i="19"/>
  <c r="AG190" i="19"/>
  <c r="AF190" i="19"/>
  <c r="AE190" i="19"/>
  <c r="BX189" i="19"/>
  <c r="BW189" i="19"/>
  <c r="BU189" i="19"/>
  <c r="BT189" i="19"/>
  <c r="BS189" i="19"/>
  <c r="BR189" i="19"/>
  <c r="AR189" i="19"/>
  <c r="AQ189" i="19"/>
  <c r="AP189" i="19"/>
  <c r="AJ189" i="19"/>
  <c r="AI189" i="19"/>
  <c r="AH189" i="19"/>
  <c r="AG189" i="19"/>
  <c r="AF189" i="19"/>
  <c r="AE189" i="19"/>
  <c r="BX188" i="19"/>
  <c r="BW188" i="19"/>
  <c r="BU188" i="19"/>
  <c r="BT188" i="19"/>
  <c r="BS188" i="19"/>
  <c r="BR188" i="19"/>
  <c r="AR188" i="19"/>
  <c r="AQ188" i="19"/>
  <c r="AP188" i="19"/>
  <c r="AJ188" i="19"/>
  <c r="AI188" i="19"/>
  <c r="AH188" i="19"/>
  <c r="AG188" i="19"/>
  <c r="AF188" i="19"/>
  <c r="AE188" i="19"/>
  <c r="BX187" i="19"/>
  <c r="BW187" i="19"/>
  <c r="BU187" i="19"/>
  <c r="BT187" i="19"/>
  <c r="BS187" i="19"/>
  <c r="BR187" i="19"/>
  <c r="AR187" i="19"/>
  <c r="AQ187" i="19"/>
  <c r="AP187" i="19"/>
  <c r="AJ187" i="19"/>
  <c r="AI187" i="19"/>
  <c r="AH187" i="19"/>
  <c r="AG187" i="19"/>
  <c r="AF187" i="19"/>
  <c r="AE187" i="19"/>
  <c r="BX186" i="19"/>
  <c r="BW186" i="19"/>
  <c r="BU186" i="19"/>
  <c r="BT186" i="19"/>
  <c r="BS186" i="19"/>
  <c r="BR186" i="19"/>
  <c r="AR186" i="19"/>
  <c r="AQ186" i="19"/>
  <c r="AP186" i="19"/>
  <c r="AJ186" i="19"/>
  <c r="AI186" i="19"/>
  <c r="AH186" i="19"/>
  <c r="AG186" i="19"/>
  <c r="AF186" i="19"/>
  <c r="AE186" i="19"/>
  <c r="BX185" i="19"/>
  <c r="BW185" i="19"/>
  <c r="BU185" i="19"/>
  <c r="BT185" i="19"/>
  <c r="BS185" i="19"/>
  <c r="BR185" i="19"/>
  <c r="AR185" i="19"/>
  <c r="AQ185" i="19"/>
  <c r="AP185" i="19"/>
  <c r="AJ185" i="19"/>
  <c r="AI185" i="19"/>
  <c r="AH185" i="19"/>
  <c r="AG185" i="19"/>
  <c r="AF185" i="19"/>
  <c r="AE185" i="19"/>
  <c r="BX184" i="19"/>
  <c r="BW184" i="19"/>
  <c r="BU184" i="19"/>
  <c r="BT184" i="19"/>
  <c r="BS184" i="19"/>
  <c r="BR184" i="19"/>
  <c r="AR184" i="19"/>
  <c r="AQ184" i="19"/>
  <c r="AP184" i="19"/>
  <c r="AJ184" i="19"/>
  <c r="AI184" i="19"/>
  <c r="AH184" i="19"/>
  <c r="AG184" i="19"/>
  <c r="AF184" i="19"/>
  <c r="AE184" i="19"/>
  <c r="BX183" i="19"/>
  <c r="BW183" i="19"/>
  <c r="BU183" i="19"/>
  <c r="BT183" i="19"/>
  <c r="BS183" i="19"/>
  <c r="BR183" i="19"/>
  <c r="AR183" i="19"/>
  <c r="AQ183" i="19"/>
  <c r="AP183" i="19"/>
  <c r="AJ183" i="19"/>
  <c r="AI183" i="19"/>
  <c r="AH183" i="19"/>
  <c r="AG183" i="19"/>
  <c r="AF183" i="19"/>
  <c r="AE183" i="19"/>
  <c r="BX182" i="19"/>
  <c r="BW182" i="19"/>
  <c r="BU182" i="19"/>
  <c r="BT182" i="19"/>
  <c r="BS182" i="19"/>
  <c r="BR182" i="19"/>
  <c r="AR182" i="19"/>
  <c r="AQ182" i="19"/>
  <c r="AP182" i="19"/>
  <c r="AJ182" i="19"/>
  <c r="AI182" i="19"/>
  <c r="AH182" i="19"/>
  <c r="AG182" i="19"/>
  <c r="AF182" i="19"/>
  <c r="AE182" i="19"/>
  <c r="BX181" i="19"/>
  <c r="BW181" i="19"/>
  <c r="BU181" i="19"/>
  <c r="BT181" i="19"/>
  <c r="BS181" i="19"/>
  <c r="BR181" i="19"/>
  <c r="AR181" i="19"/>
  <c r="AQ181" i="19"/>
  <c r="AP181" i="19"/>
  <c r="AJ181" i="19"/>
  <c r="AI181" i="19"/>
  <c r="AH181" i="19"/>
  <c r="AG181" i="19"/>
  <c r="AF181" i="19"/>
  <c r="AE181" i="19"/>
  <c r="BX180" i="19"/>
  <c r="BW180" i="19"/>
  <c r="BU180" i="19"/>
  <c r="BT180" i="19"/>
  <c r="BS180" i="19"/>
  <c r="BR180" i="19"/>
  <c r="AR180" i="19"/>
  <c r="AQ180" i="19"/>
  <c r="AP180" i="19"/>
  <c r="AJ180" i="19"/>
  <c r="AI180" i="19"/>
  <c r="AH180" i="19"/>
  <c r="AG180" i="19"/>
  <c r="AF180" i="19"/>
  <c r="AE180" i="19"/>
  <c r="BX179" i="19"/>
  <c r="BW179" i="19"/>
  <c r="BU179" i="19"/>
  <c r="BT179" i="19"/>
  <c r="BS179" i="19"/>
  <c r="BR179" i="19"/>
  <c r="AR179" i="19"/>
  <c r="AQ179" i="19"/>
  <c r="AP179" i="19"/>
  <c r="AJ179" i="19"/>
  <c r="AI179" i="19"/>
  <c r="AH179" i="19"/>
  <c r="AG179" i="19"/>
  <c r="AF179" i="19"/>
  <c r="AE179" i="19"/>
  <c r="BX178" i="19"/>
  <c r="BW178" i="19"/>
  <c r="BU178" i="19"/>
  <c r="BT178" i="19"/>
  <c r="BS178" i="19"/>
  <c r="BR178" i="19"/>
  <c r="AR178" i="19"/>
  <c r="AQ178" i="19"/>
  <c r="AP178" i="19"/>
  <c r="AJ178" i="19"/>
  <c r="AI178" i="19"/>
  <c r="AH178" i="19"/>
  <c r="AG178" i="19"/>
  <c r="AF178" i="19"/>
  <c r="AE178" i="19"/>
  <c r="BX177" i="19"/>
  <c r="BW177" i="19"/>
  <c r="BU177" i="19"/>
  <c r="BT177" i="19"/>
  <c r="BS177" i="19"/>
  <c r="BR177" i="19"/>
  <c r="AR177" i="19"/>
  <c r="AQ177" i="19"/>
  <c r="AP177" i="19"/>
  <c r="AJ177" i="19"/>
  <c r="AI177" i="19"/>
  <c r="AH177" i="19"/>
  <c r="AG177" i="19"/>
  <c r="AF177" i="19"/>
  <c r="AE177" i="19"/>
  <c r="BX176" i="19"/>
  <c r="BW176" i="19"/>
  <c r="BU176" i="19"/>
  <c r="BT176" i="19"/>
  <c r="BS176" i="19"/>
  <c r="BR176" i="19"/>
  <c r="AR176" i="19"/>
  <c r="AQ176" i="19"/>
  <c r="AP176" i="19"/>
  <c r="AJ176" i="19"/>
  <c r="AI176" i="19"/>
  <c r="AH176" i="19"/>
  <c r="AG176" i="19"/>
  <c r="AF176" i="19"/>
  <c r="AE176" i="19"/>
  <c r="BX175" i="19"/>
  <c r="BW175" i="19"/>
  <c r="BU175" i="19"/>
  <c r="BT175" i="19"/>
  <c r="BS175" i="19"/>
  <c r="BR175" i="19"/>
  <c r="AR175" i="19"/>
  <c r="AQ175" i="19"/>
  <c r="AP175" i="19"/>
  <c r="AJ175" i="19"/>
  <c r="AI175" i="19"/>
  <c r="AH175" i="19"/>
  <c r="AG175" i="19"/>
  <c r="AF175" i="19"/>
  <c r="AE175" i="19"/>
  <c r="BX174" i="19"/>
  <c r="BW174" i="19"/>
  <c r="BU174" i="19"/>
  <c r="BT174" i="19"/>
  <c r="BS174" i="19"/>
  <c r="BR174" i="19"/>
  <c r="AR174" i="19"/>
  <c r="AQ174" i="19"/>
  <c r="AP174" i="19"/>
  <c r="AJ174" i="19"/>
  <c r="AI174" i="19"/>
  <c r="AH174" i="19"/>
  <c r="AG174" i="19"/>
  <c r="AF174" i="19"/>
  <c r="AE174" i="19"/>
  <c r="BX173" i="19"/>
  <c r="BW173" i="19"/>
  <c r="BU173" i="19"/>
  <c r="BT173" i="19"/>
  <c r="BS173" i="19"/>
  <c r="BR173" i="19"/>
  <c r="AR173" i="19"/>
  <c r="AQ173" i="19"/>
  <c r="AP173" i="19"/>
  <c r="AJ173" i="19"/>
  <c r="AI173" i="19"/>
  <c r="AH173" i="19"/>
  <c r="AG173" i="19"/>
  <c r="AF173" i="19"/>
  <c r="AE173" i="19"/>
  <c r="BX172" i="19"/>
  <c r="BW172" i="19"/>
  <c r="BU172" i="19"/>
  <c r="BT172" i="19"/>
  <c r="BS172" i="19"/>
  <c r="BR172" i="19"/>
  <c r="AR172" i="19"/>
  <c r="AQ172" i="19"/>
  <c r="AP172" i="19"/>
  <c r="AJ172" i="19"/>
  <c r="AI172" i="19"/>
  <c r="AH172" i="19"/>
  <c r="AG172" i="19"/>
  <c r="AF172" i="19"/>
  <c r="AE172" i="19"/>
  <c r="BX171" i="19"/>
  <c r="BW171" i="19"/>
  <c r="BU171" i="19"/>
  <c r="BT171" i="19"/>
  <c r="BS171" i="19"/>
  <c r="BR171" i="19"/>
  <c r="AR171" i="19"/>
  <c r="AQ171" i="19"/>
  <c r="AP171" i="19"/>
  <c r="AJ171" i="19"/>
  <c r="AI171" i="19"/>
  <c r="AH171" i="19"/>
  <c r="AG171" i="19"/>
  <c r="AF171" i="19"/>
  <c r="AE171" i="19"/>
  <c r="BX170" i="19"/>
  <c r="BW170" i="19"/>
  <c r="BU170" i="19"/>
  <c r="BT170" i="19"/>
  <c r="BS170" i="19"/>
  <c r="BR170" i="19"/>
  <c r="AR170" i="19"/>
  <c r="AQ170" i="19"/>
  <c r="AP170" i="19"/>
  <c r="AJ170" i="19"/>
  <c r="AI170" i="19"/>
  <c r="AH170" i="19"/>
  <c r="AG170" i="19"/>
  <c r="AF170" i="19"/>
  <c r="AE170" i="19"/>
  <c r="BX169" i="19"/>
  <c r="BW169" i="19"/>
  <c r="BU169" i="19"/>
  <c r="BT169" i="19"/>
  <c r="BS169" i="19"/>
  <c r="BR169" i="19"/>
  <c r="AR169" i="19"/>
  <c r="AQ169" i="19"/>
  <c r="AP169" i="19"/>
  <c r="AJ169" i="19"/>
  <c r="AI169" i="19"/>
  <c r="AH169" i="19"/>
  <c r="AG169" i="19"/>
  <c r="AF169" i="19"/>
  <c r="AE169" i="19"/>
  <c r="BX168" i="19"/>
  <c r="BW168" i="19"/>
  <c r="BU168" i="19"/>
  <c r="BT168" i="19"/>
  <c r="BS168" i="19"/>
  <c r="BR168" i="19"/>
  <c r="AR168" i="19"/>
  <c r="AQ168" i="19"/>
  <c r="AP168" i="19"/>
  <c r="AJ168" i="19"/>
  <c r="AI168" i="19"/>
  <c r="AH168" i="19"/>
  <c r="AG168" i="19"/>
  <c r="AF168" i="19"/>
  <c r="AE168" i="19"/>
  <c r="BX167" i="19"/>
  <c r="BW167" i="19"/>
  <c r="BU167" i="19"/>
  <c r="BT167" i="19"/>
  <c r="BS167" i="19"/>
  <c r="BR167" i="19"/>
  <c r="AR167" i="19"/>
  <c r="AQ167" i="19"/>
  <c r="AP167" i="19"/>
  <c r="AJ167" i="19"/>
  <c r="AI167" i="19"/>
  <c r="AH167" i="19"/>
  <c r="AG167" i="19"/>
  <c r="AF167" i="19"/>
  <c r="AE167" i="19"/>
  <c r="BX166" i="19"/>
  <c r="BW166" i="19"/>
  <c r="BU166" i="19"/>
  <c r="BT166" i="19"/>
  <c r="BS166" i="19"/>
  <c r="BR166" i="19"/>
  <c r="AR166" i="19"/>
  <c r="AQ166" i="19"/>
  <c r="AP166" i="19"/>
  <c r="AJ166" i="19"/>
  <c r="AI166" i="19"/>
  <c r="AH166" i="19"/>
  <c r="AG166" i="19"/>
  <c r="AF166" i="19"/>
  <c r="AE166" i="19"/>
  <c r="BX165" i="19"/>
  <c r="BW165" i="19"/>
  <c r="BU165" i="19"/>
  <c r="BT165" i="19"/>
  <c r="BS165" i="19"/>
  <c r="BR165" i="19"/>
  <c r="AR165" i="19"/>
  <c r="AQ165" i="19"/>
  <c r="AP165" i="19"/>
  <c r="AJ165" i="19"/>
  <c r="AI165" i="19"/>
  <c r="AH165" i="19"/>
  <c r="AG165" i="19"/>
  <c r="AF165" i="19"/>
  <c r="AE165" i="19"/>
  <c r="BX164" i="19"/>
  <c r="BW164" i="19"/>
  <c r="BU164" i="19"/>
  <c r="BT164" i="19"/>
  <c r="BS164" i="19"/>
  <c r="BR164" i="19"/>
  <c r="AR164" i="19"/>
  <c r="AQ164" i="19"/>
  <c r="AP164" i="19"/>
  <c r="AJ164" i="19"/>
  <c r="AI164" i="19"/>
  <c r="AH164" i="19"/>
  <c r="AG164" i="19"/>
  <c r="AF164" i="19"/>
  <c r="AE164" i="19"/>
  <c r="BX163" i="19"/>
  <c r="BW163" i="19"/>
  <c r="BU163" i="19"/>
  <c r="BT163" i="19"/>
  <c r="BS163" i="19"/>
  <c r="BR163" i="19"/>
  <c r="AR163" i="19"/>
  <c r="AQ163" i="19"/>
  <c r="AP163" i="19"/>
  <c r="AJ163" i="19"/>
  <c r="AI163" i="19"/>
  <c r="AH163" i="19"/>
  <c r="AG163" i="19"/>
  <c r="AF163" i="19"/>
  <c r="AE163" i="19"/>
  <c r="BX162" i="19"/>
  <c r="BW162" i="19"/>
  <c r="BU162" i="19"/>
  <c r="BT162" i="19"/>
  <c r="BS162" i="19"/>
  <c r="BR162" i="19"/>
  <c r="AR162" i="19"/>
  <c r="AQ162" i="19"/>
  <c r="AP162" i="19"/>
  <c r="AJ162" i="19"/>
  <c r="AI162" i="19"/>
  <c r="AH162" i="19"/>
  <c r="AG162" i="19"/>
  <c r="AF162" i="19"/>
  <c r="AE162" i="19"/>
  <c r="BX161" i="19"/>
  <c r="BW161" i="19"/>
  <c r="BU161" i="19"/>
  <c r="BT161" i="19"/>
  <c r="BS161" i="19"/>
  <c r="BR161" i="19"/>
  <c r="AR161" i="19"/>
  <c r="AQ161" i="19"/>
  <c r="AP161" i="19"/>
  <c r="AJ161" i="19"/>
  <c r="AI161" i="19"/>
  <c r="AH161" i="19"/>
  <c r="AG161" i="19"/>
  <c r="AF161" i="19"/>
  <c r="AE161" i="19"/>
  <c r="BX160" i="19"/>
  <c r="BW160" i="19"/>
  <c r="BU160" i="19"/>
  <c r="BT160" i="19"/>
  <c r="BS160" i="19"/>
  <c r="BR160" i="19"/>
  <c r="AR160" i="19"/>
  <c r="AQ160" i="19"/>
  <c r="AP160" i="19"/>
  <c r="AJ160" i="19"/>
  <c r="AI160" i="19"/>
  <c r="AH160" i="19"/>
  <c r="AG160" i="19"/>
  <c r="AF160" i="19"/>
  <c r="AE160" i="19"/>
  <c r="BX159" i="19"/>
  <c r="BW159" i="19"/>
  <c r="BU159" i="19"/>
  <c r="BT159" i="19"/>
  <c r="BS159" i="19"/>
  <c r="BR159" i="19"/>
  <c r="AR159" i="19"/>
  <c r="AQ159" i="19"/>
  <c r="AP159" i="19"/>
  <c r="AJ159" i="19"/>
  <c r="AI159" i="19"/>
  <c r="AH159" i="19"/>
  <c r="AG159" i="19"/>
  <c r="AF159" i="19"/>
  <c r="AE159" i="19"/>
  <c r="BX158" i="19"/>
  <c r="BW158" i="19"/>
  <c r="BU158" i="19"/>
  <c r="BT158" i="19"/>
  <c r="BS158" i="19"/>
  <c r="BR158" i="19"/>
  <c r="AR158" i="19"/>
  <c r="AQ158" i="19"/>
  <c r="AP158" i="19"/>
  <c r="AJ158" i="19"/>
  <c r="AI158" i="19"/>
  <c r="AH158" i="19"/>
  <c r="AG158" i="19"/>
  <c r="AF158" i="19"/>
  <c r="AE158" i="19"/>
  <c r="BX157" i="19"/>
  <c r="BW157" i="19"/>
  <c r="BU157" i="19"/>
  <c r="BT157" i="19"/>
  <c r="BS157" i="19"/>
  <c r="BR157" i="19"/>
  <c r="AR157" i="19"/>
  <c r="AQ157" i="19"/>
  <c r="AP157" i="19"/>
  <c r="AJ157" i="19"/>
  <c r="AI157" i="19"/>
  <c r="AH157" i="19"/>
  <c r="AG157" i="19"/>
  <c r="AF157" i="19"/>
  <c r="AE157" i="19"/>
  <c r="BX156" i="19"/>
  <c r="BW156" i="19"/>
  <c r="BU156" i="19"/>
  <c r="BT156" i="19"/>
  <c r="BS156" i="19"/>
  <c r="BR156" i="19"/>
  <c r="AR156" i="19"/>
  <c r="AQ156" i="19"/>
  <c r="AP156" i="19"/>
  <c r="AJ156" i="19"/>
  <c r="AI156" i="19"/>
  <c r="AH156" i="19"/>
  <c r="AG156" i="19"/>
  <c r="AF156" i="19"/>
  <c r="AE156" i="19"/>
  <c r="BX155" i="19"/>
  <c r="BW155" i="19"/>
  <c r="BU155" i="19"/>
  <c r="BT155" i="19"/>
  <c r="BS155" i="19"/>
  <c r="BR155" i="19"/>
  <c r="AR155" i="19"/>
  <c r="AQ155" i="19"/>
  <c r="AP155" i="19"/>
  <c r="AJ155" i="19"/>
  <c r="AI155" i="19"/>
  <c r="AH155" i="19"/>
  <c r="AG155" i="19"/>
  <c r="AF155" i="19"/>
  <c r="AE155" i="19"/>
  <c r="BX154" i="19"/>
  <c r="BW154" i="19"/>
  <c r="BU154" i="19"/>
  <c r="BT154" i="19"/>
  <c r="BS154" i="19"/>
  <c r="BR154" i="19"/>
  <c r="AR154" i="19"/>
  <c r="AQ154" i="19"/>
  <c r="AP154" i="19"/>
  <c r="AJ154" i="19"/>
  <c r="AI154" i="19"/>
  <c r="AH154" i="19"/>
  <c r="AG154" i="19"/>
  <c r="AF154" i="19"/>
  <c r="AE154" i="19"/>
  <c r="BX153" i="19"/>
  <c r="BW153" i="19"/>
  <c r="BU153" i="19"/>
  <c r="BT153" i="19"/>
  <c r="BS153" i="19"/>
  <c r="BR153" i="19"/>
  <c r="AR153" i="19"/>
  <c r="AQ153" i="19"/>
  <c r="AP153" i="19"/>
  <c r="AJ153" i="19"/>
  <c r="AI153" i="19"/>
  <c r="AH153" i="19"/>
  <c r="AG153" i="19"/>
  <c r="AF153" i="19"/>
  <c r="AE153" i="19"/>
  <c r="BX152" i="19"/>
  <c r="BW152" i="19"/>
  <c r="BU152" i="19"/>
  <c r="BT152" i="19"/>
  <c r="BS152" i="19"/>
  <c r="BR152" i="19"/>
  <c r="AR152" i="19"/>
  <c r="AQ152" i="19"/>
  <c r="AP152" i="19"/>
  <c r="AJ152" i="19"/>
  <c r="AI152" i="19"/>
  <c r="AH152" i="19"/>
  <c r="AG152" i="19"/>
  <c r="AF152" i="19"/>
  <c r="AE152" i="19"/>
  <c r="BX151" i="19"/>
  <c r="BW151" i="19"/>
  <c r="BU151" i="19"/>
  <c r="BT151" i="19"/>
  <c r="BS151" i="19"/>
  <c r="BR151" i="19"/>
  <c r="AR151" i="19"/>
  <c r="AQ151" i="19"/>
  <c r="AP151" i="19"/>
  <c r="AJ151" i="19"/>
  <c r="AI151" i="19"/>
  <c r="AH151" i="19"/>
  <c r="AG151" i="19"/>
  <c r="AF151" i="19"/>
  <c r="AE151" i="19"/>
  <c r="BX150" i="19"/>
  <c r="BW150" i="19"/>
  <c r="BU150" i="19"/>
  <c r="BT150" i="19"/>
  <c r="BS150" i="19"/>
  <c r="BR150" i="19"/>
  <c r="AR150" i="19"/>
  <c r="AQ150" i="19"/>
  <c r="AP150" i="19"/>
  <c r="AJ150" i="19"/>
  <c r="AI150" i="19"/>
  <c r="AH150" i="19"/>
  <c r="AG150" i="19"/>
  <c r="AF150" i="19"/>
  <c r="AE150" i="19"/>
  <c r="BX149" i="19"/>
  <c r="BW149" i="19"/>
  <c r="BU149" i="19"/>
  <c r="BT149" i="19"/>
  <c r="BS149" i="19"/>
  <c r="BR149" i="19"/>
  <c r="AR149" i="19"/>
  <c r="AQ149" i="19"/>
  <c r="AP149" i="19"/>
  <c r="AJ149" i="19"/>
  <c r="AI149" i="19"/>
  <c r="AH149" i="19"/>
  <c r="AG149" i="19"/>
  <c r="AF149" i="19"/>
  <c r="AE149" i="19"/>
  <c r="BX148" i="19"/>
  <c r="BW148" i="19"/>
  <c r="BU148" i="19"/>
  <c r="BT148" i="19"/>
  <c r="BS148" i="19"/>
  <c r="BR148" i="19"/>
  <c r="AR148" i="19"/>
  <c r="AQ148" i="19"/>
  <c r="AP148" i="19"/>
  <c r="AJ148" i="19"/>
  <c r="AI148" i="19"/>
  <c r="AH148" i="19"/>
  <c r="AG148" i="19"/>
  <c r="AF148" i="19"/>
  <c r="AE148" i="19"/>
  <c r="BX147" i="19"/>
  <c r="BW147" i="19"/>
  <c r="BU147" i="19"/>
  <c r="BT147" i="19"/>
  <c r="BS147" i="19"/>
  <c r="BR147" i="19"/>
  <c r="AR147" i="19"/>
  <c r="AQ147" i="19"/>
  <c r="AP147" i="19"/>
  <c r="AJ147" i="19"/>
  <c r="AI147" i="19"/>
  <c r="AH147" i="19"/>
  <c r="AG147" i="19"/>
  <c r="AF147" i="19"/>
  <c r="AE147" i="19"/>
  <c r="BX146" i="19"/>
  <c r="BW146" i="19"/>
  <c r="BU146" i="19"/>
  <c r="BT146" i="19"/>
  <c r="BS146" i="19"/>
  <c r="BR146" i="19"/>
  <c r="AR146" i="19"/>
  <c r="AQ146" i="19"/>
  <c r="AP146" i="19"/>
  <c r="AJ146" i="19"/>
  <c r="AI146" i="19"/>
  <c r="AH146" i="19"/>
  <c r="AG146" i="19"/>
  <c r="AF146" i="19"/>
  <c r="AE146" i="19"/>
  <c r="BX145" i="19"/>
  <c r="BW145" i="19"/>
  <c r="BU145" i="19"/>
  <c r="BT145" i="19"/>
  <c r="BS145" i="19"/>
  <c r="BR145" i="19"/>
  <c r="AR145" i="19"/>
  <c r="AQ145" i="19"/>
  <c r="AP145" i="19"/>
  <c r="AJ145" i="19"/>
  <c r="AI145" i="19"/>
  <c r="AH145" i="19"/>
  <c r="AG145" i="19"/>
  <c r="AF145" i="19"/>
  <c r="AE145" i="19"/>
  <c r="BX144" i="19"/>
  <c r="BW144" i="19"/>
  <c r="BU144" i="19"/>
  <c r="BT144" i="19"/>
  <c r="BS144" i="19"/>
  <c r="BR144" i="19"/>
  <c r="AR144" i="19"/>
  <c r="AQ144" i="19"/>
  <c r="AP144" i="19"/>
  <c r="AJ144" i="19"/>
  <c r="AI144" i="19"/>
  <c r="AH144" i="19"/>
  <c r="AG144" i="19"/>
  <c r="AF144" i="19"/>
  <c r="AE144" i="19"/>
  <c r="BX143" i="19"/>
  <c r="BW143" i="19"/>
  <c r="BU143" i="19"/>
  <c r="BT143" i="19"/>
  <c r="BS143" i="19"/>
  <c r="BR143" i="19"/>
  <c r="AR143" i="19"/>
  <c r="AQ143" i="19"/>
  <c r="AP143" i="19"/>
  <c r="AJ143" i="19"/>
  <c r="AI143" i="19"/>
  <c r="AH143" i="19"/>
  <c r="AG143" i="19"/>
  <c r="AF143" i="19"/>
  <c r="AE143" i="19"/>
  <c r="BX142" i="19"/>
  <c r="BW142" i="19"/>
  <c r="BU142" i="19"/>
  <c r="BT142" i="19"/>
  <c r="BS142" i="19"/>
  <c r="BR142" i="19"/>
  <c r="AR142" i="19"/>
  <c r="AQ142" i="19"/>
  <c r="AP142" i="19"/>
  <c r="AJ142" i="19"/>
  <c r="AI142" i="19"/>
  <c r="AH142" i="19"/>
  <c r="AG142" i="19"/>
  <c r="AF142" i="19"/>
  <c r="AE142" i="19"/>
  <c r="BX141" i="19"/>
  <c r="BW141" i="19"/>
  <c r="BU141" i="19"/>
  <c r="BT141" i="19"/>
  <c r="BS141" i="19"/>
  <c r="BR141" i="19"/>
  <c r="AR141" i="19"/>
  <c r="AQ141" i="19"/>
  <c r="AP141" i="19"/>
  <c r="AJ141" i="19"/>
  <c r="AI141" i="19"/>
  <c r="AH141" i="19"/>
  <c r="AG141" i="19"/>
  <c r="AF141" i="19"/>
  <c r="AE141" i="19"/>
  <c r="BX140" i="19"/>
  <c r="BW140" i="19"/>
  <c r="BU140" i="19"/>
  <c r="BT140" i="19"/>
  <c r="BS140" i="19"/>
  <c r="BR140" i="19"/>
  <c r="AR140" i="19"/>
  <c r="AQ140" i="19"/>
  <c r="AP140" i="19"/>
  <c r="AJ140" i="19"/>
  <c r="AI140" i="19"/>
  <c r="AH140" i="19"/>
  <c r="AG140" i="19"/>
  <c r="AF140" i="19"/>
  <c r="AE140" i="19"/>
  <c r="BX139" i="19"/>
  <c r="BW139" i="19"/>
  <c r="BU139" i="19"/>
  <c r="BT139" i="19"/>
  <c r="BS139" i="19"/>
  <c r="BR139" i="19"/>
  <c r="AR139" i="19"/>
  <c r="AQ139" i="19"/>
  <c r="AP139" i="19"/>
  <c r="AJ139" i="19"/>
  <c r="AI139" i="19"/>
  <c r="AH139" i="19"/>
  <c r="AG139" i="19"/>
  <c r="AF139" i="19"/>
  <c r="AE139" i="19"/>
  <c r="BX138" i="19"/>
  <c r="BW138" i="19"/>
  <c r="BU138" i="19"/>
  <c r="BT138" i="19"/>
  <c r="BS138" i="19"/>
  <c r="BR138" i="19"/>
  <c r="AR138" i="19"/>
  <c r="AQ138" i="19"/>
  <c r="AP138" i="19"/>
  <c r="AJ138" i="19"/>
  <c r="AI138" i="19"/>
  <c r="AH138" i="19"/>
  <c r="AG138" i="19"/>
  <c r="AF138" i="19"/>
  <c r="AE138" i="19"/>
  <c r="BX137" i="19"/>
  <c r="BW137" i="19"/>
  <c r="BU137" i="19"/>
  <c r="BT137" i="19"/>
  <c r="BS137" i="19"/>
  <c r="BR137" i="19"/>
  <c r="AR137" i="19"/>
  <c r="AQ137" i="19"/>
  <c r="AP137" i="19"/>
  <c r="AJ137" i="19"/>
  <c r="AI137" i="19"/>
  <c r="AH137" i="19"/>
  <c r="AG137" i="19"/>
  <c r="AF137" i="19"/>
  <c r="AE137" i="19"/>
  <c r="BX136" i="19"/>
  <c r="BW136" i="19"/>
  <c r="BU136" i="19"/>
  <c r="BT136" i="19"/>
  <c r="BS136" i="19"/>
  <c r="BR136" i="19"/>
  <c r="AR136" i="19"/>
  <c r="AQ136" i="19"/>
  <c r="AP136" i="19"/>
  <c r="AJ136" i="19"/>
  <c r="AI136" i="19"/>
  <c r="AH136" i="19"/>
  <c r="AG136" i="19"/>
  <c r="AF136" i="19"/>
  <c r="AE136" i="19"/>
  <c r="BX135" i="19"/>
  <c r="BW135" i="19"/>
  <c r="BU135" i="19"/>
  <c r="BT135" i="19"/>
  <c r="BS135" i="19"/>
  <c r="BR135" i="19"/>
  <c r="AR135" i="19"/>
  <c r="AQ135" i="19"/>
  <c r="AP135" i="19"/>
  <c r="AJ135" i="19"/>
  <c r="AI135" i="19"/>
  <c r="AH135" i="19"/>
  <c r="AG135" i="19"/>
  <c r="AF135" i="19"/>
  <c r="AE135" i="19"/>
  <c r="BX134" i="19"/>
  <c r="BW134" i="19"/>
  <c r="BU134" i="19"/>
  <c r="BT134" i="19"/>
  <c r="BS134" i="19"/>
  <c r="BR134" i="19"/>
  <c r="AR134" i="19"/>
  <c r="AQ134" i="19"/>
  <c r="AP134" i="19"/>
  <c r="AJ134" i="19"/>
  <c r="AI134" i="19"/>
  <c r="AH134" i="19"/>
  <c r="AG134" i="19"/>
  <c r="AF134" i="19"/>
  <c r="AE134" i="19"/>
  <c r="BX133" i="19"/>
  <c r="BW133" i="19"/>
  <c r="BU133" i="19"/>
  <c r="BT133" i="19"/>
  <c r="BS133" i="19"/>
  <c r="BR133" i="19"/>
  <c r="AR133" i="19"/>
  <c r="AQ133" i="19"/>
  <c r="AP133" i="19"/>
  <c r="AJ133" i="19"/>
  <c r="AI133" i="19"/>
  <c r="AH133" i="19"/>
  <c r="AG133" i="19"/>
  <c r="AF133" i="19"/>
  <c r="AE133" i="19"/>
  <c r="BX132" i="19"/>
  <c r="BW132" i="19"/>
  <c r="BU132" i="19"/>
  <c r="BT132" i="19"/>
  <c r="BS132" i="19"/>
  <c r="BR132" i="19"/>
  <c r="AR132" i="19"/>
  <c r="AQ132" i="19"/>
  <c r="AP132" i="19"/>
  <c r="AJ132" i="19"/>
  <c r="AI132" i="19"/>
  <c r="AH132" i="19"/>
  <c r="AG132" i="19"/>
  <c r="AF132" i="19"/>
  <c r="AE132" i="19"/>
  <c r="BX131" i="19"/>
  <c r="BW131" i="19"/>
  <c r="BU131" i="19"/>
  <c r="BT131" i="19"/>
  <c r="BS131" i="19"/>
  <c r="BR131" i="19"/>
  <c r="AR131" i="19"/>
  <c r="AQ131" i="19"/>
  <c r="AP131" i="19"/>
  <c r="AJ131" i="19"/>
  <c r="AI131" i="19"/>
  <c r="AH131" i="19"/>
  <c r="AG131" i="19"/>
  <c r="AF131" i="19"/>
  <c r="AE131" i="19"/>
  <c r="BX130" i="19"/>
  <c r="BW130" i="19"/>
  <c r="BU130" i="19"/>
  <c r="BT130" i="19"/>
  <c r="BS130" i="19"/>
  <c r="BR130" i="19"/>
  <c r="AR130" i="19"/>
  <c r="AQ130" i="19"/>
  <c r="AP130" i="19"/>
  <c r="AJ130" i="19"/>
  <c r="AI130" i="19"/>
  <c r="AH130" i="19"/>
  <c r="AG130" i="19"/>
  <c r="AF130" i="19"/>
  <c r="AE130" i="19"/>
  <c r="BX129" i="19"/>
  <c r="BW129" i="19"/>
  <c r="BU129" i="19"/>
  <c r="BT129" i="19"/>
  <c r="BS129" i="19"/>
  <c r="BR129" i="19"/>
  <c r="AR129" i="19"/>
  <c r="AQ129" i="19"/>
  <c r="AP129" i="19"/>
  <c r="AJ129" i="19"/>
  <c r="AI129" i="19"/>
  <c r="AH129" i="19"/>
  <c r="AG129" i="19"/>
  <c r="AF129" i="19"/>
  <c r="AE129" i="19"/>
  <c r="BX128" i="19"/>
  <c r="BW128" i="19"/>
  <c r="BU128" i="19"/>
  <c r="BT128" i="19"/>
  <c r="BS128" i="19"/>
  <c r="BR128" i="19"/>
  <c r="AR128" i="19"/>
  <c r="AQ128" i="19"/>
  <c r="AP128" i="19"/>
  <c r="AJ128" i="19"/>
  <c r="AI128" i="19"/>
  <c r="AH128" i="19"/>
  <c r="AG128" i="19"/>
  <c r="AF128" i="19"/>
  <c r="AE128" i="19"/>
  <c r="BX127" i="19"/>
  <c r="BW127" i="19"/>
  <c r="BU127" i="19"/>
  <c r="BT127" i="19"/>
  <c r="BS127" i="19"/>
  <c r="BR127" i="19"/>
  <c r="AR127" i="19"/>
  <c r="AQ127" i="19"/>
  <c r="AP127" i="19"/>
  <c r="AJ127" i="19"/>
  <c r="AI127" i="19"/>
  <c r="AH127" i="19"/>
  <c r="AG127" i="19"/>
  <c r="AF127" i="19"/>
  <c r="AE127" i="19"/>
  <c r="BX126" i="19"/>
  <c r="BW126" i="19"/>
  <c r="BU126" i="19"/>
  <c r="BT126" i="19"/>
  <c r="BS126" i="19"/>
  <c r="BR126" i="19"/>
  <c r="AR126" i="19"/>
  <c r="AQ126" i="19"/>
  <c r="AP126" i="19"/>
  <c r="AJ126" i="19"/>
  <c r="AI126" i="19"/>
  <c r="AH126" i="19"/>
  <c r="AG126" i="19"/>
  <c r="AF126" i="19"/>
  <c r="AE126" i="19"/>
  <c r="BX125" i="19"/>
  <c r="BW125" i="19"/>
  <c r="BU125" i="19"/>
  <c r="BT125" i="19"/>
  <c r="BS125" i="19"/>
  <c r="BR125" i="19"/>
  <c r="AR125" i="19"/>
  <c r="AQ125" i="19"/>
  <c r="AP125" i="19"/>
  <c r="AJ125" i="19"/>
  <c r="AI125" i="19"/>
  <c r="AH125" i="19"/>
  <c r="AG125" i="19"/>
  <c r="AF125" i="19"/>
  <c r="AE125" i="19"/>
  <c r="BX124" i="19"/>
  <c r="BW124" i="19"/>
  <c r="BU124" i="19"/>
  <c r="BT124" i="19"/>
  <c r="BS124" i="19"/>
  <c r="BR124" i="19"/>
  <c r="AR124" i="19"/>
  <c r="AQ124" i="19"/>
  <c r="AP124" i="19"/>
  <c r="AJ124" i="19"/>
  <c r="AI124" i="19"/>
  <c r="AH124" i="19"/>
  <c r="AG124" i="19"/>
  <c r="AF124" i="19"/>
  <c r="AE124" i="19"/>
  <c r="BX123" i="19"/>
  <c r="BW123" i="19"/>
  <c r="BU123" i="19"/>
  <c r="BT123" i="19"/>
  <c r="BS123" i="19"/>
  <c r="BR123" i="19"/>
  <c r="AR123" i="19"/>
  <c r="AQ123" i="19"/>
  <c r="AP123" i="19"/>
  <c r="AJ123" i="19"/>
  <c r="AI123" i="19"/>
  <c r="AH123" i="19"/>
  <c r="AG123" i="19"/>
  <c r="AF123" i="19"/>
  <c r="AE123" i="19"/>
  <c r="BX122" i="19"/>
  <c r="BW122" i="19"/>
  <c r="BU122" i="19"/>
  <c r="BT122" i="19"/>
  <c r="BS122" i="19"/>
  <c r="BR122" i="19"/>
  <c r="AR122" i="19"/>
  <c r="AQ122" i="19"/>
  <c r="AP122" i="19"/>
  <c r="AJ122" i="19"/>
  <c r="AI122" i="19"/>
  <c r="AH122" i="19"/>
  <c r="AG122" i="19"/>
  <c r="AF122" i="19"/>
  <c r="AE122" i="19"/>
  <c r="BX121" i="19"/>
  <c r="BW121" i="19"/>
  <c r="BU121" i="19"/>
  <c r="BT121" i="19"/>
  <c r="BS121" i="19"/>
  <c r="BR121" i="19"/>
  <c r="AR121" i="19"/>
  <c r="AQ121" i="19"/>
  <c r="AP121" i="19"/>
  <c r="AJ121" i="19"/>
  <c r="AI121" i="19"/>
  <c r="AH121" i="19"/>
  <c r="AG121" i="19"/>
  <c r="AF121" i="19"/>
  <c r="AE121" i="19"/>
  <c r="BX120" i="19"/>
  <c r="BW120" i="19"/>
  <c r="BU120" i="19"/>
  <c r="BT120" i="19"/>
  <c r="BS120" i="19"/>
  <c r="BR120" i="19"/>
  <c r="AR120" i="19"/>
  <c r="AQ120" i="19"/>
  <c r="AP120" i="19"/>
  <c r="AJ120" i="19"/>
  <c r="AI120" i="19"/>
  <c r="AH120" i="19"/>
  <c r="AG120" i="19"/>
  <c r="AF120" i="19"/>
  <c r="AE120" i="19"/>
  <c r="BX119" i="19"/>
  <c r="BW119" i="19"/>
  <c r="BU119" i="19"/>
  <c r="BT119" i="19"/>
  <c r="BS119" i="19"/>
  <c r="BR119" i="19"/>
  <c r="AR119" i="19"/>
  <c r="AQ119" i="19"/>
  <c r="AP119" i="19"/>
  <c r="AJ119" i="19"/>
  <c r="AI119" i="19"/>
  <c r="AH119" i="19"/>
  <c r="AG119" i="19"/>
  <c r="AF119" i="19"/>
  <c r="AE119" i="19"/>
  <c r="BX118" i="19"/>
  <c r="BW118" i="19"/>
  <c r="BU118" i="19"/>
  <c r="BT118" i="19"/>
  <c r="BS118" i="19"/>
  <c r="BR118" i="19"/>
  <c r="AR118" i="19"/>
  <c r="AQ118" i="19"/>
  <c r="AP118" i="19"/>
  <c r="AJ118" i="19"/>
  <c r="AI118" i="19"/>
  <c r="AH118" i="19"/>
  <c r="AG118" i="19"/>
  <c r="AF118" i="19"/>
  <c r="AE118" i="19"/>
  <c r="BX117" i="19"/>
  <c r="BW117" i="19"/>
  <c r="BU117" i="19"/>
  <c r="BT117" i="19"/>
  <c r="BS117" i="19"/>
  <c r="BR117" i="19"/>
  <c r="AR117" i="19"/>
  <c r="AQ117" i="19"/>
  <c r="AP117" i="19"/>
  <c r="AJ117" i="19"/>
  <c r="AI117" i="19"/>
  <c r="AH117" i="19"/>
  <c r="AG117" i="19"/>
  <c r="AF117" i="19"/>
  <c r="AE117" i="19"/>
  <c r="BX116" i="19"/>
  <c r="BW116" i="19"/>
  <c r="BU116" i="19"/>
  <c r="BT116" i="19"/>
  <c r="BS116" i="19"/>
  <c r="BR116" i="19"/>
  <c r="AR116" i="19"/>
  <c r="AQ116" i="19"/>
  <c r="AP116" i="19"/>
  <c r="AJ116" i="19"/>
  <c r="AI116" i="19"/>
  <c r="AH116" i="19"/>
  <c r="AG116" i="19"/>
  <c r="AF116" i="19"/>
  <c r="AE116" i="19"/>
  <c r="AD116" i="19"/>
  <c r="AC116" i="19"/>
  <c r="AB116" i="19"/>
  <c r="BX115" i="19"/>
  <c r="BW115" i="19"/>
  <c r="BU115" i="19"/>
  <c r="BT115" i="19"/>
  <c r="BS115" i="19"/>
  <c r="BR115" i="19"/>
  <c r="AR115" i="19"/>
  <c r="AQ115" i="19"/>
  <c r="AP115" i="19"/>
  <c r="AJ115" i="19"/>
  <c r="AI115" i="19"/>
  <c r="AH115" i="19"/>
  <c r="AG115" i="19"/>
  <c r="AF115" i="19"/>
  <c r="AE115" i="19"/>
  <c r="AD115" i="19"/>
  <c r="AC115" i="19"/>
  <c r="AB115" i="19"/>
  <c r="BX114" i="19"/>
  <c r="BW114" i="19"/>
  <c r="BU114" i="19"/>
  <c r="BT114" i="19"/>
  <c r="BS114" i="19"/>
  <c r="BR114" i="19"/>
  <c r="AR114" i="19"/>
  <c r="AQ114" i="19"/>
  <c r="AP114" i="19"/>
  <c r="AJ114" i="19"/>
  <c r="AI114" i="19"/>
  <c r="AH114" i="19"/>
  <c r="AG114" i="19"/>
  <c r="AF114" i="19"/>
  <c r="AE114" i="19"/>
  <c r="AD114" i="19"/>
  <c r="AC114" i="19"/>
  <c r="AB114" i="19"/>
  <c r="BX113" i="19"/>
  <c r="BW113" i="19"/>
  <c r="BU113" i="19"/>
  <c r="BT113" i="19"/>
  <c r="BS113" i="19"/>
  <c r="BR113" i="19"/>
  <c r="AJ113" i="19"/>
  <c r="AI113" i="19"/>
  <c r="AH113" i="19"/>
  <c r="AG113" i="19"/>
  <c r="AF113" i="19"/>
  <c r="AE113" i="19"/>
  <c r="AD113" i="19"/>
  <c r="AC113" i="19"/>
  <c r="AB113" i="19"/>
  <c r="BX112" i="19"/>
  <c r="BW112" i="19"/>
  <c r="BU112" i="19"/>
  <c r="BT112" i="19"/>
  <c r="BS112" i="19"/>
  <c r="BR112" i="19"/>
  <c r="AJ112" i="19"/>
  <c r="AI112" i="19"/>
  <c r="AH112" i="19"/>
  <c r="AG112" i="19"/>
  <c r="AF112" i="19"/>
  <c r="AE112" i="19"/>
  <c r="AD112" i="19"/>
  <c r="AC112" i="19"/>
  <c r="AB112" i="19"/>
  <c r="BX111" i="19"/>
  <c r="BW111" i="19"/>
  <c r="BU111" i="19"/>
  <c r="BT111" i="19"/>
  <c r="BS111" i="19"/>
  <c r="BR111" i="19"/>
  <c r="AJ111" i="19"/>
  <c r="AI111" i="19"/>
  <c r="AH111" i="19"/>
  <c r="AG111" i="19"/>
  <c r="AF111" i="19"/>
  <c r="AE111" i="19"/>
  <c r="BX110" i="19"/>
  <c r="BW110" i="19"/>
  <c r="BU110" i="19"/>
  <c r="BT110" i="19"/>
  <c r="BS110" i="19"/>
  <c r="BR110" i="19"/>
  <c r="BX109" i="19"/>
  <c r="BW109" i="19"/>
  <c r="BU109" i="19"/>
  <c r="BT109" i="19"/>
  <c r="BS109" i="19"/>
  <c r="BR109" i="19"/>
  <c r="BA109" i="19"/>
  <c r="AZ109" i="19"/>
  <c r="M109" i="19"/>
  <c r="F109" i="19" s="1"/>
  <c r="AP113" i="19" s="1"/>
  <c r="BX108" i="19"/>
  <c r="BW108" i="19"/>
  <c r="BU108" i="19"/>
  <c r="BT108" i="19"/>
  <c r="BS108" i="19"/>
  <c r="BR108" i="19"/>
  <c r="BA108" i="19"/>
  <c r="AZ108" i="19"/>
  <c r="M108" i="19"/>
  <c r="AI109" i="19" s="1"/>
  <c r="P109" i="19" s="1"/>
  <c r="BX107" i="19"/>
  <c r="BW107" i="19"/>
  <c r="BU107" i="19"/>
  <c r="BT107" i="19"/>
  <c r="BS107" i="19"/>
  <c r="BR107" i="19"/>
  <c r="BA107" i="19"/>
  <c r="AZ107" i="19"/>
  <c r="M107" i="19"/>
  <c r="AH108" i="19" s="1"/>
  <c r="J108" i="19" s="1"/>
  <c r="BX106" i="19"/>
  <c r="BW106" i="19"/>
  <c r="BU106" i="19"/>
  <c r="BT106" i="19"/>
  <c r="BS106" i="19"/>
  <c r="BR106" i="19"/>
  <c r="BA106" i="19"/>
  <c r="AZ106" i="19"/>
  <c r="M106" i="19"/>
  <c r="AS107" i="19" s="1"/>
  <c r="BX105" i="19"/>
  <c r="BW105" i="19"/>
  <c r="BU105" i="19"/>
  <c r="BT105" i="19"/>
  <c r="BS105" i="19"/>
  <c r="BR105" i="19"/>
  <c r="BA105" i="19"/>
  <c r="AZ105" i="19"/>
  <c r="M105" i="19"/>
  <c r="BX104" i="19"/>
  <c r="BW104" i="19"/>
  <c r="BU104" i="19"/>
  <c r="BT104" i="19"/>
  <c r="BS104" i="19"/>
  <c r="BR104" i="19"/>
  <c r="BA104" i="19"/>
  <c r="AZ104" i="19"/>
  <c r="M104" i="19"/>
  <c r="AX105" i="19" s="1"/>
  <c r="BX103" i="19"/>
  <c r="BW103" i="19"/>
  <c r="BU103" i="19"/>
  <c r="BT103" i="19"/>
  <c r="BS103" i="19"/>
  <c r="BR103" i="19"/>
  <c r="BA103" i="19"/>
  <c r="AZ103" i="19"/>
  <c r="M103" i="19"/>
  <c r="BX102" i="19"/>
  <c r="BW102" i="19"/>
  <c r="BU102" i="19"/>
  <c r="BT102" i="19"/>
  <c r="BS102" i="19"/>
  <c r="BR102" i="19"/>
  <c r="BA102" i="19"/>
  <c r="AZ102" i="19"/>
  <c r="M102" i="19"/>
  <c r="AS103" i="19" s="1"/>
  <c r="BX101" i="19"/>
  <c r="BW101" i="19"/>
  <c r="BU101" i="19"/>
  <c r="BT101" i="19"/>
  <c r="BS101" i="19"/>
  <c r="BR101" i="19"/>
  <c r="BA101" i="19"/>
  <c r="AZ101" i="19"/>
  <c r="M101" i="19"/>
  <c r="AX102" i="19" s="1"/>
  <c r="BX100" i="19"/>
  <c r="BW100" i="19"/>
  <c r="BU100" i="19"/>
  <c r="BT100" i="19"/>
  <c r="BS100" i="19"/>
  <c r="BR100" i="19"/>
  <c r="BA100" i="19"/>
  <c r="AZ100" i="19"/>
  <c r="M100" i="19"/>
  <c r="AX101" i="19" s="1"/>
  <c r="BX99" i="19"/>
  <c r="BW99" i="19"/>
  <c r="BU99" i="19"/>
  <c r="BT99" i="19"/>
  <c r="BS99" i="19"/>
  <c r="BR99" i="19"/>
  <c r="BA99" i="19"/>
  <c r="AZ99" i="19"/>
  <c r="M99" i="19"/>
  <c r="AI100" i="19" s="1"/>
  <c r="P100" i="19" s="1"/>
  <c r="BX98" i="19"/>
  <c r="BW98" i="19"/>
  <c r="BU98" i="19"/>
  <c r="BT98" i="19"/>
  <c r="BS98" i="19"/>
  <c r="BR98" i="19"/>
  <c r="BA98" i="19"/>
  <c r="AZ98" i="19"/>
  <c r="M98" i="19"/>
  <c r="AI99" i="19" s="1"/>
  <c r="P99" i="19" s="1"/>
  <c r="BX97" i="19"/>
  <c r="BW97" i="19"/>
  <c r="BU97" i="19"/>
  <c r="BT97" i="19"/>
  <c r="BS97" i="19"/>
  <c r="BR97" i="19"/>
  <c r="BA97" i="19"/>
  <c r="AZ97" i="19"/>
  <c r="M97" i="19"/>
  <c r="BX96" i="19"/>
  <c r="BW96" i="19"/>
  <c r="BU96" i="19"/>
  <c r="BT96" i="19"/>
  <c r="BS96" i="19"/>
  <c r="BR96" i="19"/>
  <c r="BA96" i="19"/>
  <c r="AZ96" i="19"/>
  <c r="M96" i="19"/>
  <c r="AX97" i="19" s="1"/>
  <c r="BX95" i="19"/>
  <c r="BW95" i="19"/>
  <c r="BU95" i="19"/>
  <c r="BT95" i="19"/>
  <c r="BS95" i="19"/>
  <c r="BR95" i="19"/>
  <c r="BA95" i="19"/>
  <c r="AZ95" i="19"/>
  <c r="M95" i="19"/>
  <c r="AY96" i="19" s="1"/>
  <c r="BX94" i="19"/>
  <c r="BW94" i="19"/>
  <c r="BU94" i="19"/>
  <c r="BT94" i="19"/>
  <c r="BS94" i="19"/>
  <c r="BR94" i="19"/>
  <c r="BA94" i="19"/>
  <c r="AZ94" i="19"/>
  <c r="M94" i="19"/>
  <c r="R94" i="19" s="1"/>
  <c r="BX93" i="19"/>
  <c r="BW93" i="19"/>
  <c r="BU93" i="19"/>
  <c r="BT93" i="19"/>
  <c r="BS93" i="19"/>
  <c r="BR93" i="19"/>
  <c r="BA93" i="19"/>
  <c r="AZ93" i="19"/>
  <c r="M93" i="19"/>
  <c r="AE94" i="19" s="1"/>
  <c r="D94" i="19" s="1"/>
  <c r="BX92" i="19"/>
  <c r="BW92" i="19"/>
  <c r="BU92" i="19"/>
  <c r="BT92" i="19"/>
  <c r="BS92" i="19"/>
  <c r="BR92" i="19"/>
  <c r="BA92" i="19"/>
  <c r="AZ92" i="19"/>
  <c r="M92" i="19"/>
  <c r="AS93" i="19" s="1"/>
  <c r="BX91" i="19"/>
  <c r="BW91" i="19"/>
  <c r="BU91" i="19"/>
  <c r="BT91" i="19"/>
  <c r="BS91" i="19"/>
  <c r="BR91" i="19"/>
  <c r="BA91" i="19"/>
  <c r="AZ91" i="19"/>
  <c r="M91" i="19"/>
  <c r="AE92" i="19" s="1"/>
  <c r="D92" i="19" s="1"/>
  <c r="BX90" i="19"/>
  <c r="BW90" i="19"/>
  <c r="BU90" i="19"/>
  <c r="BT90" i="19"/>
  <c r="BS90" i="19"/>
  <c r="BR90" i="19"/>
  <c r="BA90" i="19"/>
  <c r="AZ90" i="19"/>
  <c r="M90" i="19"/>
  <c r="AW91" i="19" s="1"/>
  <c r="V91" i="19" s="1"/>
  <c r="BX89" i="19"/>
  <c r="BW89" i="19"/>
  <c r="BU89" i="19"/>
  <c r="BT89" i="19"/>
  <c r="BS89" i="19"/>
  <c r="BR89" i="19"/>
  <c r="BA89" i="19"/>
  <c r="AZ89" i="19"/>
  <c r="M89" i="19"/>
  <c r="BX88" i="19"/>
  <c r="BW88" i="19"/>
  <c r="BU88" i="19"/>
  <c r="BT88" i="19"/>
  <c r="BS88" i="19"/>
  <c r="BR88" i="19"/>
  <c r="BA88" i="19"/>
  <c r="AZ88" i="19"/>
  <c r="M88" i="19"/>
  <c r="AW89" i="19" s="1"/>
  <c r="V89" i="19" s="1"/>
  <c r="BX87" i="19"/>
  <c r="BW87" i="19"/>
  <c r="BU87" i="19"/>
  <c r="BT87" i="19"/>
  <c r="BS87" i="19"/>
  <c r="BR87" i="19"/>
  <c r="BA87" i="19"/>
  <c r="AZ87" i="19"/>
  <c r="M87" i="19"/>
  <c r="BX86" i="19"/>
  <c r="BW86" i="19"/>
  <c r="BU86" i="19"/>
  <c r="BT86" i="19"/>
  <c r="BS86" i="19"/>
  <c r="BR86" i="19"/>
  <c r="BA86" i="19"/>
  <c r="AZ86" i="19"/>
  <c r="M86" i="19"/>
  <c r="K86" i="19" s="1"/>
  <c r="BX85" i="19"/>
  <c r="BW85" i="19"/>
  <c r="BU85" i="19"/>
  <c r="BT85" i="19"/>
  <c r="BS85" i="19"/>
  <c r="BR85" i="19"/>
  <c r="BA85" i="19"/>
  <c r="AZ85" i="19"/>
  <c r="M85" i="19"/>
  <c r="AW86" i="19" s="1"/>
  <c r="V86" i="19" s="1"/>
  <c r="BX84" i="19"/>
  <c r="BW84" i="19"/>
  <c r="BU84" i="19"/>
  <c r="BT84" i="19"/>
  <c r="BS84" i="19"/>
  <c r="BR84" i="19"/>
  <c r="BA84" i="19"/>
  <c r="AZ84" i="19"/>
  <c r="M84" i="19"/>
  <c r="AX85" i="19" s="1"/>
  <c r="BX83" i="19"/>
  <c r="BW83" i="19"/>
  <c r="BU83" i="19"/>
  <c r="BT83" i="19"/>
  <c r="BS83" i="19"/>
  <c r="BR83" i="19"/>
  <c r="BA83" i="19"/>
  <c r="AZ83" i="19"/>
  <c r="M83" i="19"/>
  <c r="BX82" i="19"/>
  <c r="BW82" i="19"/>
  <c r="BU82" i="19"/>
  <c r="BT82" i="19"/>
  <c r="BS82" i="19"/>
  <c r="BR82" i="19"/>
  <c r="BA82" i="19"/>
  <c r="AZ82" i="19"/>
  <c r="M82" i="19"/>
  <c r="AX83" i="19" s="1"/>
  <c r="BX81" i="19"/>
  <c r="BW81" i="19"/>
  <c r="BU81" i="19"/>
  <c r="BT81" i="19"/>
  <c r="BS81" i="19"/>
  <c r="BR81" i="19"/>
  <c r="BA81" i="19"/>
  <c r="AZ81" i="19"/>
  <c r="M81" i="19"/>
  <c r="BX80" i="19"/>
  <c r="BW80" i="19"/>
  <c r="BU80" i="19"/>
  <c r="BT80" i="19"/>
  <c r="BS80" i="19"/>
  <c r="BR80" i="19"/>
  <c r="BA80" i="19"/>
  <c r="AZ80" i="19"/>
  <c r="M80" i="19"/>
  <c r="AX81" i="19" s="1"/>
  <c r="BX79" i="19"/>
  <c r="BW79" i="19"/>
  <c r="BU79" i="19"/>
  <c r="BT79" i="19"/>
  <c r="BS79" i="19"/>
  <c r="BR79" i="19"/>
  <c r="BA79" i="19"/>
  <c r="AZ79" i="19"/>
  <c r="M79" i="19"/>
  <c r="BX78" i="19"/>
  <c r="BW78" i="19"/>
  <c r="BU78" i="19"/>
  <c r="BT78" i="19"/>
  <c r="BS78" i="19"/>
  <c r="BR78" i="19"/>
  <c r="BA78" i="19"/>
  <c r="AZ78" i="19"/>
  <c r="M78" i="19"/>
  <c r="BX77" i="19"/>
  <c r="BW77" i="19"/>
  <c r="BU77" i="19"/>
  <c r="BT77" i="19"/>
  <c r="BS77" i="19"/>
  <c r="BR77" i="19"/>
  <c r="BA77" i="19"/>
  <c r="AZ77" i="19"/>
  <c r="M77" i="19"/>
  <c r="AX78" i="19" s="1"/>
  <c r="BX76" i="19"/>
  <c r="BW76" i="19"/>
  <c r="BU76" i="19"/>
  <c r="BT76" i="19"/>
  <c r="BS76" i="19"/>
  <c r="BR76" i="19"/>
  <c r="BA76" i="19"/>
  <c r="AZ76" i="19"/>
  <c r="M76" i="19"/>
  <c r="AW77" i="19" s="1"/>
  <c r="V77" i="19" s="1"/>
  <c r="BX75" i="19"/>
  <c r="BW75" i="19"/>
  <c r="BU75" i="19"/>
  <c r="BT75" i="19"/>
  <c r="BS75" i="19"/>
  <c r="BR75" i="19"/>
  <c r="BA75" i="19"/>
  <c r="AZ75" i="19"/>
  <c r="M75" i="19"/>
  <c r="BX74" i="19"/>
  <c r="BW74" i="19"/>
  <c r="BU74" i="19"/>
  <c r="BT74" i="19"/>
  <c r="BS74" i="19"/>
  <c r="BR74" i="19"/>
  <c r="BA74" i="19"/>
  <c r="AZ74" i="19"/>
  <c r="M74" i="19"/>
  <c r="X74" i="19" s="1"/>
  <c r="AN74" i="19" s="1"/>
  <c r="BX73" i="19"/>
  <c r="BW73" i="19"/>
  <c r="BU73" i="19"/>
  <c r="BT73" i="19"/>
  <c r="BS73" i="19"/>
  <c r="BR73" i="19"/>
  <c r="BA73" i="19"/>
  <c r="AZ73" i="19"/>
  <c r="M73" i="19"/>
  <c r="AW74" i="19" s="1"/>
  <c r="V74" i="19" s="1"/>
  <c r="BX72" i="19"/>
  <c r="BW72" i="19"/>
  <c r="BU72" i="19"/>
  <c r="BT72" i="19"/>
  <c r="BS72" i="19"/>
  <c r="BR72" i="19"/>
  <c r="BA72" i="19"/>
  <c r="AZ72" i="19"/>
  <c r="M72" i="19"/>
  <c r="AI73" i="19" s="1"/>
  <c r="P73" i="19" s="1"/>
  <c r="BX71" i="19"/>
  <c r="BW71" i="19"/>
  <c r="BU71" i="19"/>
  <c r="BT71" i="19"/>
  <c r="BS71" i="19"/>
  <c r="BR71" i="19"/>
  <c r="BA71" i="19"/>
  <c r="AZ71" i="19"/>
  <c r="M71" i="19"/>
  <c r="BX70" i="19"/>
  <c r="BW70" i="19"/>
  <c r="BU70" i="19"/>
  <c r="BT70" i="19"/>
  <c r="BS70" i="19"/>
  <c r="BR70" i="19"/>
  <c r="BA70" i="19"/>
  <c r="AZ70" i="19"/>
  <c r="M70" i="19"/>
  <c r="AE71" i="19" s="1"/>
  <c r="D71" i="19" s="1"/>
  <c r="BX69" i="19"/>
  <c r="BW69" i="19"/>
  <c r="BU69" i="19"/>
  <c r="BT69" i="19"/>
  <c r="BS69" i="19"/>
  <c r="BR69" i="19"/>
  <c r="BA69" i="19"/>
  <c r="AZ69" i="19"/>
  <c r="M69" i="19"/>
  <c r="AI70" i="19" s="1"/>
  <c r="P70" i="19" s="1"/>
  <c r="BX68" i="19"/>
  <c r="BW68" i="19"/>
  <c r="BU68" i="19"/>
  <c r="BT68" i="19"/>
  <c r="BS68" i="19"/>
  <c r="BR68" i="19"/>
  <c r="BA68" i="19"/>
  <c r="AZ68" i="19"/>
  <c r="M68" i="19"/>
  <c r="AX69" i="19" s="1"/>
  <c r="BX67" i="19"/>
  <c r="BW67" i="19"/>
  <c r="BU67" i="19"/>
  <c r="BT67" i="19"/>
  <c r="BS67" i="19"/>
  <c r="BR67" i="19"/>
  <c r="BA67" i="19"/>
  <c r="AZ67" i="19"/>
  <c r="M67" i="19"/>
  <c r="AE68" i="19" s="1"/>
  <c r="D68" i="19" s="1"/>
  <c r="BX66" i="19"/>
  <c r="BW66" i="19"/>
  <c r="BU66" i="19"/>
  <c r="BT66" i="19"/>
  <c r="BS66" i="19"/>
  <c r="BR66" i="19"/>
  <c r="BA66" i="19"/>
  <c r="AZ66" i="19"/>
  <c r="M66" i="19"/>
  <c r="AF67" i="19" s="1"/>
  <c r="E67" i="19" s="1"/>
  <c r="BX65" i="19"/>
  <c r="BW65" i="19"/>
  <c r="BU65" i="19"/>
  <c r="BT65" i="19"/>
  <c r="BS65" i="19"/>
  <c r="BR65" i="19"/>
  <c r="BA65" i="19"/>
  <c r="AZ65" i="19"/>
  <c r="M65" i="19"/>
  <c r="AE66" i="19" s="1"/>
  <c r="D66" i="19" s="1"/>
  <c r="BX64" i="19"/>
  <c r="BW64" i="19"/>
  <c r="BU64" i="19"/>
  <c r="BT64" i="19"/>
  <c r="BS64" i="19"/>
  <c r="BR64" i="19"/>
  <c r="BA64" i="19"/>
  <c r="AZ64" i="19"/>
  <c r="M64" i="19"/>
  <c r="AE65" i="19" s="1"/>
  <c r="D65" i="19" s="1"/>
  <c r="BX63" i="19"/>
  <c r="BW63" i="19"/>
  <c r="BU63" i="19"/>
  <c r="BS63" i="19"/>
  <c r="BR63" i="19"/>
  <c r="BA63" i="19"/>
  <c r="AZ63" i="19"/>
  <c r="M63" i="19"/>
  <c r="AY64" i="19" s="1"/>
  <c r="BX62" i="19"/>
  <c r="BW62" i="19"/>
  <c r="BU62" i="19"/>
  <c r="BS62" i="19"/>
  <c r="BR62" i="19"/>
  <c r="BA62" i="19"/>
  <c r="AZ62" i="19"/>
  <c r="M62" i="19"/>
  <c r="AX63" i="19" s="1"/>
  <c r="BX61" i="19"/>
  <c r="BW61" i="19"/>
  <c r="BU61" i="19"/>
  <c r="BS61" i="19"/>
  <c r="BR61" i="19"/>
  <c r="BA61" i="19"/>
  <c r="AZ61" i="19"/>
  <c r="M61" i="19"/>
  <c r="B62" i="19" s="1"/>
  <c r="V62" i="1" s="1"/>
  <c r="BX60" i="19"/>
  <c r="BW60" i="19"/>
  <c r="BU60" i="19"/>
  <c r="BS60" i="19"/>
  <c r="BR60" i="19"/>
  <c r="BA60" i="19"/>
  <c r="AZ60" i="19"/>
  <c r="M60" i="19"/>
  <c r="AX61" i="19" s="1"/>
  <c r="BX59" i="19"/>
  <c r="BW59" i="19"/>
  <c r="BU59" i="19"/>
  <c r="BS59" i="19"/>
  <c r="BR59" i="19"/>
  <c r="BA59" i="19"/>
  <c r="AZ59" i="19"/>
  <c r="M59" i="19"/>
  <c r="R59" i="19" s="1"/>
  <c r="BX58" i="19"/>
  <c r="BW58" i="19"/>
  <c r="BU58" i="19"/>
  <c r="BS58" i="19"/>
  <c r="BR58" i="19"/>
  <c r="BA58" i="19"/>
  <c r="AZ58" i="19"/>
  <c r="M58" i="19"/>
  <c r="AJ59" i="19" s="1"/>
  <c r="Q59" i="19" s="1"/>
  <c r="BX57" i="19"/>
  <c r="BW57" i="19"/>
  <c r="BU57" i="19"/>
  <c r="BS57" i="19"/>
  <c r="BR57" i="19"/>
  <c r="BA57" i="19"/>
  <c r="AZ57" i="19"/>
  <c r="M57" i="19"/>
  <c r="BX56" i="19"/>
  <c r="BW56" i="19"/>
  <c r="BU56" i="19"/>
  <c r="BS56" i="19"/>
  <c r="BR56" i="19"/>
  <c r="BA56" i="19"/>
  <c r="AZ56" i="19"/>
  <c r="M56" i="19"/>
  <c r="AW57" i="19" s="1"/>
  <c r="V57" i="19" s="1"/>
  <c r="BX55" i="19"/>
  <c r="BW55" i="19"/>
  <c r="BU55" i="19"/>
  <c r="BS55" i="19"/>
  <c r="BR55" i="19"/>
  <c r="BA55" i="19"/>
  <c r="AZ55" i="19"/>
  <c r="M55" i="19"/>
  <c r="AW56" i="19" s="1"/>
  <c r="V56" i="19" s="1"/>
  <c r="BX54" i="19"/>
  <c r="BW54" i="19"/>
  <c r="BU54" i="19"/>
  <c r="BS54" i="19"/>
  <c r="BR54" i="19"/>
  <c r="BA54" i="19"/>
  <c r="AZ54" i="19"/>
  <c r="M54" i="19"/>
  <c r="AH55" i="19" s="1"/>
  <c r="J55" i="19" s="1"/>
  <c r="BX53" i="19"/>
  <c r="BW53" i="19"/>
  <c r="BU53" i="19"/>
  <c r="BS53" i="19"/>
  <c r="BR53" i="19"/>
  <c r="BA53" i="19"/>
  <c r="AZ53" i="19"/>
  <c r="M53" i="19"/>
  <c r="AI54" i="19" s="1"/>
  <c r="P54" i="19" s="1"/>
  <c r="BX52" i="19"/>
  <c r="BW52" i="19"/>
  <c r="BU52" i="19"/>
  <c r="BS52" i="19"/>
  <c r="BR52" i="19"/>
  <c r="BA52" i="19"/>
  <c r="AZ52" i="19"/>
  <c r="M52" i="19"/>
  <c r="AX53" i="19" s="1"/>
  <c r="BX51" i="19"/>
  <c r="BW51" i="19"/>
  <c r="BU51" i="19"/>
  <c r="BS51" i="19"/>
  <c r="BR51" i="19"/>
  <c r="BA51" i="19"/>
  <c r="AZ51" i="19"/>
  <c r="M51" i="19"/>
  <c r="BX50" i="19"/>
  <c r="BW50" i="19"/>
  <c r="BU50" i="19"/>
  <c r="BS50" i="19"/>
  <c r="BR50" i="19"/>
  <c r="BA50" i="19"/>
  <c r="AZ50" i="19"/>
  <c r="M50" i="19"/>
  <c r="AE51" i="19" s="1"/>
  <c r="D51" i="19" s="1"/>
  <c r="BX49" i="19"/>
  <c r="BW49" i="19"/>
  <c r="BU49" i="19"/>
  <c r="BS49" i="19"/>
  <c r="BR49" i="19"/>
  <c r="BA49" i="19"/>
  <c r="AZ49" i="19"/>
  <c r="M49" i="19"/>
  <c r="AW50" i="19" s="1"/>
  <c r="V50" i="19" s="1"/>
  <c r="BX48" i="19"/>
  <c r="BW48" i="19"/>
  <c r="BU48" i="19"/>
  <c r="BS48" i="19"/>
  <c r="BR48" i="19"/>
  <c r="BA48" i="19"/>
  <c r="AZ48" i="19"/>
  <c r="M48" i="19"/>
  <c r="AW49" i="19" s="1"/>
  <c r="V49" i="19" s="1"/>
  <c r="BX47" i="19"/>
  <c r="BW47" i="19"/>
  <c r="BU47" i="19"/>
  <c r="BS47" i="19"/>
  <c r="BR47" i="19"/>
  <c r="BA47" i="19"/>
  <c r="AZ47" i="19"/>
  <c r="M47" i="19"/>
  <c r="BX46" i="19"/>
  <c r="BW46" i="19"/>
  <c r="BU46" i="19"/>
  <c r="BS46" i="19"/>
  <c r="BR46" i="19"/>
  <c r="BA46" i="19"/>
  <c r="AZ46" i="19"/>
  <c r="M46" i="19"/>
  <c r="AW47" i="19" s="1"/>
  <c r="V47" i="19" s="1"/>
  <c r="BX45" i="19"/>
  <c r="BW45" i="19"/>
  <c r="BU45" i="19"/>
  <c r="BS45" i="19"/>
  <c r="BR45" i="19"/>
  <c r="BA45" i="19"/>
  <c r="AZ45" i="19"/>
  <c r="M45" i="19"/>
  <c r="BX44" i="19"/>
  <c r="BW44" i="19"/>
  <c r="BU44" i="19"/>
  <c r="BS44" i="19"/>
  <c r="BR44" i="19"/>
  <c r="BA44" i="19"/>
  <c r="AZ44" i="19"/>
  <c r="M44" i="19"/>
  <c r="AI45" i="19" s="1"/>
  <c r="P45" i="19" s="1"/>
  <c r="BX43" i="19"/>
  <c r="BW43" i="19"/>
  <c r="BU43" i="19"/>
  <c r="BS43" i="19"/>
  <c r="BR43" i="19"/>
  <c r="BA43" i="19"/>
  <c r="AZ43" i="19"/>
  <c r="M43" i="19"/>
  <c r="AW44" i="19" s="1"/>
  <c r="V44" i="19" s="1"/>
  <c r="BX42" i="19"/>
  <c r="BW42" i="19"/>
  <c r="BU42" i="19"/>
  <c r="BS42" i="19"/>
  <c r="BR42" i="19"/>
  <c r="BA42" i="19"/>
  <c r="AZ42" i="19"/>
  <c r="M42" i="19"/>
  <c r="BX41" i="19"/>
  <c r="BW41" i="19"/>
  <c r="BU41" i="19"/>
  <c r="BS41" i="19"/>
  <c r="BR41" i="19"/>
  <c r="BA41" i="19"/>
  <c r="AZ41" i="19"/>
  <c r="M41" i="19"/>
  <c r="BX40" i="19"/>
  <c r="BW40" i="19"/>
  <c r="BU40" i="19"/>
  <c r="BS40" i="19"/>
  <c r="BR40" i="19"/>
  <c r="BA40" i="19"/>
  <c r="AZ40" i="19"/>
  <c r="M40" i="19"/>
  <c r="AF41" i="19" s="1"/>
  <c r="E41" i="19" s="1"/>
  <c r="BX39" i="19"/>
  <c r="BW39" i="19"/>
  <c r="BU39" i="19"/>
  <c r="BS39" i="19"/>
  <c r="BR39" i="19"/>
  <c r="BA39" i="19"/>
  <c r="AZ39" i="19"/>
  <c r="M39" i="19"/>
  <c r="AX40" i="19" s="1"/>
  <c r="BX38" i="19"/>
  <c r="BW38" i="19"/>
  <c r="BU38" i="19"/>
  <c r="BS38" i="19"/>
  <c r="BR38" i="19"/>
  <c r="BA38" i="19"/>
  <c r="AZ38" i="19"/>
  <c r="M38" i="19"/>
  <c r="BX37" i="19"/>
  <c r="BW37" i="19"/>
  <c r="BU37" i="19"/>
  <c r="BS37" i="19"/>
  <c r="BR37" i="19"/>
  <c r="BA37" i="19"/>
  <c r="AZ37" i="19"/>
  <c r="M37" i="19"/>
  <c r="AE38" i="19" s="1"/>
  <c r="D38" i="19" s="1"/>
  <c r="BX36" i="19"/>
  <c r="BW36" i="19"/>
  <c r="BU36" i="19"/>
  <c r="BS36" i="19"/>
  <c r="BR36" i="19"/>
  <c r="BA36" i="19"/>
  <c r="AZ36" i="19"/>
  <c r="M36" i="19"/>
  <c r="AE37" i="19" s="1"/>
  <c r="D37" i="19" s="1"/>
  <c r="BX35" i="19"/>
  <c r="BW35" i="19"/>
  <c r="BU35" i="19"/>
  <c r="BS35" i="19"/>
  <c r="BR35" i="19"/>
  <c r="BA35" i="19"/>
  <c r="AZ35" i="19"/>
  <c r="M35" i="19"/>
  <c r="AI36" i="19" s="1"/>
  <c r="P36" i="19" s="1"/>
  <c r="BX34" i="19"/>
  <c r="BW34" i="19"/>
  <c r="BU34" i="19"/>
  <c r="BS34" i="19"/>
  <c r="BR34" i="19"/>
  <c r="BA34" i="19"/>
  <c r="AZ34" i="19"/>
  <c r="M34" i="19"/>
  <c r="AJ35" i="19" s="1"/>
  <c r="Q35" i="19" s="1"/>
  <c r="BX33" i="19"/>
  <c r="BW33" i="19"/>
  <c r="BU33" i="19"/>
  <c r="BS33" i="19"/>
  <c r="BR33" i="19"/>
  <c r="AZ33" i="19"/>
  <c r="M33" i="19"/>
  <c r="BX32" i="19"/>
  <c r="BW32" i="19"/>
  <c r="BU32" i="19"/>
  <c r="BS32" i="19"/>
  <c r="BR32" i="19"/>
  <c r="AZ32" i="19"/>
  <c r="M32" i="19"/>
  <c r="BX31" i="19"/>
  <c r="BW31" i="19"/>
  <c r="BU31" i="19"/>
  <c r="BS31" i="19"/>
  <c r="BR31" i="19"/>
  <c r="BA31" i="19"/>
  <c r="BA32" i="19" s="1"/>
  <c r="BA33" i="19" s="1"/>
  <c r="AZ31" i="19"/>
  <c r="M31" i="19"/>
  <c r="BX30" i="19"/>
  <c r="BW30" i="19"/>
  <c r="BU30" i="19"/>
  <c r="BS30" i="19"/>
  <c r="BR30" i="19"/>
  <c r="BA30" i="19"/>
  <c r="AZ30" i="19"/>
  <c r="M30" i="19"/>
  <c r="BX29" i="19"/>
  <c r="BW29" i="19"/>
  <c r="BU29" i="19"/>
  <c r="BS29" i="19"/>
  <c r="BR29" i="19"/>
  <c r="BA29" i="19"/>
  <c r="AZ29" i="19"/>
  <c r="M29" i="19"/>
  <c r="BX28" i="19"/>
  <c r="BW28" i="19"/>
  <c r="BU28" i="19"/>
  <c r="BS28" i="19"/>
  <c r="BR28" i="19"/>
  <c r="BA28" i="19"/>
  <c r="M28" i="19"/>
  <c r="BX27" i="19"/>
  <c r="BW27" i="19"/>
  <c r="BU27" i="19"/>
  <c r="BS27" i="19"/>
  <c r="BR27" i="19"/>
  <c r="BA27" i="19"/>
  <c r="M27" i="19"/>
  <c r="BX26" i="19"/>
  <c r="BW26" i="19"/>
  <c r="BU26" i="19"/>
  <c r="BS26" i="19"/>
  <c r="BR26" i="19"/>
  <c r="BA26" i="19"/>
  <c r="M26" i="19"/>
  <c r="BX25" i="19"/>
  <c r="BW25" i="19"/>
  <c r="BU25" i="19"/>
  <c r="BS25" i="19"/>
  <c r="BR25" i="19"/>
  <c r="AZ25" i="19"/>
  <c r="AZ26" i="19" s="1"/>
  <c r="AZ27" i="19" s="1"/>
  <c r="AZ28" i="19" s="1"/>
  <c r="M25" i="19"/>
  <c r="BX24" i="19"/>
  <c r="BW24" i="19"/>
  <c r="BU24" i="19"/>
  <c r="BS24" i="19"/>
  <c r="BR24" i="19"/>
  <c r="AZ24" i="19"/>
  <c r="M24" i="19"/>
  <c r="BX23" i="19"/>
  <c r="BW23" i="19"/>
  <c r="BU23" i="19"/>
  <c r="BS23" i="19"/>
  <c r="BR23" i="19"/>
  <c r="AZ23" i="19"/>
  <c r="M23" i="19"/>
  <c r="BX22" i="19"/>
  <c r="BW22" i="19"/>
  <c r="BU22" i="19"/>
  <c r="BS22" i="19"/>
  <c r="BR22" i="19"/>
  <c r="BA22" i="19"/>
  <c r="BA23" i="19" s="1"/>
  <c r="BA24" i="19" s="1"/>
  <c r="BA25" i="19" s="1"/>
  <c r="M22" i="19"/>
  <c r="BX21" i="19"/>
  <c r="BW21" i="19"/>
  <c r="BU21" i="19"/>
  <c r="BS21" i="19"/>
  <c r="BR21" i="19"/>
  <c r="BA21" i="19"/>
  <c r="M21" i="19"/>
  <c r="BX20" i="19"/>
  <c r="BW20" i="19"/>
  <c r="BU20" i="19"/>
  <c r="BS20" i="19"/>
  <c r="BR20" i="19"/>
  <c r="BA20" i="19"/>
  <c r="M20" i="19"/>
  <c r="BX19" i="19"/>
  <c r="BW19" i="19"/>
  <c r="BU19" i="19"/>
  <c r="BS19" i="19"/>
  <c r="BR19" i="19"/>
  <c r="BA19" i="19"/>
  <c r="M19" i="19"/>
  <c r="BX18" i="19"/>
  <c r="BW18" i="19"/>
  <c r="BU18" i="19"/>
  <c r="BS18" i="19"/>
  <c r="BR18" i="19"/>
  <c r="AZ18" i="19"/>
  <c r="AZ19" i="19" s="1"/>
  <c r="AZ20" i="19" s="1"/>
  <c r="AZ21" i="19" s="1"/>
  <c r="AZ22" i="19" s="1"/>
  <c r="M18" i="19"/>
  <c r="BX17" i="19"/>
  <c r="BW17" i="19"/>
  <c r="BU17" i="19"/>
  <c r="BS17" i="19"/>
  <c r="BR17" i="19"/>
  <c r="AZ17" i="19"/>
  <c r="M17" i="19"/>
  <c r="BX16" i="19"/>
  <c r="BW16" i="19"/>
  <c r="BU16" i="19"/>
  <c r="BS16" i="19"/>
  <c r="BR16" i="19"/>
  <c r="BA16" i="19"/>
  <c r="M16" i="19"/>
  <c r="BX15" i="19"/>
  <c r="BW15" i="19"/>
  <c r="BU15" i="19"/>
  <c r="BS15" i="19"/>
  <c r="BR15" i="19"/>
  <c r="AZ15" i="19"/>
  <c r="M15" i="19"/>
  <c r="BX14" i="19"/>
  <c r="BW14" i="19"/>
  <c r="BU14" i="19"/>
  <c r="BS14" i="19"/>
  <c r="BR14" i="19"/>
  <c r="AZ14" i="19"/>
  <c r="M14" i="19"/>
  <c r="BX13" i="19"/>
  <c r="BW13" i="19"/>
  <c r="BU13" i="19"/>
  <c r="BS13" i="19"/>
  <c r="BR13" i="19"/>
  <c r="AZ13" i="19"/>
  <c r="M13" i="19"/>
  <c r="BX12" i="19"/>
  <c r="BW12" i="19"/>
  <c r="BU12" i="19"/>
  <c r="BS12" i="19"/>
  <c r="BR12" i="19"/>
  <c r="BA12" i="19"/>
  <c r="M12" i="19"/>
  <c r="BX11" i="19"/>
  <c r="BW11" i="19"/>
  <c r="BU11" i="19"/>
  <c r="BS11" i="19"/>
  <c r="BR11" i="19"/>
  <c r="BA11" i="19"/>
  <c r="AR11" i="19"/>
  <c r="AQ11" i="19"/>
  <c r="AP11" i="19"/>
  <c r="M11" i="19"/>
  <c r="BX10" i="19"/>
  <c r="BW10" i="19"/>
  <c r="BU10" i="19"/>
  <c r="BS10" i="19"/>
  <c r="BR10" i="19"/>
  <c r="BK10" i="19"/>
  <c r="BI10" i="19"/>
  <c r="BG10" i="19"/>
  <c r="BA10" i="19"/>
  <c r="AR10" i="19"/>
  <c r="AQ10" i="19"/>
  <c r="AP10" i="19"/>
  <c r="AD10" i="19"/>
  <c r="AC10" i="19"/>
  <c r="AB10" i="19"/>
  <c r="O10" i="19"/>
  <c r="Y10" i="1" s="1"/>
  <c r="M10" i="19"/>
  <c r="H10" i="19"/>
  <c r="BX9" i="19"/>
  <c r="BW9" i="19"/>
  <c r="BU9" i="19"/>
  <c r="BS9" i="19"/>
  <c r="BR9" i="19"/>
  <c r="AZ9" i="19"/>
  <c r="AN9" i="19"/>
  <c r="AD9" i="19"/>
  <c r="AC9" i="19"/>
  <c r="AB9" i="19"/>
  <c r="V9" i="19"/>
  <c r="M9" i="19"/>
  <c r="BX8" i="19"/>
  <c r="BW8" i="19"/>
  <c r="BU8" i="19"/>
  <c r="BS8" i="19"/>
  <c r="BR8" i="19"/>
  <c r="BA8" i="19"/>
  <c r="AN8" i="19"/>
  <c r="AD8" i="19"/>
  <c r="AC8" i="19"/>
  <c r="AB8" i="19"/>
  <c r="V8" i="19"/>
  <c r="M8" i="19"/>
  <c r="BX7" i="19"/>
  <c r="BW7" i="19"/>
  <c r="BU7" i="19"/>
  <c r="BS7" i="19"/>
  <c r="BR7" i="19"/>
  <c r="AZ7" i="19"/>
  <c r="AZ8" i="19" s="1"/>
  <c r="AN7" i="19"/>
  <c r="AD7" i="19"/>
  <c r="AA7" i="19" s="1"/>
  <c r="AC7" i="19"/>
  <c r="Z7" i="19" s="1"/>
  <c r="H7" i="19" s="1"/>
  <c r="AB7" i="19"/>
  <c r="Y7" i="19" s="1"/>
  <c r="V7" i="19"/>
  <c r="M7" i="19"/>
  <c r="BX6" i="19"/>
  <c r="BW6" i="19"/>
  <c r="BU6" i="19"/>
  <c r="BS6" i="19"/>
  <c r="BR6" i="19"/>
  <c r="BA6" i="19"/>
  <c r="AN6" i="19"/>
  <c r="V6" i="19"/>
  <c r="O6" i="19"/>
  <c r="M6" i="19"/>
  <c r="H6" i="19"/>
  <c r="C6" i="19"/>
  <c r="BX5" i="19"/>
  <c r="BW5" i="19"/>
  <c r="BU5" i="19"/>
  <c r="BS5" i="19"/>
  <c r="BR5" i="19"/>
  <c r="BA5" i="19"/>
  <c r="AZ5" i="19"/>
  <c r="AZ6" i="19" s="1"/>
  <c r="AN5" i="19"/>
  <c r="AM5" i="19" s="1"/>
  <c r="AM6" i="19" s="1"/>
  <c r="V5" i="19"/>
  <c r="M5" i="19"/>
  <c r="C5" i="19"/>
  <c r="C10" i="19" s="1"/>
  <c r="BX4" i="19"/>
  <c r="BW4" i="19"/>
  <c r="BU4" i="19"/>
  <c r="BS4" i="19"/>
  <c r="BR4" i="19"/>
  <c r="BX3" i="19"/>
  <c r="BW3" i="19"/>
  <c r="BU3" i="19"/>
  <c r="BT3" i="19"/>
  <c r="BS3" i="19"/>
  <c r="BR3" i="19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O5" i="1"/>
  <c r="N5" i="1"/>
  <c r="AG111" i="18"/>
  <c r="AH111" i="18"/>
  <c r="AG112" i="18"/>
  <c r="AH112" i="18"/>
  <c r="AG113" i="18"/>
  <c r="AH113" i="18"/>
  <c r="AG114" i="18"/>
  <c r="AH114" i="18"/>
  <c r="AG115" i="18"/>
  <c r="AH115" i="18"/>
  <c r="AG116" i="18"/>
  <c r="AH116" i="18"/>
  <c r="AG117" i="18"/>
  <c r="AH117" i="18"/>
  <c r="AG118" i="18"/>
  <c r="AH118" i="18"/>
  <c r="AG119" i="18"/>
  <c r="AH119" i="18"/>
  <c r="AG120" i="18"/>
  <c r="AH120" i="18"/>
  <c r="AG121" i="18"/>
  <c r="AH121" i="18"/>
  <c r="AG122" i="18"/>
  <c r="AH122" i="18"/>
  <c r="AG123" i="18"/>
  <c r="AH123" i="18"/>
  <c r="AG124" i="18"/>
  <c r="AH124" i="18"/>
  <c r="AG125" i="18"/>
  <c r="AH125" i="18"/>
  <c r="AG126" i="18"/>
  <c r="AH126" i="18"/>
  <c r="AG127" i="18"/>
  <c r="AH127" i="18"/>
  <c r="AG128" i="18"/>
  <c r="AH128" i="18"/>
  <c r="AG129" i="18"/>
  <c r="AH129" i="18"/>
  <c r="AG130" i="18"/>
  <c r="AH130" i="18"/>
  <c r="AG131" i="18"/>
  <c r="AH131" i="18"/>
  <c r="AG132" i="18"/>
  <c r="AH132" i="18"/>
  <c r="AG133" i="18"/>
  <c r="AH133" i="18"/>
  <c r="AG134" i="18"/>
  <c r="AH134" i="18"/>
  <c r="AG135" i="18"/>
  <c r="AH135" i="18"/>
  <c r="AG136" i="18"/>
  <c r="AH136" i="18"/>
  <c r="AG137" i="18"/>
  <c r="AH137" i="18"/>
  <c r="AG138" i="18"/>
  <c r="AH138" i="18"/>
  <c r="AG139" i="18"/>
  <c r="AH139" i="18"/>
  <c r="AG140" i="18"/>
  <c r="AH140" i="18"/>
  <c r="AG141" i="18"/>
  <c r="AH141" i="18"/>
  <c r="AG142" i="18"/>
  <c r="AH142" i="18"/>
  <c r="AG143" i="18"/>
  <c r="AH143" i="18"/>
  <c r="AG144" i="18"/>
  <c r="AH144" i="18"/>
  <c r="AG145" i="18"/>
  <c r="AH145" i="18"/>
  <c r="AG146" i="18"/>
  <c r="AH146" i="18"/>
  <c r="AG147" i="18"/>
  <c r="AH147" i="18"/>
  <c r="AG148" i="18"/>
  <c r="AH148" i="18"/>
  <c r="AG149" i="18"/>
  <c r="AH149" i="18"/>
  <c r="AG150" i="18"/>
  <c r="AH150" i="18"/>
  <c r="AG151" i="18"/>
  <c r="AH151" i="18"/>
  <c r="AG152" i="18"/>
  <c r="AH152" i="18"/>
  <c r="AG153" i="18"/>
  <c r="AH153" i="18"/>
  <c r="AG154" i="18"/>
  <c r="AH154" i="18"/>
  <c r="AG155" i="18"/>
  <c r="AH155" i="18"/>
  <c r="AG156" i="18"/>
  <c r="AH156" i="18"/>
  <c r="AG157" i="18"/>
  <c r="AH157" i="18"/>
  <c r="AG158" i="18"/>
  <c r="AH158" i="18"/>
  <c r="AG159" i="18"/>
  <c r="AH159" i="18"/>
  <c r="AG160" i="18"/>
  <c r="AH160" i="18"/>
  <c r="AG161" i="18"/>
  <c r="AH161" i="18"/>
  <c r="AG162" i="18"/>
  <c r="AH162" i="18"/>
  <c r="AG163" i="18"/>
  <c r="AH163" i="18"/>
  <c r="AG164" i="18"/>
  <c r="AH164" i="18"/>
  <c r="AG165" i="18"/>
  <c r="AH165" i="18"/>
  <c r="AG166" i="18"/>
  <c r="AH166" i="18"/>
  <c r="AG167" i="18"/>
  <c r="AH167" i="18"/>
  <c r="AG168" i="18"/>
  <c r="AH168" i="18"/>
  <c r="AG169" i="18"/>
  <c r="AH169" i="18"/>
  <c r="AG170" i="18"/>
  <c r="AH170" i="18"/>
  <c r="AG171" i="18"/>
  <c r="AH171" i="18"/>
  <c r="AG172" i="18"/>
  <c r="AH172" i="18"/>
  <c r="AG173" i="18"/>
  <c r="AH173" i="18"/>
  <c r="AG174" i="18"/>
  <c r="AH174" i="18"/>
  <c r="AG175" i="18"/>
  <c r="AH175" i="18"/>
  <c r="AG176" i="18"/>
  <c r="AH176" i="18"/>
  <c r="AG177" i="18"/>
  <c r="AH177" i="18"/>
  <c r="AG178" i="18"/>
  <c r="AH178" i="18"/>
  <c r="AG179" i="18"/>
  <c r="AH179" i="18"/>
  <c r="AG180" i="18"/>
  <c r="AH180" i="18"/>
  <c r="AG181" i="18"/>
  <c r="AH181" i="18"/>
  <c r="AG182" i="18"/>
  <c r="AH182" i="18"/>
  <c r="AG183" i="18"/>
  <c r="AH183" i="18"/>
  <c r="AG184" i="18"/>
  <c r="AH184" i="18"/>
  <c r="AG185" i="18"/>
  <c r="AH185" i="18"/>
  <c r="AG186" i="18"/>
  <c r="AH186" i="18"/>
  <c r="AG187" i="18"/>
  <c r="AH187" i="18"/>
  <c r="AG188" i="18"/>
  <c r="AH188" i="18"/>
  <c r="AG189" i="18"/>
  <c r="AH189" i="18"/>
  <c r="AG190" i="18"/>
  <c r="AH190" i="18"/>
  <c r="AG191" i="18"/>
  <c r="AH191" i="18"/>
  <c r="AG192" i="18"/>
  <c r="AH192" i="18"/>
  <c r="AG193" i="18"/>
  <c r="AH193" i="18"/>
  <c r="AG194" i="18"/>
  <c r="AH194" i="18"/>
  <c r="AG195" i="18"/>
  <c r="AH195" i="18"/>
  <c r="AE111" i="18"/>
  <c r="AF111" i="18"/>
  <c r="AE112" i="18"/>
  <c r="AF112" i="18"/>
  <c r="AE113" i="18"/>
  <c r="AF113" i="18"/>
  <c r="AE114" i="18"/>
  <c r="AF114" i="18"/>
  <c r="AE115" i="18"/>
  <c r="AF115" i="18"/>
  <c r="AE116" i="18"/>
  <c r="AF116" i="18"/>
  <c r="AE117" i="18"/>
  <c r="AF117" i="18"/>
  <c r="AE118" i="18"/>
  <c r="AF118" i="18"/>
  <c r="AE119" i="18"/>
  <c r="AF119" i="18"/>
  <c r="AE120" i="18"/>
  <c r="AF120" i="18"/>
  <c r="AE121" i="18"/>
  <c r="AF121" i="18"/>
  <c r="AE122" i="18"/>
  <c r="AF122" i="18"/>
  <c r="AE123" i="18"/>
  <c r="AF123" i="18"/>
  <c r="AE124" i="18"/>
  <c r="AF124" i="18"/>
  <c r="AE125" i="18"/>
  <c r="AF125" i="18"/>
  <c r="AE126" i="18"/>
  <c r="AF126" i="18"/>
  <c r="AE127" i="18"/>
  <c r="AF127" i="18"/>
  <c r="AE128" i="18"/>
  <c r="AF128" i="18"/>
  <c r="AE129" i="18"/>
  <c r="AF129" i="18"/>
  <c r="AE130" i="18"/>
  <c r="AF130" i="18"/>
  <c r="AE131" i="18"/>
  <c r="AF131" i="18"/>
  <c r="AE132" i="18"/>
  <c r="AF132" i="18"/>
  <c r="AE133" i="18"/>
  <c r="AF133" i="18"/>
  <c r="AE134" i="18"/>
  <c r="AF134" i="18"/>
  <c r="AE135" i="18"/>
  <c r="AF135" i="18"/>
  <c r="AE136" i="18"/>
  <c r="AF136" i="18"/>
  <c r="AE137" i="18"/>
  <c r="AF137" i="18"/>
  <c r="AE138" i="18"/>
  <c r="AF138" i="18"/>
  <c r="AE139" i="18"/>
  <c r="AF139" i="18"/>
  <c r="AE140" i="18"/>
  <c r="AF140" i="18"/>
  <c r="AE141" i="18"/>
  <c r="AF141" i="18"/>
  <c r="AE142" i="18"/>
  <c r="AF142" i="18"/>
  <c r="AE143" i="18"/>
  <c r="AF143" i="18"/>
  <c r="AE144" i="18"/>
  <c r="AF144" i="18"/>
  <c r="AE145" i="18"/>
  <c r="AF145" i="18"/>
  <c r="AE146" i="18"/>
  <c r="AF146" i="18"/>
  <c r="AE147" i="18"/>
  <c r="AF147" i="18"/>
  <c r="AE148" i="18"/>
  <c r="AF148" i="18"/>
  <c r="AE149" i="18"/>
  <c r="AF149" i="18"/>
  <c r="AE150" i="18"/>
  <c r="AF150" i="18"/>
  <c r="AE151" i="18"/>
  <c r="AF151" i="18"/>
  <c r="AE152" i="18"/>
  <c r="AF152" i="18"/>
  <c r="AE153" i="18"/>
  <c r="AF153" i="18"/>
  <c r="AE154" i="18"/>
  <c r="AF154" i="18"/>
  <c r="AE155" i="18"/>
  <c r="AF155" i="18"/>
  <c r="AE156" i="18"/>
  <c r="AF156" i="18"/>
  <c r="AE157" i="18"/>
  <c r="AF157" i="18"/>
  <c r="AE158" i="18"/>
  <c r="AF158" i="18"/>
  <c r="AE159" i="18"/>
  <c r="AF159" i="18"/>
  <c r="AE160" i="18"/>
  <c r="AF160" i="18"/>
  <c r="AE161" i="18"/>
  <c r="AF161" i="18"/>
  <c r="AE162" i="18"/>
  <c r="AF162" i="18"/>
  <c r="AE163" i="18"/>
  <c r="AF163" i="18"/>
  <c r="AE164" i="18"/>
  <c r="AF164" i="18"/>
  <c r="AE165" i="18"/>
  <c r="AF165" i="18"/>
  <c r="AE166" i="18"/>
  <c r="AF166" i="18"/>
  <c r="AE167" i="18"/>
  <c r="AF167" i="18"/>
  <c r="AE168" i="18"/>
  <c r="AF168" i="18"/>
  <c r="AE169" i="18"/>
  <c r="AF169" i="18"/>
  <c r="AE170" i="18"/>
  <c r="AF170" i="18"/>
  <c r="AE171" i="18"/>
  <c r="AF171" i="18"/>
  <c r="AE172" i="18"/>
  <c r="AF172" i="18"/>
  <c r="AE173" i="18"/>
  <c r="AF173" i="18"/>
  <c r="AE174" i="18"/>
  <c r="AF174" i="18"/>
  <c r="AE175" i="18"/>
  <c r="AF175" i="18"/>
  <c r="AE176" i="18"/>
  <c r="AF176" i="18"/>
  <c r="AE177" i="18"/>
  <c r="AF177" i="18"/>
  <c r="AE178" i="18"/>
  <c r="AF178" i="18"/>
  <c r="AE179" i="18"/>
  <c r="AF179" i="18"/>
  <c r="AE180" i="18"/>
  <c r="AF180" i="18"/>
  <c r="AE181" i="18"/>
  <c r="AF181" i="18"/>
  <c r="AE182" i="18"/>
  <c r="AF182" i="18"/>
  <c r="AE183" i="18"/>
  <c r="AF183" i="18"/>
  <c r="AE184" i="18"/>
  <c r="AF184" i="18"/>
  <c r="AE185" i="18"/>
  <c r="AF185" i="18"/>
  <c r="AE186" i="18"/>
  <c r="AF186" i="18"/>
  <c r="AE187" i="18"/>
  <c r="AF187" i="18"/>
  <c r="AE188" i="18"/>
  <c r="AF188" i="18"/>
  <c r="AE189" i="18"/>
  <c r="AF189" i="18"/>
  <c r="AE190" i="18"/>
  <c r="AF190" i="18"/>
  <c r="AE191" i="18"/>
  <c r="AF191" i="18"/>
  <c r="AE192" i="18"/>
  <c r="AF192" i="18"/>
  <c r="AE193" i="18"/>
  <c r="AF193" i="18"/>
  <c r="AE194" i="18"/>
  <c r="AF194" i="18"/>
  <c r="AE195" i="18"/>
  <c r="AF195" i="18"/>
  <c r="AE196" i="18"/>
  <c r="AF196" i="18"/>
  <c r="AE197" i="18"/>
  <c r="AF197" i="18"/>
  <c r="AE198" i="18"/>
  <c r="AF198" i="18"/>
  <c r="AE199" i="18"/>
  <c r="AF199" i="18"/>
  <c r="AE200" i="18"/>
  <c r="AF200" i="18"/>
  <c r="AE201" i="18"/>
  <c r="AF201" i="18"/>
  <c r="AE202" i="18"/>
  <c r="AF202" i="18"/>
  <c r="AE203" i="18"/>
  <c r="AF203" i="18"/>
  <c r="AE204" i="18"/>
  <c r="AF204" i="18"/>
  <c r="AE205" i="18"/>
  <c r="AF205" i="18"/>
  <c r="AE206" i="18"/>
  <c r="AF206" i="18"/>
  <c r="AE207" i="18"/>
  <c r="AF207" i="18"/>
  <c r="AE208" i="18"/>
  <c r="AF208" i="18"/>
  <c r="AE209" i="18"/>
  <c r="AF209" i="18"/>
  <c r="BX282" i="18"/>
  <c r="BW282" i="18"/>
  <c r="BU282" i="18"/>
  <c r="BT282" i="18"/>
  <c r="BS282" i="18"/>
  <c r="BR282" i="18"/>
  <c r="BX281" i="18"/>
  <c r="BW281" i="18"/>
  <c r="BU281" i="18"/>
  <c r="BT281" i="18"/>
  <c r="BS281" i="18"/>
  <c r="BR281" i="18"/>
  <c r="BX280" i="18"/>
  <c r="BW280" i="18"/>
  <c r="BU280" i="18"/>
  <c r="BT280" i="18"/>
  <c r="BS280" i="18"/>
  <c r="BR280" i="18"/>
  <c r="BX279" i="18"/>
  <c r="BW279" i="18"/>
  <c r="BU279" i="18"/>
  <c r="BT279" i="18"/>
  <c r="BS279" i="18"/>
  <c r="BR279" i="18"/>
  <c r="BX278" i="18"/>
  <c r="BW278" i="18"/>
  <c r="BU278" i="18"/>
  <c r="BT278" i="18"/>
  <c r="BS278" i="18"/>
  <c r="BR278" i="18"/>
  <c r="BX277" i="18"/>
  <c r="BW277" i="18"/>
  <c r="BU277" i="18"/>
  <c r="BT277" i="18"/>
  <c r="BS277" i="18"/>
  <c r="BR277" i="18"/>
  <c r="BX276" i="18"/>
  <c r="BW276" i="18"/>
  <c r="BU276" i="18"/>
  <c r="BT276" i="18"/>
  <c r="BS276" i="18"/>
  <c r="BR276" i="18"/>
  <c r="BX275" i="18"/>
  <c r="BW275" i="18"/>
  <c r="BU275" i="18"/>
  <c r="BT275" i="18"/>
  <c r="BS275" i="18"/>
  <c r="BR275" i="18"/>
  <c r="BX274" i="18"/>
  <c r="BW274" i="18"/>
  <c r="BU274" i="18"/>
  <c r="BT274" i="18"/>
  <c r="BS274" i="18"/>
  <c r="BR274" i="18"/>
  <c r="BX273" i="18"/>
  <c r="BW273" i="18"/>
  <c r="BU273" i="18"/>
  <c r="BT273" i="18"/>
  <c r="BS273" i="18"/>
  <c r="BR273" i="18"/>
  <c r="BX272" i="18"/>
  <c r="BW272" i="18"/>
  <c r="BU272" i="18"/>
  <c r="BT272" i="18"/>
  <c r="BS272" i="18"/>
  <c r="BR272" i="18"/>
  <c r="BX271" i="18"/>
  <c r="BW271" i="18"/>
  <c r="BU271" i="18"/>
  <c r="BT271" i="18"/>
  <c r="BS271" i="18"/>
  <c r="BR271" i="18"/>
  <c r="BX270" i="18"/>
  <c r="BW270" i="18"/>
  <c r="BU270" i="18"/>
  <c r="BT270" i="18"/>
  <c r="BS270" i="18"/>
  <c r="BR270" i="18"/>
  <c r="BX269" i="18"/>
  <c r="BW269" i="18"/>
  <c r="BU269" i="18"/>
  <c r="BT269" i="18"/>
  <c r="BS269" i="18"/>
  <c r="BR269" i="18"/>
  <c r="BX268" i="18"/>
  <c r="BW268" i="18"/>
  <c r="BU268" i="18"/>
  <c r="BT268" i="18"/>
  <c r="BS268" i="18"/>
  <c r="BR268" i="18"/>
  <c r="BX267" i="18"/>
  <c r="BW267" i="18"/>
  <c r="BU267" i="18"/>
  <c r="BT267" i="18"/>
  <c r="BS267" i="18"/>
  <c r="BR267" i="18"/>
  <c r="BX266" i="18"/>
  <c r="BW266" i="18"/>
  <c r="BU266" i="18"/>
  <c r="BT266" i="18"/>
  <c r="BS266" i="18"/>
  <c r="BR266" i="18"/>
  <c r="BX265" i="18"/>
  <c r="BW265" i="18"/>
  <c r="BU265" i="18"/>
  <c r="BT265" i="18"/>
  <c r="BS265" i="18"/>
  <c r="BR265" i="18"/>
  <c r="BX264" i="18"/>
  <c r="BW264" i="18"/>
  <c r="BU264" i="18"/>
  <c r="BT264" i="18"/>
  <c r="BS264" i="18"/>
  <c r="BR264" i="18"/>
  <c r="BX263" i="18"/>
  <c r="BW263" i="18"/>
  <c r="BU263" i="18"/>
  <c r="BT263" i="18"/>
  <c r="BS263" i="18"/>
  <c r="BR263" i="18"/>
  <c r="BX262" i="18"/>
  <c r="BW262" i="18"/>
  <c r="BU262" i="18"/>
  <c r="BT262" i="18"/>
  <c r="BS262" i="18"/>
  <c r="BR262" i="18"/>
  <c r="BX261" i="18"/>
  <c r="BW261" i="18"/>
  <c r="BU261" i="18"/>
  <c r="BT261" i="18"/>
  <c r="BS261" i="18"/>
  <c r="BR261" i="18"/>
  <c r="BX260" i="18"/>
  <c r="BW260" i="18"/>
  <c r="BU260" i="18"/>
  <c r="BT260" i="18"/>
  <c r="BS260" i="18"/>
  <c r="BR260" i="18"/>
  <c r="BX259" i="18"/>
  <c r="BW259" i="18"/>
  <c r="BU259" i="18"/>
  <c r="BT259" i="18"/>
  <c r="BS259" i="18"/>
  <c r="BR259" i="18"/>
  <c r="BX258" i="18"/>
  <c r="BW258" i="18"/>
  <c r="BU258" i="18"/>
  <c r="BT258" i="18"/>
  <c r="BS258" i="18"/>
  <c r="BR258" i="18"/>
  <c r="BX257" i="18"/>
  <c r="BW257" i="18"/>
  <c r="BU257" i="18"/>
  <c r="BT257" i="18"/>
  <c r="BS257" i="18"/>
  <c r="BR257" i="18"/>
  <c r="BX256" i="18"/>
  <c r="BW256" i="18"/>
  <c r="BU256" i="18"/>
  <c r="BT256" i="18"/>
  <c r="BS256" i="18"/>
  <c r="BR256" i="18"/>
  <c r="BX255" i="18"/>
  <c r="BW255" i="18"/>
  <c r="BU255" i="18"/>
  <c r="BT255" i="18"/>
  <c r="BS255" i="18"/>
  <c r="BR255" i="18"/>
  <c r="BX254" i="18"/>
  <c r="BW254" i="18"/>
  <c r="BU254" i="18"/>
  <c r="BT254" i="18"/>
  <c r="BS254" i="18"/>
  <c r="BR254" i="18"/>
  <c r="BX253" i="18"/>
  <c r="BW253" i="18"/>
  <c r="BU253" i="18"/>
  <c r="BT253" i="18"/>
  <c r="BS253" i="18"/>
  <c r="BR253" i="18"/>
  <c r="BX252" i="18"/>
  <c r="BW252" i="18"/>
  <c r="BU252" i="18"/>
  <c r="BT252" i="18"/>
  <c r="BS252" i="18"/>
  <c r="BR252" i="18"/>
  <c r="BX251" i="18"/>
  <c r="BW251" i="18"/>
  <c r="BU251" i="18"/>
  <c r="BT251" i="18"/>
  <c r="BS251" i="18"/>
  <c r="BR251" i="18"/>
  <c r="BX250" i="18"/>
  <c r="BW250" i="18"/>
  <c r="BU250" i="18"/>
  <c r="BT250" i="18"/>
  <c r="BS250" i="18"/>
  <c r="BR250" i="18"/>
  <c r="BX249" i="18"/>
  <c r="BW249" i="18"/>
  <c r="BU249" i="18"/>
  <c r="BT249" i="18"/>
  <c r="BS249" i="18"/>
  <c r="BR249" i="18"/>
  <c r="BX248" i="18"/>
  <c r="BW248" i="18"/>
  <c r="BU248" i="18"/>
  <c r="BT248" i="18"/>
  <c r="BS248" i="18"/>
  <c r="BR248" i="18"/>
  <c r="BX247" i="18"/>
  <c r="BW247" i="18"/>
  <c r="BU247" i="18"/>
  <c r="BT247" i="18"/>
  <c r="BS247" i="18"/>
  <c r="BR247" i="18"/>
  <c r="BX246" i="18"/>
  <c r="BW246" i="18"/>
  <c r="BU246" i="18"/>
  <c r="BT246" i="18"/>
  <c r="BS246" i="18"/>
  <c r="BR246" i="18"/>
  <c r="BX245" i="18"/>
  <c r="BW245" i="18"/>
  <c r="BU245" i="18"/>
  <c r="BT245" i="18"/>
  <c r="BS245" i="18"/>
  <c r="BR245" i="18"/>
  <c r="BX244" i="18"/>
  <c r="BW244" i="18"/>
  <c r="BU244" i="18"/>
  <c r="BT244" i="18"/>
  <c r="BS244" i="18"/>
  <c r="BR244" i="18"/>
  <c r="BX243" i="18"/>
  <c r="BW243" i="18"/>
  <c r="BU243" i="18"/>
  <c r="BT243" i="18"/>
  <c r="BS243" i="18"/>
  <c r="BR243" i="18"/>
  <c r="BX242" i="18"/>
  <c r="BW242" i="18"/>
  <c r="BU242" i="18"/>
  <c r="BT242" i="18"/>
  <c r="BS242" i="18"/>
  <c r="BR242" i="18"/>
  <c r="BX241" i="18"/>
  <c r="BW241" i="18"/>
  <c r="BU241" i="18"/>
  <c r="BT241" i="18"/>
  <c r="BS241" i="18"/>
  <c r="BR241" i="18"/>
  <c r="BX240" i="18"/>
  <c r="BW240" i="18"/>
  <c r="BU240" i="18"/>
  <c r="BT240" i="18"/>
  <c r="BS240" i="18"/>
  <c r="BR240" i="18"/>
  <c r="BX239" i="18"/>
  <c r="BW239" i="18"/>
  <c r="BU239" i="18"/>
  <c r="BT239" i="18"/>
  <c r="BS239" i="18"/>
  <c r="BR239" i="18"/>
  <c r="BX238" i="18"/>
  <c r="BW238" i="18"/>
  <c r="BU238" i="18"/>
  <c r="BT238" i="18"/>
  <c r="BS238" i="18"/>
  <c r="BR238" i="18"/>
  <c r="BX237" i="18"/>
  <c r="BW237" i="18"/>
  <c r="BU237" i="18"/>
  <c r="BT237" i="18"/>
  <c r="BS237" i="18"/>
  <c r="BR237" i="18"/>
  <c r="BX236" i="18"/>
  <c r="BW236" i="18"/>
  <c r="BU236" i="18"/>
  <c r="BT236" i="18"/>
  <c r="BS236" i="18"/>
  <c r="BR236" i="18"/>
  <c r="BX235" i="18"/>
  <c r="BW235" i="18"/>
  <c r="BU235" i="18"/>
  <c r="BT235" i="18"/>
  <c r="BS235" i="18"/>
  <c r="BR235" i="18"/>
  <c r="BX234" i="18"/>
  <c r="BW234" i="18"/>
  <c r="BU234" i="18"/>
  <c r="BT234" i="18"/>
  <c r="BS234" i="18"/>
  <c r="BR234" i="18"/>
  <c r="BX233" i="18"/>
  <c r="BW233" i="18"/>
  <c r="BU233" i="18"/>
  <c r="BT233" i="18"/>
  <c r="BS233" i="18"/>
  <c r="BR233" i="18"/>
  <c r="BX232" i="18"/>
  <c r="BW232" i="18"/>
  <c r="BU232" i="18"/>
  <c r="BT232" i="18"/>
  <c r="BS232" i="18"/>
  <c r="BR232" i="18"/>
  <c r="BX231" i="18"/>
  <c r="BW231" i="18"/>
  <c r="BU231" i="18"/>
  <c r="BT231" i="18"/>
  <c r="BS231" i="18"/>
  <c r="BR231" i="18"/>
  <c r="BX230" i="18"/>
  <c r="BW230" i="18"/>
  <c r="BU230" i="18"/>
  <c r="BT230" i="18"/>
  <c r="BS230" i="18"/>
  <c r="BR230" i="18"/>
  <c r="BX229" i="18"/>
  <c r="BW229" i="18"/>
  <c r="BU229" i="18"/>
  <c r="BT229" i="18"/>
  <c r="BS229" i="18"/>
  <c r="BR229" i="18"/>
  <c r="AR229" i="18"/>
  <c r="AQ229" i="18"/>
  <c r="AP229" i="18"/>
  <c r="BX228" i="18"/>
  <c r="BW228" i="18"/>
  <c r="BU228" i="18"/>
  <c r="BT228" i="18"/>
  <c r="BS228" i="18"/>
  <c r="BR228" i="18"/>
  <c r="AR228" i="18"/>
  <c r="AQ228" i="18"/>
  <c r="AP228" i="18"/>
  <c r="BX227" i="18"/>
  <c r="BW227" i="18"/>
  <c r="BU227" i="18"/>
  <c r="BT227" i="18"/>
  <c r="BS227" i="18"/>
  <c r="BR227" i="18"/>
  <c r="AR227" i="18"/>
  <c r="AQ227" i="18"/>
  <c r="AP227" i="18"/>
  <c r="BX226" i="18"/>
  <c r="BW226" i="18"/>
  <c r="BU226" i="18"/>
  <c r="BT226" i="18"/>
  <c r="BS226" i="18"/>
  <c r="BR226" i="18"/>
  <c r="AR226" i="18"/>
  <c r="AQ226" i="18"/>
  <c r="AP226" i="18"/>
  <c r="BX225" i="18"/>
  <c r="BW225" i="18"/>
  <c r="BU225" i="18"/>
  <c r="BT225" i="18"/>
  <c r="BS225" i="18"/>
  <c r="BR225" i="18"/>
  <c r="AR225" i="18"/>
  <c r="AQ225" i="18"/>
  <c r="AP225" i="18"/>
  <c r="BX224" i="18"/>
  <c r="BW224" i="18"/>
  <c r="BU224" i="18"/>
  <c r="BT224" i="18"/>
  <c r="BS224" i="18"/>
  <c r="BR224" i="18"/>
  <c r="AR224" i="18"/>
  <c r="AQ224" i="18"/>
  <c r="AP224" i="18"/>
  <c r="BX223" i="18"/>
  <c r="BW223" i="18"/>
  <c r="BU223" i="18"/>
  <c r="BT223" i="18"/>
  <c r="BS223" i="18"/>
  <c r="BR223" i="18"/>
  <c r="AR223" i="18"/>
  <c r="AQ223" i="18"/>
  <c r="AP223" i="18"/>
  <c r="BX222" i="18"/>
  <c r="BW222" i="18"/>
  <c r="BU222" i="18"/>
  <c r="BT222" i="18"/>
  <c r="BS222" i="18"/>
  <c r="BR222" i="18"/>
  <c r="AR222" i="18"/>
  <c r="AQ222" i="18"/>
  <c r="AP222" i="18"/>
  <c r="BX221" i="18"/>
  <c r="BW221" i="18"/>
  <c r="BU221" i="18"/>
  <c r="BT221" i="18"/>
  <c r="BS221" i="18"/>
  <c r="BR221" i="18"/>
  <c r="AR221" i="18"/>
  <c r="AQ221" i="18"/>
  <c r="AP221" i="18"/>
  <c r="BX220" i="18"/>
  <c r="BW220" i="18"/>
  <c r="BU220" i="18"/>
  <c r="BT220" i="18"/>
  <c r="BS220" i="18"/>
  <c r="BR220" i="18"/>
  <c r="AR220" i="18"/>
  <c r="AQ220" i="18"/>
  <c r="AP220" i="18"/>
  <c r="BX219" i="18"/>
  <c r="BW219" i="18"/>
  <c r="BU219" i="18"/>
  <c r="BT219" i="18"/>
  <c r="BS219" i="18"/>
  <c r="BR219" i="18"/>
  <c r="AR219" i="18"/>
  <c r="AQ219" i="18"/>
  <c r="AP219" i="18"/>
  <c r="BX218" i="18"/>
  <c r="BW218" i="18"/>
  <c r="BU218" i="18"/>
  <c r="BT218" i="18"/>
  <c r="BS218" i="18"/>
  <c r="BR218" i="18"/>
  <c r="AR218" i="18"/>
  <c r="AQ218" i="18"/>
  <c r="AP218" i="18"/>
  <c r="BX217" i="18"/>
  <c r="BW217" i="18"/>
  <c r="BU217" i="18"/>
  <c r="BT217" i="18"/>
  <c r="BS217" i="18"/>
  <c r="BR217" i="18"/>
  <c r="AR217" i="18"/>
  <c r="AQ217" i="18"/>
  <c r="AP217" i="18"/>
  <c r="BX216" i="18"/>
  <c r="BW216" i="18"/>
  <c r="BU216" i="18"/>
  <c r="BT216" i="18"/>
  <c r="BS216" i="18"/>
  <c r="BR216" i="18"/>
  <c r="AR216" i="18"/>
  <c r="AQ216" i="18"/>
  <c r="AP216" i="18"/>
  <c r="BX215" i="18"/>
  <c r="BW215" i="18"/>
  <c r="BU215" i="18"/>
  <c r="BT215" i="18"/>
  <c r="BS215" i="18"/>
  <c r="BR215" i="18"/>
  <c r="AR215" i="18"/>
  <c r="AQ215" i="18"/>
  <c r="AP215" i="18"/>
  <c r="BX214" i="18"/>
  <c r="BW214" i="18"/>
  <c r="BU214" i="18"/>
  <c r="BT214" i="18"/>
  <c r="BS214" i="18"/>
  <c r="BR214" i="18"/>
  <c r="AR214" i="18"/>
  <c r="AQ214" i="18"/>
  <c r="AP214" i="18"/>
  <c r="BX213" i="18"/>
  <c r="BW213" i="18"/>
  <c r="BU213" i="18"/>
  <c r="BT213" i="18"/>
  <c r="BS213" i="18"/>
  <c r="BR213" i="18"/>
  <c r="AR213" i="18"/>
  <c r="AQ213" i="18"/>
  <c r="AP213" i="18"/>
  <c r="BX212" i="18"/>
  <c r="BW212" i="18"/>
  <c r="BU212" i="18"/>
  <c r="BT212" i="18"/>
  <c r="BS212" i="18"/>
  <c r="BR212" i="18"/>
  <c r="AR212" i="18"/>
  <c r="AQ212" i="18"/>
  <c r="AP212" i="18"/>
  <c r="BX211" i="18"/>
  <c r="BW211" i="18"/>
  <c r="BU211" i="18"/>
  <c r="BT211" i="18"/>
  <c r="BS211" i="18"/>
  <c r="BR211" i="18"/>
  <c r="AR211" i="18"/>
  <c r="AQ211" i="18"/>
  <c r="AP211" i="18"/>
  <c r="BX210" i="18"/>
  <c r="BW210" i="18"/>
  <c r="BU210" i="18"/>
  <c r="BT210" i="18"/>
  <c r="BS210" i="18"/>
  <c r="BR210" i="18"/>
  <c r="AR210" i="18"/>
  <c r="AQ210" i="18"/>
  <c r="AP210" i="18"/>
  <c r="BX209" i="18"/>
  <c r="BW209" i="18"/>
  <c r="BU209" i="18"/>
  <c r="BT209" i="18"/>
  <c r="BS209" i="18"/>
  <c r="BR209" i="18"/>
  <c r="AR209" i="18"/>
  <c r="AQ209" i="18"/>
  <c r="AP209" i="18"/>
  <c r="AJ209" i="18"/>
  <c r="AI209" i="18"/>
  <c r="AH209" i="18"/>
  <c r="BX208" i="18"/>
  <c r="BW208" i="18"/>
  <c r="BU208" i="18"/>
  <c r="BT208" i="18"/>
  <c r="BS208" i="18"/>
  <c r="BR208" i="18"/>
  <c r="AR208" i="18"/>
  <c r="AQ208" i="18"/>
  <c r="AP208" i="18"/>
  <c r="AJ208" i="18"/>
  <c r="AI208" i="18"/>
  <c r="AH208" i="18"/>
  <c r="BX207" i="18"/>
  <c r="BW207" i="18"/>
  <c r="BU207" i="18"/>
  <c r="BT207" i="18"/>
  <c r="BS207" i="18"/>
  <c r="BR207" i="18"/>
  <c r="AR207" i="18"/>
  <c r="AQ207" i="18"/>
  <c r="AP207" i="18"/>
  <c r="AJ207" i="18"/>
  <c r="AI207" i="18"/>
  <c r="AH207" i="18"/>
  <c r="BX206" i="18"/>
  <c r="BW206" i="18"/>
  <c r="BU206" i="18"/>
  <c r="BT206" i="18"/>
  <c r="BS206" i="18"/>
  <c r="BR206" i="18"/>
  <c r="AR206" i="18"/>
  <c r="AQ206" i="18"/>
  <c r="AP206" i="18"/>
  <c r="AJ206" i="18"/>
  <c r="AI206" i="18"/>
  <c r="AH206" i="18"/>
  <c r="BX205" i="18"/>
  <c r="BW205" i="18"/>
  <c r="BU205" i="18"/>
  <c r="BT205" i="18"/>
  <c r="BS205" i="18"/>
  <c r="BR205" i="18"/>
  <c r="AR205" i="18"/>
  <c r="AQ205" i="18"/>
  <c r="AP205" i="18"/>
  <c r="AJ205" i="18"/>
  <c r="AI205" i="18"/>
  <c r="AH205" i="18"/>
  <c r="BX204" i="18"/>
  <c r="BW204" i="18"/>
  <c r="BU204" i="18"/>
  <c r="BT204" i="18"/>
  <c r="BS204" i="18"/>
  <c r="BR204" i="18"/>
  <c r="AR204" i="18"/>
  <c r="AQ204" i="18"/>
  <c r="AP204" i="18"/>
  <c r="AJ204" i="18"/>
  <c r="AI204" i="18"/>
  <c r="AH204" i="18"/>
  <c r="BX203" i="18"/>
  <c r="BW203" i="18"/>
  <c r="BU203" i="18"/>
  <c r="BT203" i="18"/>
  <c r="BS203" i="18"/>
  <c r="BR203" i="18"/>
  <c r="AR203" i="18"/>
  <c r="AQ203" i="18"/>
  <c r="AP203" i="18"/>
  <c r="AJ203" i="18"/>
  <c r="AI203" i="18"/>
  <c r="AH203" i="18"/>
  <c r="BX202" i="18"/>
  <c r="BW202" i="18"/>
  <c r="BU202" i="18"/>
  <c r="BT202" i="18"/>
  <c r="BS202" i="18"/>
  <c r="BR202" i="18"/>
  <c r="AR202" i="18"/>
  <c r="AQ202" i="18"/>
  <c r="AP202" i="18"/>
  <c r="AJ202" i="18"/>
  <c r="AI202" i="18"/>
  <c r="AH202" i="18"/>
  <c r="BX201" i="18"/>
  <c r="BW201" i="18"/>
  <c r="BU201" i="18"/>
  <c r="BT201" i="18"/>
  <c r="BS201" i="18"/>
  <c r="BR201" i="18"/>
  <c r="AR201" i="18"/>
  <c r="AQ201" i="18"/>
  <c r="AP201" i="18"/>
  <c r="AJ201" i="18"/>
  <c r="AI201" i="18"/>
  <c r="AH201" i="18"/>
  <c r="BX200" i="18"/>
  <c r="BW200" i="18"/>
  <c r="BU200" i="18"/>
  <c r="BT200" i="18"/>
  <c r="BS200" i="18"/>
  <c r="BR200" i="18"/>
  <c r="AR200" i="18"/>
  <c r="AQ200" i="18"/>
  <c r="AP200" i="18"/>
  <c r="AJ200" i="18"/>
  <c r="AI200" i="18"/>
  <c r="AH200" i="18"/>
  <c r="BX199" i="18"/>
  <c r="BW199" i="18"/>
  <c r="BU199" i="18"/>
  <c r="BT199" i="18"/>
  <c r="BS199" i="18"/>
  <c r="BR199" i="18"/>
  <c r="AR199" i="18"/>
  <c r="AQ199" i="18"/>
  <c r="AP199" i="18"/>
  <c r="AJ199" i="18"/>
  <c r="AI199" i="18"/>
  <c r="AH199" i="18"/>
  <c r="BX198" i="18"/>
  <c r="BW198" i="18"/>
  <c r="BU198" i="18"/>
  <c r="BT198" i="18"/>
  <c r="BS198" i="18"/>
  <c r="BR198" i="18"/>
  <c r="AR198" i="18"/>
  <c r="AQ198" i="18"/>
  <c r="AP198" i="18"/>
  <c r="AJ198" i="18"/>
  <c r="AI198" i="18"/>
  <c r="AH198" i="18"/>
  <c r="BX197" i="18"/>
  <c r="BW197" i="18"/>
  <c r="BU197" i="18"/>
  <c r="BT197" i="18"/>
  <c r="BS197" i="18"/>
  <c r="BR197" i="18"/>
  <c r="AR197" i="18"/>
  <c r="AQ197" i="18"/>
  <c r="AP197" i="18"/>
  <c r="AJ197" i="18"/>
  <c r="AI197" i="18"/>
  <c r="AH197" i="18"/>
  <c r="BX196" i="18"/>
  <c r="BW196" i="18"/>
  <c r="BU196" i="18"/>
  <c r="BT196" i="18"/>
  <c r="BS196" i="18"/>
  <c r="BR196" i="18"/>
  <c r="AR196" i="18"/>
  <c r="AQ196" i="18"/>
  <c r="AP196" i="18"/>
  <c r="AJ196" i="18"/>
  <c r="AI196" i="18"/>
  <c r="AH196" i="18"/>
  <c r="BX195" i="18"/>
  <c r="BW195" i="18"/>
  <c r="BU195" i="18"/>
  <c r="BT195" i="18"/>
  <c r="BS195" i="18"/>
  <c r="BR195" i="18"/>
  <c r="AR195" i="18"/>
  <c r="AQ195" i="18"/>
  <c r="AP195" i="18"/>
  <c r="AJ195" i="18"/>
  <c r="AI195" i="18"/>
  <c r="BX194" i="18"/>
  <c r="BW194" i="18"/>
  <c r="BU194" i="18"/>
  <c r="BT194" i="18"/>
  <c r="BS194" i="18"/>
  <c r="BR194" i="18"/>
  <c r="AR194" i="18"/>
  <c r="AQ194" i="18"/>
  <c r="AP194" i="18"/>
  <c r="AJ194" i="18"/>
  <c r="AI194" i="18"/>
  <c r="BX193" i="18"/>
  <c r="BW193" i="18"/>
  <c r="BU193" i="18"/>
  <c r="BT193" i="18"/>
  <c r="BS193" i="18"/>
  <c r="BR193" i="18"/>
  <c r="AR193" i="18"/>
  <c r="AQ193" i="18"/>
  <c r="AP193" i="18"/>
  <c r="AJ193" i="18"/>
  <c r="AI193" i="18"/>
  <c r="BX192" i="18"/>
  <c r="BW192" i="18"/>
  <c r="BU192" i="18"/>
  <c r="BT192" i="18"/>
  <c r="BS192" i="18"/>
  <c r="BR192" i="18"/>
  <c r="AR192" i="18"/>
  <c r="AQ192" i="18"/>
  <c r="AP192" i="18"/>
  <c r="AJ192" i="18"/>
  <c r="AI192" i="18"/>
  <c r="BX191" i="18"/>
  <c r="BW191" i="18"/>
  <c r="BU191" i="18"/>
  <c r="BT191" i="18"/>
  <c r="BS191" i="18"/>
  <c r="BR191" i="18"/>
  <c r="AR191" i="18"/>
  <c r="AQ191" i="18"/>
  <c r="AP191" i="18"/>
  <c r="AJ191" i="18"/>
  <c r="AI191" i="18"/>
  <c r="BX190" i="18"/>
  <c r="BW190" i="18"/>
  <c r="BU190" i="18"/>
  <c r="BT190" i="18"/>
  <c r="BS190" i="18"/>
  <c r="BR190" i="18"/>
  <c r="AR190" i="18"/>
  <c r="AQ190" i="18"/>
  <c r="AP190" i="18"/>
  <c r="AJ190" i="18"/>
  <c r="AI190" i="18"/>
  <c r="BX189" i="18"/>
  <c r="BW189" i="18"/>
  <c r="BU189" i="18"/>
  <c r="BT189" i="18"/>
  <c r="BS189" i="18"/>
  <c r="BR189" i="18"/>
  <c r="AR189" i="18"/>
  <c r="AQ189" i="18"/>
  <c r="AP189" i="18"/>
  <c r="AJ189" i="18"/>
  <c r="AI189" i="18"/>
  <c r="BX188" i="18"/>
  <c r="BW188" i="18"/>
  <c r="BU188" i="18"/>
  <c r="BT188" i="18"/>
  <c r="BS188" i="18"/>
  <c r="BR188" i="18"/>
  <c r="AR188" i="18"/>
  <c r="AQ188" i="18"/>
  <c r="AP188" i="18"/>
  <c r="AJ188" i="18"/>
  <c r="AI188" i="18"/>
  <c r="BX187" i="18"/>
  <c r="BW187" i="18"/>
  <c r="BU187" i="18"/>
  <c r="BT187" i="18"/>
  <c r="BS187" i="18"/>
  <c r="BR187" i="18"/>
  <c r="AR187" i="18"/>
  <c r="AQ187" i="18"/>
  <c r="AP187" i="18"/>
  <c r="AJ187" i="18"/>
  <c r="AI187" i="18"/>
  <c r="BX186" i="18"/>
  <c r="BW186" i="18"/>
  <c r="BU186" i="18"/>
  <c r="BT186" i="18"/>
  <c r="BS186" i="18"/>
  <c r="BR186" i="18"/>
  <c r="AR186" i="18"/>
  <c r="AQ186" i="18"/>
  <c r="AP186" i="18"/>
  <c r="AJ186" i="18"/>
  <c r="AI186" i="18"/>
  <c r="BX185" i="18"/>
  <c r="BW185" i="18"/>
  <c r="BU185" i="18"/>
  <c r="BT185" i="18"/>
  <c r="BS185" i="18"/>
  <c r="BR185" i="18"/>
  <c r="AR185" i="18"/>
  <c r="AQ185" i="18"/>
  <c r="AP185" i="18"/>
  <c r="AJ185" i="18"/>
  <c r="AI185" i="18"/>
  <c r="BX184" i="18"/>
  <c r="BW184" i="18"/>
  <c r="BU184" i="18"/>
  <c r="BT184" i="18"/>
  <c r="BS184" i="18"/>
  <c r="BR184" i="18"/>
  <c r="AR184" i="18"/>
  <c r="AQ184" i="18"/>
  <c r="AP184" i="18"/>
  <c r="AJ184" i="18"/>
  <c r="AI184" i="18"/>
  <c r="BX183" i="18"/>
  <c r="BW183" i="18"/>
  <c r="BU183" i="18"/>
  <c r="BT183" i="18"/>
  <c r="BS183" i="18"/>
  <c r="BR183" i="18"/>
  <c r="AR183" i="18"/>
  <c r="AQ183" i="18"/>
  <c r="AP183" i="18"/>
  <c r="AJ183" i="18"/>
  <c r="AI183" i="18"/>
  <c r="BX182" i="18"/>
  <c r="BW182" i="18"/>
  <c r="BU182" i="18"/>
  <c r="BT182" i="18"/>
  <c r="BS182" i="18"/>
  <c r="BR182" i="18"/>
  <c r="AR182" i="18"/>
  <c r="AQ182" i="18"/>
  <c r="AP182" i="18"/>
  <c r="AJ182" i="18"/>
  <c r="AI182" i="18"/>
  <c r="BX181" i="18"/>
  <c r="BW181" i="18"/>
  <c r="BU181" i="18"/>
  <c r="BT181" i="18"/>
  <c r="BS181" i="18"/>
  <c r="BR181" i="18"/>
  <c r="AR181" i="18"/>
  <c r="AQ181" i="18"/>
  <c r="AP181" i="18"/>
  <c r="AJ181" i="18"/>
  <c r="AI181" i="18"/>
  <c r="BX180" i="18"/>
  <c r="BW180" i="18"/>
  <c r="BU180" i="18"/>
  <c r="BT180" i="18"/>
  <c r="BS180" i="18"/>
  <c r="BR180" i="18"/>
  <c r="AR180" i="18"/>
  <c r="AQ180" i="18"/>
  <c r="AP180" i="18"/>
  <c r="AJ180" i="18"/>
  <c r="AI180" i="18"/>
  <c r="BX179" i="18"/>
  <c r="BW179" i="18"/>
  <c r="BU179" i="18"/>
  <c r="BT179" i="18"/>
  <c r="BS179" i="18"/>
  <c r="BR179" i="18"/>
  <c r="AR179" i="18"/>
  <c r="AQ179" i="18"/>
  <c r="AP179" i="18"/>
  <c r="AJ179" i="18"/>
  <c r="AI179" i="18"/>
  <c r="BX178" i="18"/>
  <c r="BW178" i="18"/>
  <c r="BU178" i="18"/>
  <c r="BT178" i="18"/>
  <c r="BS178" i="18"/>
  <c r="BR178" i="18"/>
  <c r="AR178" i="18"/>
  <c r="AQ178" i="18"/>
  <c r="AP178" i="18"/>
  <c r="AJ178" i="18"/>
  <c r="AI178" i="18"/>
  <c r="BX177" i="18"/>
  <c r="BW177" i="18"/>
  <c r="BU177" i="18"/>
  <c r="BT177" i="18"/>
  <c r="BS177" i="18"/>
  <c r="BR177" i="18"/>
  <c r="AR177" i="18"/>
  <c r="AQ177" i="18"/>
  <c r="AP177" i="18"/>
  <c r="AJ177" i="18"/>
  <c r="AI177" i="18"/>
  <c r="BX176" i="18"/>
  <c r="BW176" i="18"/>
  <c r="BU176" i="18"/>
  <c r="BT176" i="18"/>
  <c r="BS176" i="18"/>
  <c r="BR176" i="18"/>
  <c r="AR176" i="18"/>
  <c r="AQ176" i="18"/>
  <c r="AP176" i="18"/>
  <c r="AJ176" i="18"/>
  <c r="AI176" i="18"/>
  <c r="BX175" i="18"/>
  <c r="BW175" i="18"/>
  <c r="BU175" i="18"/>
  <c r="BT175" i="18"/>
  <c r="BS175" i="18"/>
  <c r="BR175" i="18"/>
  <c r="AR175" i="18"/>
  <c r="AQ175" i="18"/>
  <c r="AP175" i="18"/>
  <c r="AJ175" i="18"/>
  <c r="AI175" i="18"/>
  <c r="BX174" i="18"/>
  <c r="BW174" i="18"/>
  <c r="BU174" i="18"/>
  <c r="BT174" i="18"/>
  <c r="BS174" i="18"/>
  <c r="BR174" i="18"/>
  <c r="AR174" i="18"/>
  <c r="AQ174" i="18"/>
  <c r="AP174" i="18"/>
  <c r="AJ174" i="18"/>
  <c r="AI174" i="18"/>
  <c r="BX173" i="18"/>
  <c r="BW173" i="18"/>
  <c r="BU173" i="18"/>
  <c r="BT173" i="18"/>
  <c r="BS173" i="18"/>
  <c r="BR173" i="18"/>
  <c r="AR173" i="18"/>
  <c r="AQ173" i="18"/>
  <c r="AP173" i="18"/>
  <c r="AJ173" i="18"/>
  <c r="AI173" i="18"/>
  <c r="BX172" i="18"/>
  <c r="BW172" i="18"/>
  <c r="BU172" i="18"/>
  <c r="BT172" i="18"/>
  <c r="BS172" i="18"/>
  <c r="BR172" i="18"/>
  <c r="AR172" i="18"/>
  <c r="AQ172" i="18"/>
  <c r="AP172" i="18"/>
  <c r="AJ172" i="18"/>
  <c r="AI172" i="18"/>
  <c r="BX171" i="18"/>
  <c r="BW171" i="18"/>
  <c r="BU171" i="18"/>
  <c r="BT171" i="18"/>
  <c r="BS171" i="18"/>
  <c r="BR171" i="18"/>
  <c r="AR171" i="18"/>
  <c r="AQ171" i="18"/>
  <c r="AP171" i="18"/>
  <c r="AJ171" i="18"/>
  <c r="AI171" i="18"/>
  <c r="BX170" i="18"/>
  <c r="BW170" i="18"/>
  <c r="BU170" i="18"/>
  <c r="BT170" i="18"/>
  <c r="BS170" i="18"/>
  <c r="BR170" i="18"/>
  <c r="AR170" i="18"/>
  <c r="AQ170" i="18"/>
  <c r="AP170" i="18"/>
  <c r="AJ170" i="18"/>
  <c r="AI170" i="18"/>
  <c r="BX169" i="18"/>
  <c r="BW169" i="18"/>
  <c r="BU169" i="18"/>
  <c r="BT169" i="18"/>
  <c r="BS169" i="18"/>
  <c r="BR169" i="18"/>
  <c r="AR169" i="18"/>
  <c r="AQ169" i="18"/>
  <c r="AP169" i="18"/>
  <c r="AJ169" i="18"/>
  <c r="AI169" i="18"/>
  <c r="BX168" i="18"/>
  <c r="BW168" i="18"/>
  <c r="BU168" i="18"/>
  <c r="BT168" i="18"/>
  <c r="BS168" i="18"/>
  <c r="BR168" i="18"/>
  <c r="AR168" i="18"/>
  <c r="AQ168" i="18"/>
  <c r="AP168" i="18"/>
  <c r="AJ168" i="18"/>
  <c r="AI168" i="18"/>
  <c r="BX167" i="18"/>
  <c r="BW167" i="18"/>
  <c r="BU167" i="18"/>
  <c r="BT167" i="18"/>
  <c r="BS167" i="18"/>
  <c r="BR167" i="18"/>
  <c r="AR167" i="18"/>
  <c r="AQ167" i="18"/>
  <c r="AP167" i="18"/>
  <c r="AJ167" i="18"/>
  <c r="AI167" i="18"/>
  <c r="BX166" i="18"/>
  <c r="BW166" i="18"/>
  <c r="BU166" i="18"/>
  <c r="BT166" i="18"/>
  <c r="BS166" i="18"/>
  <c r="BR166" i="18"/>
  <c r="AR166" i="18"/>
  <c r="AQ166" i="18"/>
  <c r="AP166" i="18"/>
  <c r="AJ166" i="18"/>
  <c r="AI166" i="18"/>
  <c r="BX165" i="18"/>
  <c r="BW165" i="18"/>
  <c r="BU165" i="18"/>
  <c r="BT165" i="18"/>
  <c r="BS165" i="18"/>
  <c r="BR165" i="18"/>
  <c r="AR165" i="18"/>
  <c r="AQ165" i="18"/>
  <c r="AP165" i="18"/>
  <c r="AJ165" i="18"/>
  <c r="AI165" i="18"/>
  <c r="BX164" i="18"/>
  <c r="BW164" i="18"/>
  <c r="BU164" i="18"/>
  <c r="BT164" i="18"/>
  <c r="BS164" i="18"/>
  <c r="BR164" i="18"/>
  <c r="AR164" i="18"/>
  <c r="AQ164" i="18"/>
  <c r="AP164" i="18"/>
  <c r="AJ164" i="18"/>
  <c r="AI164" i="18"/>
  <c r="BX163" i="18"/>
  <c r="BW163" i="18"/>
  <c r="BU163" i="18"/>
  <c r="BT163" i="18"/>
  <c r="BS163" i="18"/>
  <c r="BR163" i="18"/>
  <c r="AR163" i="18"/>
  <c r="AQ163" i="18"/>
  <c r="AP163" i="18"/>
  <c r="AJ163" i="18"/>
  <c r="AI163" i="18"/>
  <c r="BX162" i="18"/>
  <c r="BW162" i="18"/>
  <c r="BU162" i="18"/>
  <c r="BT162" i="18"/>
  <c r="BS162" i="18"/>
  <c r="BR162" i="18"/>
  <c r="AR162" i="18"/>
  <c r="AQ162" i="18"/>
  <c r="AP162" i="18"/>
  <c r="AJ162" i="18"/>
  <c r="AI162" i="18"/>
  <c r="BX161" i="18"/>
  <c r="BW161" i="18"/>
  <c r="BU161" i="18"/>
  <c r="BT161" i="18"/>
  <c r="BS161" i="18"/>
  <c r="BR161" i="18"/>
  <c r="AR161" i="18"/>
  <c r="AQ161" i="18"/>
  <c r="AP161" i="18"/>
  <c r="AJ161" i="18"/>
  <c r="AI161" i="18"/>
  <c r="BX160" i="18"/>
  <c r="BW160" i="18"/>
  <c r="BU160" i="18"/>
  <c r="BT160" i="18"/>
  <c r="BS160" i="18"/>
  <c r="BR160" i="18"/>
  <c r="AR160" i="18"/>
  <c r="AQ160" i="18"/>
  <c r="AP160" i="18"/>
  <c r="AJ160" i="18"/>
  <c r="AI160" i="18"/>
  <c r="BX159" i="18"/>
  <c r="BW159" i="18"/>
  <c r="BU159" i="18"/>
  <c r="BT159" i="18"/>
  <c r="BS159" i="18"/>
  <c r="BR159" i="18"/>
  <c r="AR159" i="18"/>
  <c r="AQ159" i="18"/>
  <c r="AP159" i="18"/>
  <c r="AJ159" i="18"/>
  <c r="AI159" i="18"/>
  <c r="BX158" i="18"/>
  <c r="BW158" i="18"/>
  <c r="BU158" i="18"/>
  <c r="BT158" i="18"/>
  <c r="BS158" i="18"/>
  <c r="BR158" i="18"/>
  <c r="AR158" i="18"/>
  <c r="AQ158" i="18"/>
  <c r="AP158" i="18"/>
  <c r="AJ158" i="18"/>
  <c r="AI158" i="18"/>
  <c r="BX157" i="18"/>
  <c r="BW157" i="18"/>
  <c r="BU157" i="18"/>
  <c r="BT157" i="18"/>
  <c r="BS157" i="18"/>
  <c r="BR157" i="18"/>
  <c r="AR157" i="18"/>
  <c r="AQ157" i="18"/>
  <c r="AP157" i="18"/>
  <c r="AJ157" i="18"/>
  <c r="AI157" i="18"/>
  <c r="BX156" i="18"/>
  <c r="BW156" i="18"/>
  <c r="BU156" i="18"/>
  <c r="BT156" i="18"/>
  <c r="BS156" i="18"/>
  <c r="BR156" i="18"/>
  <c r="AR156" i="18"/>
  <c r="AQ156" i="18"/>
  <c r="AP156" i="18"/>
  <c r="AJ156" i="18"/>
  <c r="AI156" i="18"/>
  <c r="BX155" i="18"/>
  <c r="BW155" i="18"/>
  <c r="BU155" i="18"/>
  <c r="BT155" i="18"/>
  <c r="BS155" i="18"/>
  <c r="BR155" i="18"/>
  <c r="AR155" i="18"/>
  <c r="AQ155" i="18"/>
  <c r="AP155" i="18"/>
  <c r="AJ155" i="18"/>
  <c r="AI155" i="18"/>
  <c r="BX154" i="18"/>
  <c r="BW154" i="18"/>
  <c r="BU154" i="18"/>
  <c r="BT154" i="18"/>
  <c r="BS154" i="18"/>
  <c r="BR154" i="18"/>
  <c r="AR154" i="18"/>
  <c r="AQ154" i="18"/>
  <c r="AP154" i="18"/>
  <c r="AJ154" i="18"/>
  <c r="AI154" i="18"/>
  <c r="BX153" i="18"/>
  <c r="BW153" i="18"/>
  <c r="BU153" i="18"/>
  <c r="BT153" i="18"/>
  <c r="BS153" i="18"/>
  <c r="BR153" i="18"/>
  <c r="AR153" i="18"/>
  <c r="AQ153" i="18"/>
  <c r="AP153" i="18"/>
  <c r="AJ153" i="18"/>
  <c r="AI153" i="18"/>
  <c r="BX152" i="18"/>
  <c r="BW152" i="18"/>
  <c r="BU152" i="18"/>
  <c r="BT152" i="18"/>
  <c r="BS152" i="18"/>
  <c r="BR152" i="18"/>
  <c r="AR152" i="18"/>
  <c r="AQ152" i="18"/>
  <c r="AP152" i="18"/>
  <c r="AJ152" i="18"/>
  <c r="AI152" i="18"/>
  <c r="BX151" i="18"/>
  <c r="BW151" i="18"/>
  <c r="BU151" i="18"/>
  <c r="BT151" i="18"/>
  <c r="BS151" i="18"/>
  <c r="BR151" i="18"/>
  <c r="AR151" i="18"/>
  <c r="AQ151" i="18"/>
  <c r="AP151" i="18"/>
  <c r="AJ151" i="18"/>
  <c r="AI151" i="18"/>
  <c r="BX150" i="18"/>
  <c r="BW150" i="18"/>
  <c r="BU150" i="18"/>
  <c r="BT150" i="18"/>
  <c r="BS150" i="18"/>
  <c r="BR150" i="18"/>
  <c r="AR150" i="18"/>
  <c r="AQ150" i="18"/>
  <c r="AP150" i="18"/>
  <c r="AJ150" i="18"/>
  <c r="AI150" i="18"/>
  <c r="BX149" i="18"/>
  <c r="BW149" i="18"/>
  <c r="BU149" i="18"/>
  <c r="BT149" i="18"/>
  <c r="BS149" i="18"/>
  <c r="BR149" i="18"/>
  <c r="AR149" i="18"/>
  <c r="AQ149" i="18"/>
  <c r="AP149" i="18"/>
  <c r="AJ149" i="18"/>
  <c r="AI149" i="18"/>
  <c r="BX148" i="18"/>
  <c r="BW148" i="18"/>
  <c r="BU148" i="18"/>
  <c r="BT148" i="18"/>
  <c r="BS148" i="18"/>
  <c r="BR148" i="18"/>
  <c r="AR148" i="18"/>
  <c r="AQ148" i="18"/>
  <c r="AP148" i="18"/>
  <c r="AJ148" i="18"/>
  <c r="AI148" i="18"/>
  <c r="BX147" i="18"/>
  <c r="BW147" i="18"/>
  <c r="BU147" i="18"/>
  <c r="BT147" i="18"/>
  <c r="BS147" i="18"/>
  <c r="BR147" i="18"/>
  <c r="AR147" i="18"/>
  <c r="AQ147" i="18"/>
  <c r="AP147" i="18"/>
  <c r="AJ147" i="18"/>
  <c r="AI147" i="18"/>
  <c r="BX146" i="18"/>
  <c r="BW146" i="18"/>
  <c r="BU146" i="18"/>
  <c r="BT146" i="18"/>
  <c r="BS146" i="18"/>
  <c r="BR146" i="18"/>
  <c r="AR146" i="18"/>
  <c r="AQ146" i="18"/>
  <c r="AP146" i="18"/>
  <c r="AJ146" i="18"/>
  <c r="AI146" i="18"/>
  <c r="BX145" i="18"/>
  <c r="BW145" i="18"/>
  <c r="BU145" i="18"/>
  <c r="BT145" i="18"/>
  <c r="BS145" i="18"/>
  <c r="BR145" i="18"/>
  <c r="AR145" i="18"/>
  <c r="AQ145" i="18"/>
  <c r="AP145" i="18"/>
  <c r="AJ145" i="18"/>
  <c r="AI145" i="18"/>
  <c r="BX144" i="18"/>
  <c r="BW144" i="18"/>
  <c r="BU144" i="18"/>
  <c r="BT144" i="18"/>
  <c r="BS144" i="18"/>
  <c r="BR144" i="18"/>
  <c r="AR144" i="18"/>
  <c r="AQ144" i="18"/>
  <c r="AP144" i="18"/>
  <c r="AJ144" i="18"/>
  <c r="AI144" i="18"/>
  <c r="BX143" i="18"/>
  <c r="BW143" i="18"/>
  <c r="BU143" i="18"/>
  <c r="BT143" i="18"/>
  <c r="BS143" i="18"/>
  <c r="BR143" i="18"/>
  <c r="AR143" i="18"/>
  <c r="AQ143" i="18"/>
  <c r="AP143" i="18"/>
  <c r="AJ143" i="18"/>
  <c r="AI143" i="18"/>
  <c r="BX142" i="18"/>
  <c r="BW142" i="18"/>
  <c r="BU142" i="18"/>
  <c r="BT142" i="18"/>
  <c r="BS142" i="18"/>
  <c r="BR142" i="18"/>
  <c r="AR142" i="18"/>
  <c r="AQ142" i="18"/>
  <c r="AP142" i="18"/>
  <c r="AJ142" i="18"/>
  <c r="AI142" i="18"/>
  <c r="BX141" i="18"/>
  <c r="BW141" i="18"/>
  <c r="BU141" i="18"/>
  <c r="BT141" i="18"/>
  <c r="BS141" i="18"/>
  <c r="BR141" i="18"/>
  <c r="AR141" i="18"/>
  <c r="AQ141" i="18"/>
  <c r="AP141" i="18"/>
  <c r="AJ141" i="18"/>
  <c r="AI141" i="18"/>
  <c r="BX140" i="18"/>
  <c r="BW140" i="18"/>
  <c r="BU140" i="18"/>
  <c r="BT140" i="18"/>
  <c r="BS140" i="18"/>
  <c r="BR140" i="18"/>
  <c r="AR140" i="18"/>
  <c r="AQ140" i="18"/>
  <c r="AP140" i="18"/>
  <c r="AJ140" i="18"/>
  <c r="AI140" i="18"/>
  <c r="BX139" i="18"/>
  <c r="BW139" i="18"/>
  <c r="BU139" i="18"/>
  <c r="BT139" i="18"/>
  <c r="BS139" i="18"/>
  <c r="BR139" i="18"/>
  <c r="AR139" i="18"/>
  <c r="AQ139" i="18"/>
  <c r="AP139" i="18"/>
  <c r="AJ139" i="18"/>
  <c r="AI139" i="18"/>
  <c r="BX138" i="18"/>
  <c r="BW138" i="18"/>
  <c r="BU138" i="18"/>
  <c r="BT138" i="18"/>
  <c r="BS138" i="18"/>
  <c r="BR138" i="18"/>
  <c r="AR138" i="18"/>
  <c r="AQ138" i="18"/>
  <c r="AP138" i="18"/>
  <c r="AJ138" i="18"/>
  <c r="AI138" i="18"/>
  <c r="BX137" i="18"/>
  <c r="BW137" i="18"/>
  <c r="BU137" i="18"/>
  <c r="BT137" i="18"/>
  <c r="BS137" i="18"/>
  <c r="BR137" i="18"/>
  <c r="AR137" i="18"/>
  <c r="AQ137" i="18"/>
  <c r="AP137" i="18"/>
  <c r="AJ137" i="18"/>
  <c r="AI137" i="18"/>
  <c r="BX136" i="18"/>
  <c r="BW136" i="18"/>
  <c r="BU136" i="18"/>
  <c r="BT136" i="18"/>
  <c r="BS136" i="18"/>
  <c r="BR136" i="18"/>
  <c r="AR136" i="18"/>
  <c r="AQ136" i="18"/>
  <c r="AP136" i="18"/>
  <c r="AJ136" i="18"/>
  <c r="AI136" i="18"/>
  <c r="BX135" i="18"/>
  <c r="BW135" i="18"/>
  <c r="BU135" i="18"/>
  <c r="BT135" i="18"/>
  <c r="BS135" i="18"/>
  <c r="BR135" i="18"/>
  <c r="AR135" i="18"/>
  <c r="AQ135" i="18"/>
  <c r="AP135" i="18"/>
  <c r="AJ135" i="18"/>
  <c r="AI135" i="18"/>
  <c r="BX134" i="18"/>
  <c r="BW134" i="18"/>
  <c r="BU134" i="18"/>
  <c r="BT134" i="18"/>
  <c r="BS134" i="18"/>
  <c r="BR134" i="18"/>
  <c r="AR134" i="18"/>
  <c r="AQ134" i="18"/>
  <c r="AP134" i="18"/>
  <c r="AJ134" i="18"/>
  <c r="AI134" i="18"/>
  <c r="BX133" i="18"/>
  <c r="BW133" i="18"/>
  <c r="BU133" i="18"/>
  <c r="BT133" i="18"/>
  <c r="BS133" i="18"/>
  <c r="BR133" i="18"/>
  <c r="AR133" i="18"/>
  <c r="AQ133" i="18"/>
  <c r="AP133" i="18"/>
  <c r="AJ133" i="18"/>
  <c r="AI133" i="18"/>
  <c r="BX132" i="18"/>
  <c r="BW132" i="18"/>
  <c r="BU132" i="18"/>
  <c r="BT132" i="18"/>
  <c r="BS132" i="18"/>
  <c r="BR132" i="18"/>
  <c r="AR132" i="18"/>
  <c r="AQ132" i="18"/>
  <c r="AP132" i="18"/>
  <c r="AJ132" i="18"/>
  <c r="AI132" i="18"/>
  <c r="BX131" i="18"/>
  <c r="BW131" i="18"/>
  <c r="BU131" i="18"/>
  <c r="BT131" i="18"/>
  <c r="BS131" i="18"/>
  <c r="BR131" i="18"/>
  <c r="AR131" i="18"/>
  <c r="AQ131" i="18"/>
  <c r="AP131" i="18"/>
  <c r="AJ131" i="18"/>
  <c r="AI131" i="18"/>
  <c r="BX130" i="18"/>
  <c r="BW130" i="18"/>
  <c r="BU130" i="18"/>
  <c r="BT130" i="18"/>
  <c r="BS130" i="18"/>
  <c r="BR130" i="18"/>
  <c r="AR130" i="18"/>
  <c r="AQ130" i="18"/>
  <c r="AP130" i="18"/>
  <c r="AJ130" i="18"/>
  <c r="AI130" i="18"/>
  <c r="BX129" i="18"/>
  <c r="BW129" i="18"/>
  <c r="BU129" i="18"/>
  <c r="BT129" i="18"/>
  <c r="BS129" i="18"/>
  <c r="BR129" i="18"/>
  <c r="AR129" i="18"/>
  <c r="AQ129" i="18"/>
  <c r="AP129" i="18"/>
  <c r="AJ129" i="18"/>
  <c r="AI129" i="18"/>
  <c r="BX128" i="18"/>
  <c r="BW128" i="18"/>
  <c r="BU128" i="18"/>
  <c r="BT128" i="18"/>
  <c r="BS128" i="18"/>
  <c r="BR128" i="18"/>
  <c r="AR128" i="18"/>
  <c r="AQ128" i="18"/>
  <c r="AP128" i="18"/>
  <c r="AJ128" i="18"/>
  <c r="AI128" i="18"/>
  <c r="BX127" i="18"/>
  <c r="BW127" i="18"/>
  <c r="BU127" i="18"/>
  <c r="BT127" i="18"/>
  <c r="BS127" i="18"/>
  <c r="BR127" i="18"/>
  <c r="AR127" i="18"/>
  <c r="AQ127" i="18"/>
  <c r="AP127" i="18"/>
  <c r="AJ127" i="18"/>
  <c r="AI127" i="18"/>
  <c r="BX126" i="18"/>
  <c r="BW126" i="18"/>
  <c r="BU126" i="18"/>
  <c r="BT126" i="18"/>
  <c r="BS126" i="18"/>
  <c r="BR126" i="18"/>
  <c r="AR126" i="18"/>
  <c r="AQ126" i="18"/>
  <c r="AP126" i="18"/>
  <c r="AJ126" i="18"/>
  <c r="AI126" i="18"/>
  <c r="BX125" i="18"/>
  <c r="BW125" i="18"/>
  <c r="BU125" i="18"/>
  <c r="BT125" i="18"/>
  <c r="BS125" i="18"/>
  <c r="BR125" i="18"/>
  <c r="AR125" i="18"/>
  <c r="AQ125" i="18"/>
  <c r="AP125" i="18"/>
  <c r="AJ125" i="18"/>
  <c r="AI125" i="18"/>
  <c r="BX124" i="18"/>
  <c r="BW124" i="18"/>
  <c r="BU124" i="18"/>
  <c r="BT124" i="18"/>
  <c r="BS124" i="18"/>
  <c r="BR124" i="18"/>
  <c r="AR124" i="18"/>
  <c r="AQ124" i="18"/>
  <c r="AP124" i="18"/>
  <c r="AJ124" i="18"/>
  <c r="AI124" i="18"/>
  <c r="BX123" i="18"/>
  <c r="BW123" i="18"/>
  <c r="BU123" i="18"/>
  <c r="BT123" i="18"/>
  <c r="BS123" i="18"/>
  <c r="BR123" i="18"/>
  <c r="AR123" i="18"/>
  <c r="AQ123" i="18"/>
  <c r="AP123" i="18"/>
  <c r="AJ123" i="18"/>
  <c r="AI123" i="18"/>
  <c r="BX122" i="18"/>
  <c r="BW122" i="18"/>
  <c r="BU122" i="18"/>
  <c r="BT122" i="18"/>
  <c r="BS122" i="18"/>
  <c r="BR122" i="18"/>
  <c r="AR122" i="18"/>
  <c r="AQ122" i="18"/>
  <c r="AP122" i="18"/>
  <c r="AJ122" i="18"/>
  <c r="AI122" i="18"/>
  <c r="BX121" i="18"/>
  <c r="BW121" i="18"/>
  <c r="BU121" i="18"/>
  <c r="BT121" i="18"/>
  <c r="BS121" i="18"/>
  <c r="BR121" i="18"/>
  <c r="AR121" i="18"/>
  <c r="AQ121" i="18"/>
  <c r="AP121" i="18"/>
  <c r="AJ121" i="18"/>
  <c r="AI121" i="18"/>
  <c r="BX120" i="18"/>
  <c r="BW120" i="18"/>
  <c r="BU120" i="18"/>
  <c r="BT120" i="18"/>
  <c r="BS120" i="18"/>
  <c r="BR120" i="18"/>
  <c r="AR120" i="18"/>
  <c r="AQ120" i="18"/>
  <c r="AP120" i="18"/>
  <c r="AJ120" i="18"/>
  <c r="AI120" i="18"/>
  <c r="BX119" i="18"/>
  <c r="BW119" i="18"/>
  <c r="BU119" i="18"/>
  <c r="BT119" i="18"/>
  <c r="BS119" i="18"/>
  <c r="BR119" i="18"/>
  <c r="AR119" i="18"/>
  <c r="AQ119" i="18"/>
  <c r="AP119" i="18"/>
  <c r="AJ119" i="18"/>
  <c r="AI119" i="18"/>
  <c r="BX118" i="18"/>
  <c r="BW118" i="18"/>
  <c r="BU118" i="18"/>
  <c r="BT118" i="18"/>
  <c r="BS118" i="18"/>
  <c r="BR118" i="18"/>
  <c r="AR118" i="18"/>
  <c r="AQ118" i="18"/>
  <c r="AP118" i="18"/>
  <c r="AJ118" i="18"/>
  <c r="AI118" i="18"/>
  <c r="BX117" i="18"/>
  <c r="BW117" i="18"/>
  <c r="BU117" i="18"/>
  <c r="BT117" i="18"/>
  <c r="BS117" i="18"/>
  <c r="BR117" i="18"/>
  <c r="AR117" i="18"/>
  <c r="AQ117" i="18"/>
  <c r="AP117" i="18"/>
  <c r="AJ117" i="18"/>
  <c r="AI117" i="18"/>
  <c r="BX116" i="18"/>
  <c r="BW116" i="18"/>
  <c r="BU116" i="18"/>
  <c r="BT116" i="18"/>
  <c r="BS116" i="18"/>
  <c r="BR116" i="18"/>
  <c r="AR116" i="18"/>
  <c r="AQ116" i="18"/>
  <c r="AP116" i="18"/>
  <c r="AJ116" i="18"/>
  <c r="AI116" i="18"/>
  <c r="AD116" i="18"/>
  <c r="AC116" i="18"/>
  <c r="AB116" i="18"/>
  <c r="BX115" i="18"/>
  <c r="BW115" i="18"/>
  <c r="BU115" i="18"/>
  <c r="BT115" i="18"/>
  <c r="BS115" i="18"/>
  <c r="BR115" i="18"/>
  <c r="AR115" i="18"/>
  <c r="AQ115" i="18"/>
  <c r="AP115" i="18"/>
  <c r="AJ115" i="18"/>
  <c r="AI115" i="18"/>
  <c r="AD115" i="18"/>
  <c r="AC115" i="18"/>
  <c r="AB115" i="18"/>
  <c r="BX114" i="18"/>
  <c r="BW114" i="18"/>
  <c r="BU114" i="18"/>
  <c r="BT114" i="18"/>
  <c r="BS114" i="18"/>
  <c r="BR114" i="18"/>
  <c r="AR114" i="18"/>
  <c r="AQ114" i="18"/>
  <c r="AP114" i="18"/>
  <c r="AJ114" i="18"/>
  <c r="AI114" i="18"/>
  <c r="AD114" i="18"/>
  <c r="AC114" i="18"/>
  <c r="AB114" i="18"/>
  <c r="BX113" i="18"/>
  <c r="BW113" i="18"/>
  <c r="BU113" i="18"/>
  <c r="BT113" i="18"/>
  <c r="BS113" i="18"/>
  <c r="BR113" i="18"/>
  <c r="AJ113" i="18"/>
  <c r="AI113" i="18"/>
  <c r="AD113" i="18"/>
  <c r="AC113" i="18"/>
  <c r="AB113" i="18"/>
  <c r="BX112" i="18"/>
  <c r="BW112" i="18"/>
  <c r="BU112" i="18"/>
  <c r="BT112" i="18"/>
  <c r="BS112" i="18"/>
  <c r="BR112" i="18"/>
  <c r="AJ112" i="18"/>
  <c r="AI112" i="18"/>
  <c r="AD112" i="18"/>
  <c r="AC112" i="18"/>
  <c r="AB112" i="18"/>
  <c r="BX111" i="18"/>
  <c r="BW111" i="18"/>
  <c r="BU111" i="18"/>
  <c r="BT111" i="18"/>
  <c r="BS111" i="18"/>
  <c r="BR111" i="18"/>
  <c r="AJ111" i="18"/>
  <c r="AI111" i="18"/>
  <c r="BX110" i="18"/>
  <c r="BW110" i="18"/>
  <c r="BU110" i="18"/>
  <c r="BT110" i="18"/>
  <c r="BS110" i="18"/>
  <c r="BR110" i="18"/>
  <c r="BX109" i="18"/>
  <c r="BW109" i="18"/>
  <c r="BU109" i="18"/>
  <c r="BT109" i="18"/>
  <c r="BS109" i="18"/>
  <c r="BR109" i="18"/>
  <c r="BA109" i="18"/>
  <c r="AZ109" i="18"/>
  <c r="M109" i="18"/>
  <c r="AE110" i="18" s="1"/>
  <c r="BX108" i="18"/>
  <c r="BW108" i="18"/>
  <c r="BU108" i="18"/>
  <c r="BT108" i="18"/>
  <c r="BS108" i="18"/>
  <c r="BR108" i="18"/>
  <c r="BA108" i="18"/>
  <c r="AZ108" i="18"/>
  <c r="M108" i="18"/>
  <c r="AF109" i="18" s="1"/>
  <c r="E109" i="18" s="1"/>
  <c r="BX107" i="18"/>
  <c r="BW107" i="18"/>
  <c r="BU107" i="18"/>
  <c r="BT107" i="18"/>
  <c r="BS107" i="18"/>
  <c r="BR107" i="18"/>
  <c r="BA107" i="18"/>
  <c r="AZ107" i="18"/>
  <c r="M107" i="18"/>
  <c r="AI108" i="18" s="1"/>
  <c r="P108" i="18" s="1"/>
  <c r="BX106" i="18"/>
  <c r="BW106" i="18"/>
  <c r="BU106" i="18"/>
  <c r="BT106" i="18"/>
  <c r="BS106" i="18"/>
  <c r="BR106" i="18"/>
  <c r="BA106" i="18"/>
  <c r="AZ106" i="18"/>
  <c r="M106" i="18"/>
  <c r="AS107" i="18" s="1"/>
  <c r="BX105" i="18"/>
  <c r="BW105" i="18"/>
  <c r="BU105" i="18"/>
  <c r="BT105" i="18"/>
  <c r="BS105" i="18"/>
  <c r="BR105" i="18"/>
  <c r="BA105" i="18"/>
  <c r="AZ105" i="18"/>
  <c r="M105" i="18"/>
  <c r="AS106" i="18" s="1"/>
  <c r="BX104" i="18"/>
  <c r="BW104" i="18"/>
  <c r="BU104" i="18"/>
  <c r="BT104" i="18"/>
  <c r="BS104" i="18"/>
  <c r="BR104" i="18"/>
  <c r="BA104" i="18"/>
  <c r="AZ104" i="18"/>
  <c r="M104" i="18"/>
  <c r="AE105" i="18" s="1"/>
  <c r="D105" i="18" s="1"/>
  <c r="BX103" i="18"/>
  <c r="BW103" i="18"/>
  <c r="BU103" i="18"/>
  <c r="BT103" i="18"/>
  <c r="BS103" i="18"/>
  <c r="BR103" i="18"/>
  <c r="BA103" i="18"/>
  <c r="AZ103" i="18"/>
  <c r="M103" i="18"/>
  <c r="AW104" i="18" s="1"/>
  <c r="V104" i="18" s="1"/>
  <c r="BX102" i="18"/>
  <c r="BW102" i="18"/>
  <c r="BU102" i="18"/>
  <c r="BT102" i="18"/>
  <c r="BS102" i="18"/>
  <c r="BR102" i="18"/>
  <c r="BA102" i="18"/>
  <c r="AZ102" i="18"/>
  <c r="M102" i="18"/>
  <c r="AG103" i="18" s="1"/>
  <c r="I103" i="18" s="1"/>
  <c r="BX101" i="18"/>
  <c r="BW101" i="18"/>
  <c r="BU101" i="18"/>
  <c r="BT101" i="18"/>
  <c r="BS101" i="18"/>
  <c r="BR101" i="18"/>
  <c r="BA101" i="18"/>
  <c r="AZ101" i="18"/>
  <c r="M101" i="18"/>
  <c r="AE102" i="18" s="1"/>
  <c r="D102" i="18" s="1"/>
  <c r="BX100" i="18"/>
  <c r="BW100" i="18"/>
  <c r="BU100" i="18"/>
  <c r="BT100" i="18"/>
  <c r="BS100" i="18"/>
  <c r="BR100" i="18"/>
  <c r="BA100" i="18"/>
  <c r="AZ100" i="18"/>
  <c r="M100" i="18"/>
  <c r="AF101" i="18" s="1"/>
  <c r="E101" i="18" s="1"/>
  <c r="BX99" i="18"/>
  <c r="BW99" i="18"/>
  <c r="BU99" i="18"/>
  <c r="BT99" i="18"/>
  <c r="BS99" i="18"/>
  <c r="BR99" i="18"/>
  <c r="BA99" i="18"/>
  <c r="AZ99" i="18"/>
  <c r="M99" i="18"/>
  <c r="AI100" i="18" s="1"/>
  <c r="P100" i="18" s="1"/>
  <c r="BX98" i="18"/>
  <c r="BW98" i="18"/>
  <c r="BU98" i="18"/>
  <c r="BT98" i="18"/>
  <c r="BS98" i="18"/>
  <c r="BR98" i="18"/>
  <c r="BA98" i="18"/>
  <c r="AZ98" i="18"/>
  <c r="M98" i="18"/>
  <c r="AI99" i="18" s="1"/>
  <c r="P99" i="18" s="1"/>
  <c r="BX97" i="18"/>
  <c r="BW97" i="18"/>
  <c r="BU97" i="18"/>
  <c r="BT97" i="18"/>
  <c r="BS97" i="18"/>
  <c r="BR97" i="18"/>
  <c r="BA97" i="18"/>
  <c r="AZ97" i="18"/>
  <c r="M97" i="18"/>
  <c r="U97" i="18" s="1"/>
  <c r="S97" i="1" s="1"/>
  <c r="DS97" i="1" s="1"/>
  <c r="BX96" i="18"/>
  <c r="BW96" i="18"/>
  <c r="BU96" i="18"/>
  <c r="BT96" i="18"/>
  <c r="BS96" i="18"/>
  <c r="BR96" i="18"/>
  <c r="BA96" i="18"/>
  <c r="AZ96" i="18"/>
  <c r="M96" i="18"/>
  <c r="AF97" i="18" s="1"/>
  <c r="E97" i="18" s="1"/>
  <c r="BX95" i="18"/>
  <c r="BW95" i="18"/>
  <c r="BU95" i="18"/>
  <c r="BT95" i="18"/>
  <c r="BS95" i="18"/>
  <c r="BR95" i="18"/>
  <c r="BA95" i="18"/>
  <c r="AZ95" i="18"/>
  <c r="M95" i="18"/>
  <c r="AG96" i="18" s="1"/>
  <c r="I96" i="18" s="1"/>
  <c r="BX94" i="18"/>
  <c r="BW94" i="18"/>
  <c r="BU94" i="18"/>
  <c r="BT94" i="18"/>
  <c r="BS94" i="18"/>
  <c r="BR94" i="18"/>
  <c r="BA94" i="18"/>
  <c r="AZ94" i="18"/>
  <c r="M94" i="18"/>
  <c r="AG95" i="18" s="1"/>
  <c r="I95" i="18" s="1"/>
  <c r="BX93" i="18"/>
  <c r="BW93" i="18"/>
  <c r="BU93" i="18"/>
  <c r="BT93" i="18"/>
  <c r="BS93" i="18"/>
  <c r="BR93" i="18"/>
  <c r="BA93" i="18"/>
  <c r="AZ93" i="18"/>
  <c r="M93" i="18"/>
  <c r="AE94" i="18" s="1"/>
  <c r="D94" i="18" s="1"/>
  <c r="BX92" i="18"/>
  <c r="BW92" i="18"/>
  <c r="BU92" i="18"/>
  <c r="BT92" i="18"/>
  <c r="BS92" i="18"/>
  <c r="BR92" i="18"/>
  <c r="BA92" i="18"/>
  <c r="AZ92" i="18"/>
  <c r="M92" i="18"/>
  <c r="AF93" i="18" s="1"/>
  <c r="E93" i="18" s="1"/>
  <c r="BX91" i="18"/>
  <c r="BW91" i="18"/>
  <c r="BU91" i="18"/>
  <c r="BT91" i="18"/>
  <c r="BS91" i="18"/>
  <c r="BR91" i="18"/>
  <c r="BA91" i="18"/>
  <c r="AZ91" i="18"/>
  <c r="M91" i="18"/>
  <c r="AG92" i="18" s="1"/>
  <c r="I92" i="18" s="1"/>
  <c r="BX90" i="18"/>
  <c r="BW90" i="18"/>
  <c r="BU90" i="18"/>
  <c r="BT90" i="18"/>
  <c r="BS90" i="18"/>
  <c r="BR90" i="18"/>
  <c r="BA90" i="18"/>
  <c r="AZ90" i="18"/>
  <c r="M90" i="18"/>
  <c r="AH91" i="18" s="1"/>
  <c r="J91" i="18" s="1"/>
  <c r="BX89" i="18"/>
  <c r="BW89" i="18"/>
  <c r="BU89" i="18"/>
  <c r="BT89" i="18"/>
  <c r="BS89" i="18"/>
  <c r="BR89" i="18"/>
  <c r="BA89" i="18"/>
  <c r="AZ89" i="18"/>
  <c r="M89" i="18"/>
  <c r="AE90" i="18" s="1"/>
  <c r="D90" i="18" s="1"/>
  <c r="BX88" i="18"/>
  <c r="BW88" i="18"/>
  <c r="BU88" i="18"/>
  <c r="BT88" i="18"/>
  <c r="BS88" i="18"/>
  <c r="BR88" i="18"/>
  <c r="BA88" i="18"/>
  <c r="AZ88" i="18"/>
  <c r="M88" i="18"/>
  <c r="AJ89" i="18" s="1"/>
  <c r="Q89" i="18" s="1"/>
  <c r="BX87" i="18"/>
  <c r="BW87" i="18"/>
  <c r="BU87" i="18"/>
  <c r="BT87" i="18"/>
  <c r="BS87" i="18"/>
  <c r="BR87" i="18"/>
  <c r="BA87" i="18"/>
  <c r="AZ87" i="18"/>
  <c r="M87" i="18"/>
  <c r="AH88" i="18" s="1"/>
  <c r="J88" i="18" s="1"/>
  <c r="BX86" i="18"/>
  <c r="BW86" i="18"/>
  <c r="BU86" i="18"/>
  <c r="BT86" i="18"/>
  <c r="BS86" i="18"/>
  <c r="BR86" i="18"/>
  <c r="BA86" i="18"/>
  <c r="AZ86" i="18"/>
  <c r="M86" i="18"/>
  <c r="AG87" i="18" s="1"/>
  <c r="I87" i="18" s="1"/>
  <c r="BX85" i="18"/>
  <c r="BW85" i="18"/>
  <c r="BU85" i="18"/>
  <c r="BT85" i="18"/>
  <c r="BS85" i="18"/>
  <c r="BR85" i="18"/>
  <c r="BA85" i="18"/>
  <c r="AZ85" i="18"/>
  <c r="M85" i="18"/>
  <c r="AI86" i="18" s="1"/>
  <c r="P86" i="18" s="1"/>
  <c r="BX84" i="18"/>
  <c r="BW84" i="18"/>
  <c r="BU84" i="18"/>
  <c r="BT84" i="18"/>
  <c r="BS84" i="18"/>
  <c r="BR84" i="18"/>
  <c r="BA84" i="18"/>
  <c r="AZ84" i="18"/>
  <c r="M84" i="18"/>
  <c r="K84" i="18" s="1"/>
  <c r="BX83" i="18"/>
  <c r="BW83" i="18"/>
  <c r="BU83" i="18"/>
  <c r="BT83" i="18"/>
  <c r="BS83" i="18"/>
  <c r="BR83" i="18"/>
  <c r="BA83" i="18"/>
  <c r="AZ83" i="18"/>
  <c r="M83" i="18"/>
  <c r="BX82" i="18"/>
  <c r="BW82" i="18"/>
  <c r="BU82" i="18"/>
  <c r="BT82" i="18"/>
  <c r="BS82" i="18"/>
  <c r="BR82" i="18"/>
  <c r="BA82" i="18"/>
  <c r="AZ82" i="18"/>
  <c r="M82" i="18"/>
  <c r="AG83" i="18" s="1"/>
  <c r="I83" i="18" s="1"/>
  <c r="BX81" i="18"/>
  <c r="BW81" i="18"/>
  <c r="BU81" i="18"/>
  <c r="BT81" i="18"/>
  <c r="BS81" i="18"/>
  <c r="BR81" i="18"/>
  <c r="BA81" i="18"/>
  <c r="AZ81" i="18"/>
  <c r="M81" i="18"/>
  <c r="AE82" i="18" s="1"/>
  <c r="D82" i="18" s="1"/>
  <c r="BX80" i="18"/>
  <c r="BW80" i="18"/>
  <c r="BU80" i="18"/>
  <c r="BT80" i="18"/>
  <c r="BS80" i="18"/>
  <c r="BR80" i="18"/>
  <c r="BA80" i="18"/>
  <c r="AZ80" i="18"/>
  <c r="M80" i="18"/>
  <c r="BX79" i="18"/>
  <c r="BW79" i="18"/>
  <c r="BU79" i="18"/>
  <c r="BT79" i="18"/>
  <c r="BS79" i="18"/>
  <c r="BR79" i="18"/>
  <c r="BA79" i="18"/>
  <c r="AZ79" i="18"/>
  <c r="M79" i="18"/>
  <c r="AG80" i="18" s="1"/>
  <c r="I80" i="18" s="1"/>
  <c r="BX78" i="18"/>
  <c r="BW78" i="18"/>
  <c r="BU78" i="18"/>
  <c r="BT78" i="18"/>
  <c r="BS78" i="18"/>
  <c r="BR78" i="18"/>
  <c r="BA78" i="18"/>
  <c r="AZ78" i="18"/>
  <c r="M78" i="18"/>
  <c r="AG79" i="18" s="1"/>
  <c r="I79" i="18" s="1"/>
  <c r="BX77" i="18"/>
  <c r="BW77" i="18"/>
  <c r="BU77" i="18"/>
  <c r="BT77" i="18"/>
  <c r="BS77" i="18"/>
  <c r="BR77" i="18"/>
  <c r="BA77" i="18"/>
  <c r="AZ77" i="18"/>
  <c r="M77" i="18"/>
  <c r="AX78" i="18" s="1"/>
  <c r="BX76" i="18"/>
  <c r="BW76" i="18"/>
  <c r="BU76" i="18"/>
  <c r="BT76" i="18"/>
  <c r="BS76" i="18"/>
  <c r="BR76" i="18"/>
  <c r="BA76" i="18"/>
  <c r="AZ76" i="18"/>
  <c r="M76" i="18"/>
  <c r="AF77" i="18" s="1"/>
  <c r="E77" i="18" s="1"/>
  <c r="BX75" i="18"/>
  <c r="BW75" i="18"/>
  <c r="BU75" i="18"/>
  <c r="BT75" i="18"/>
  <c r="BS75" i="18"/>
  <c r="BR75" i="18"/>
  <c r="BA75" i="18"/>
  <c r="AZ75" i="18"/>
  <c r="M75" i="18"/>
  <c r="K75" i="18" s="1"/>
  <c r="BX74" i="18"/>
  <c r="BW74" i="18"/>
  <c r="BU74" i="18"/>
  <c r="BT74" i="18"/>
  <c r="BS74" i="18"/>
  <c r="BR74" i="18"/>
  <c r="BA74" i="18"/>
  <c r="AZ74" i="18"/>
  <c r="M74" i="18"/>
  <c r="AG75" i="18" s="1"/>
  <c r="I75" i="18" s="1"/>
  <c r="BX73" i="18"/>
  <c r="BW73" i="18"/>
  <c r="BU73" i="18"/>
  <c r="BT73" i="18"/>
  <c r="BS73" i="18"/>
  <c r="BR73" i="18"/>
  <c r="BA73" i="18"/>
  <c r="AZ73" i="18"/>
  <c r="M73" i="18"/>
  <c r="AE74" i="18" s="1"/>
  <c r="D74" i="18" s="1"/>
  <c r="BX72" i="18"/>
  <c r="BW72" i="18"/>
  <c r="BU72" i="18"/>
  <c r="BT72" i="18"/>
  <c r="BS72" i="18"/>
  <c r="BR72" i="18"/>
  <c r="BA72" i="18"/>
  <c r="AZ72" i="18"/>
  <c r="M72" i="18"/>
  <c r="AF73" i="18" s="1"/>
  <c r="E73" i="18" s="1"/>
  <c r="BX71" i="18"/>
  <c r="BW71" i="18"/>
  <c r="BU71" i="18"/>
  <c r="BT71" i="18"/>
  <c r="BS71" i="18"/>
  <c r="BR71" i="18"/>
  <c r="BA71" i="18"/>
  <c r="AZ71" i="18"/>
  <c r="M71" i="18"/>
  <c r="AY72" i="18" s="1"/>
  <c r="BX70" i="18"/>
  <c r="BW70" i="18"/>
  <c r="BU70" i="18"/>
  <c r="BT70" i="18"/>
  <c r="BS70" i="18"/>
  <c r="BR70" i="18"/>
  <c r="BA70" i="18"/>
  <c r="AZ70" i="18"/>
  <c r="M70" i="18"/>
  <c r="K70" i="18" s="1"/>
  <c r="BX69" i="18"/>
  <c r="BW69" i="18"/>
  <c r="BU69" i="18"/>
  <c r="BT69" i="18"/>
  <c r="BS69" i="18"/>
  <c r="BR69" i="18"/>
  <c r="BA69" i="18"/>
  <c r="AZ69" i="18"/>
  <c r="M69" i="18"/>
  <c r="AE70" i="18" s="1"/>
  <c r="D70" i="18" s="1"/>
  <c r="BX68" i="18"/>
  <c r="BW68" i="18"/>
  <c r="BU68" i="18"/>
  <c r="BT68" i="18"/>
  <c r="BS68" i="18"/>
  <c r="BR68" i="18"/>
  <c r="BA68" i="18"/>
  <c r="AZ68" i="18"/>
  <c r="M68" i="18"/>
  <c r="AF69" i="18" s="1"/>
  <c r="E69" i="18" s="1"/>
  <c r="BX67" i="18"/>
  <c r="BW67" i="18"/>
  <c r="BU67" i="18"/>
  <c r="BT67" i="18"/>
  <c r="BS67" i="18"/>
  <c r="BR67" i="18"/>
  <c r="BA67" i="18"/>
  <c r="AZ67" i="18"/>
  <c r="M67" i="18"/>
  <c r="AY68" i="18" s="1"/>
  <c r="BX66" i="18"/>
  <c r="BW66" i="18"/>
  <c r="BU66" i="18"/>
  <c r="BT66" i="18"/>
  <c r="BS66" i="18"/>
  <c r="BR66" i="18"/>
  <c r="BA66" i="18"/>
  <c r="M66" i="18"/>
  <c r="BX65" i="18"/>
  <c r="BW65" i="18"/>
  <c r="BU65" i="18"/>
  <c r="BT65" i="18"/>
  <c r="BS65" i="18"/>
  <c r="BR65" i="18"/>
  <c r="AZ65" i="18"/>
  <c r="M65" i="18"/>
  <c r="BX64" i="18"/>
  <c r="BW64" i="18"/>
  <c r="BU64" i="18"/>
  <c r="BT64" i="18"/>
  <c r="BS64" i="18"/>
  <c r="BR64" i="18"/>
  <c r="BA64" i="18"/>
  <c r="BA65" i="18" s="1"/>
  <c r="M64" i="18"/>
  <c r="BX63" i="18"/>
  <c r="BW63" i="18"/>
  <c r="BU63" i="18"/>
  <c r="BS63" i="18"/>
  <c r="BR63" i="18"/>
  <c r="BA63" i="18"/>
  <c r="M63" i="18"/>
  <c r="BX62" i="18"/>
  <c r="BW62" i="18"/>
  <c r="BU62" i="18"/>
  <c r="BS62" i="18"/>
  <c r="BR62" i="18"/>
  <c r="AZ62" i="18"/>
  <c r="M62" i="18"/>
  <c r="BX61" i="18"/>
  <c r="BW61" i="18"/>
  <c r="BU61" i="18"/>
  <c r="BS61" i="18"/>
  <c r="BR61" i="18"/>
  <c r="AZ61" i="18"/>
  <c r="M61" i="18"/>
  <c r="BX60" i="18"/>
  <c r="BW60" i="18"/>
  <c r="BU60" i="18"/>
  <c r="BS60" i="18"/>
  <c r="BR60" i="18"/>
  <c r="BA60" i="18"/>
  <c r="M60" i="18"/>
  <c r="BX59" i="18"/>
  <c r="BW59" i="18"/>
  <c r="BU59" i="18"/>
  <c r="BS59" i="18"/>
  <c r="BR59" i="18"/>
  <c r="BA59" i="18"/>
  <c r="M59" i="18"/>
  <c r="BX58" i="18"/>
  <c r="BW58" i="18"/>
  <c r="BU58" i="18"/>
  <c r="BS58" i="18"/>
  <c r="BR58" i="18"/>
  <c r="BA58" i="18"/>
  <c r="M58" i="18"/>
  <c r="BX57" i="18"/>
  <c r="BW57" i="18"/>
  <c r="BU57" i="18"/>
  <c r="BS57" i="18"/>
  <c r="BR57" i="18"/>
  <c r="AZ57" i="18"/>
  <c r="M57" i="18"/>
  <c r="BX56" i="18"/>
  <c r="BW56" i="18"/>
  <c r="BU56" i="18"/>
  <c r="BS56" i="18"/>
  <c r="BR56" i="18"/>
  <c r="AZ56" i="18"/>
  <c r="M56" i="18"/>
  <c r="BX55" i="18"/>
  <c r="BW55" i="18"/>
  <c r="BU55" i="18"/>
  <c r="BS55" i="18"/>
  <c r="BR55" i="18"/>
  <c r="BA55" i="18"/>
  <c r="M55" i="18"/>
  <c r="BX54" i="18"/>
  <c r="BW54" i="18"/>
  <c r="BU54" i="18"/>
  <c r="BS54" i="18"/>
  <c r="BR54" i="18"/>
  <c r="BA54" i="18"/>
  <c r="M54" i="18"/>
  <c r="BX53" i="18"/>
  <c r="BW53" i="18"/>
  <c r="BU53" i="18"/>
  <c r="BS53" i="18"/>
  <c r="BR53" i="18"/>
  <c r="BA53" i="18"/>
  <c r="AZ53" i="18"/>
  <c r="AZ54" i="18" s="1"/>
  <c r="M53" i="18"/>
  <c r="BX52" i="18"/>
  <c r="BW52" i="18"/>
  <c r="BU52" i="18"/>
  <c r="BS52" i="18"/>
  <c r="BR52" i="18"/>
  <c r="BA52" i="18"/>
  <c r="M52" i="18"/>
  <c r="BX51" i="18"/>
  <c r="BW51" i="18"/>
  <c r="BU51" i="18"/>
  <c r="BS51" i="18"/>
  <c r="BR51" i="18"/>
  <c r="AZ51" i="18"/>
  <c r="AZ52" i="18" s="1"/>
  <c r="M51" i="18"/>
  <c r="BX50" i="18"/>
  <c r="BW50" i="18"/>
  <c r="BU50" i="18"/>
  <c r="BS50" i="18"/>
  <c r="BR50" i="18"/>
  <c r="AZ50" i="18"/>
  <c r="M50" i="18"/>
  <c r="BX49" i="18"/>
  <c r="BW49" i="18"/>
  <c r="BU49" i="18"/>
  <c r="BS49" i="18"/>
  <c r="BR49" i="18"/>
  <c r="AZ49" i="18"/>
  <c r="M49" i="18"/>
  <c r="BX48" i="18"/>
  <c r="BW48" i="18"/>
  <c r="BU48" i="18"/>
  <c r="BS48" i="18"/>
  <c r="BR48" i="18"/>
  <c r="AZ48" i="18"/>
  <c r="M48" i="18"/>
  <c r="BX47" i="18"/>
  <c r="BW47" i="18"/>
  <c r="BU47" i="18"/>
  <c r="BS47" i="18"/>
  <c r="BR47" i="18"/>
  <c r="AZ47" i="18"/>
  <c r="M47" i="18"/>
  <c r="BX46" i="18"/>
  <c r="BW46" i="18"/>
  <c r="BU46" i="18"/>
  <c r="BS46" i="18"/>
  <c r="BR46" i="18"/>
  <c r="AZ46" i="18"/>
  <c r="M46" i="18"/>
  <c r="BX45" i="18"/>
  <c r="BW45" i="18"/>
  <c r="BU45" i="18"/>
  <c r="BS45" i="18"/>
  <c r="BR45" i="18"/>
  <c r="AZ45" i="18"/>
  <c r="M45" i="18"/>
  <c r="BX44" i="18"/>
  <c r="BW44" i="18"/>
  <c r="BU44" i="18"/>
  <c r="BS44" i="18"/>
  <c r="BR44" i="18"/>
  <c r="AZ44" i="18"/>
  <c r="M44" i="18"/>
  <c r="BX43" i="18"/>
  <c r="BW43" i="18"/>
  <c r="BU43" i="18"/>
  <c r="BS43" i="18"/>
  <c r="BR43" i="18"/>
  <c r="AZ43" i="18"/>
  <c r="M43" i="18"/>
  <c r="BX42" i="18"/>
  <c r="BW42" i="18"/>
  <c r="BU42" i="18"/>
  <c r="BS42" i="18"/>
  <c r="BR42" i="18"/>
  <c r="BA42" i="18"/>
  <c r="BA43" i="18" s="1"/>
  <c r="M42" i="18"/>
  <c r="BX41" i="18"/>
  <c r="BW41" i="18"/>
  <c r="BU41" i="18"/>
  <c r="BS41" i="18"/>
  <c r="BR41" i="18"/>
  <c r="BA41" i="18"/>
  <c r="M41" i="18"/>
  <c r="BX40" i="18"/>
  <c r="BW40" i="18"/>
  <c r="BU40" i="18"/>
  <c r="BS40" i="18"/>
  <c r="BR40" i="18"/>
  <c r="AZ40" i="18"/>
  <c r="M40" i="18"/>
  <c r="BX39" i="18"/>
  <c r="BW39" i="18"/>
  <c r="BU39" i="18"/>
  <c r="BS39" i="18"/>
  <c r="BR39" i="18"/>
  <c r="AZ39" i="18"/>
  <c r="M39" i="18"/>
  <c r="BX38" i="18"/>
  <c r="BW38" i="18"/>
  <c r="BU38" i="18"/>
  <c r="BS38" i="18"/>
  <c r="BR38" i="18"/>
  <c r="BA38" i="18"/>
  <c r="BA39" i="18" s="1"/>
  <c r="BA40" i="18" s="1"/>
  <c r="M38" i="18"/>
  <c r="BX37" i="18"/>
  <c r="BW37" i="18"/>
  <c r="BU37" i="18"/>
  <c r="BS37" i="18"/>
  <c r="BR37" i="18"/>
  <c r="BA37" i="18"/>
  <c r="M37" i="18"/>
  <c r="BX36" i="18"/>
  <c r="BW36" i="18"/>
  <c r="BU36" i="18"/>
  <c r="BS36" i="18"/>
  <c r="BR36" i="18"/>
  <c r="AZ36" i="18"/>
  <c r="AZ37" i="18" s="1"/>
  <c r="AZ38" i="18" s="1"/>
  <c r="M36" i="18"/>
  <c r="BX35" i="18"/>
  <c r="BW35" i="18"/>
  <c r="BU35" i="18"/>
  <c r="BS35" i="18"/>
  <c r="BR35" i="18"/>
  <c r="AZ35" i="18"/>
  <c r="M35" i="18"/>
  <c r="BX34" i="18"/>
  <c r="BW34" i="18"/>
  <c r="BU34" i="18"/>
  <c r="BS34" i="18"/>
  <c r="BR34" i="18"/>
  <c r="AZ34" i="18"/>
  <c r="M34" i="18"/>
  <c r="BX33" i="18"/>
  <c r="BW33" i="18"/>
  <c r="BU33" i="18"/>
  <c r="BS33" i="18"/>
  <c r="BR33" i="18"/>
  <c r="M33" i="18"/>
  <c r="BX32" i="18"/>
  <c r="BW32" i="18"/>
  <c r="BU32" i="18"/>
  <c r="BS32" i="18"/>
  <c r="BR32" i="18"/>
  <c r="M32" i="18"/>
  <c r="BX31" i="18"/>
  <c r="BW31" i="18"/>
  <c r="BU31" i="18"/>
  <c r="BS31" i="18"/>
  <c r="BR31" i="18"/>
  <c r="AZ31" i="18"/>
  <c r="M31" i="18"/>
  <c r="BX30" i="18"/>
  <c r="BW30" i="18"/>
  <c r="BU30" i="18"/>
  <c r="BS30" i="18"/>
  <c r="BR30" i="18"/>
  <c r="AZ30" i="18"/>
  <c r="M30" i="18"/>
  <c r="BX29" i="18"/>
  <c r="BW29" i="18"/>
  <c r="BU29" i="18"/>
  <c r="BS29" i="18"/>
  <c r="BR29" i="18"/>
  <c r="AZ29" i="18"/>
  <c r="M29" i="18"/>
  <c r="BX28" i="18"/>
  <c r="BW28" i="18"/>
  <c r="BU28" i="18"/>
  <c r="BS28" i="18"/>
  <c r="BR28" i="18"/>
  <c r="M28" i="18"/>
  <c r="BX27" i="18"/>
  <c r="BW27" i="18"/>
  <c r="BU27" i="18"/>
  <c r="BS27" i="18"/>
  <c r="BR27" i="18"/>
  <c r="M27" i="18"/>
  <c r="BX26" i="18"/>
  <c r="BW26" i="18"/>
  <c r="BU26" i="18"/>
  <c r="BS26" i="18"/>
  <c r="BR26" i="18"/>
  <c r="BA26" i="18"/>
  <c r="BA27" i="18" s="1"/>
  <c r="BA28" i="18" s="1"/>
  <c r="M26" i="18"/>
  <c r="BX25" i="18"/>
  <c r="BW25" i="18"/>
  <c r="BU25" i="18"/>
  <c r="BS25" i="18"/>
  <c r="BR25" i="18"/>
  <c r="AZ25" i="18"/>
  <c r="M25" i="18"/>
  <c r="BX24" i="18"/>
  <c r="BW24" i="18"/>
  <c r="BU24" i="18"/>
  <c r="BS24" i="18"/>
  <c r="BR24" i="18"/>
  <c r="M24" i="18"/>
  <c r="BX23" i="18"/>
  <c r="BW23" i="18"/>
  <c r="BU23" i="18"/>
  <c r="BS23" i="18"/>
  <c r="BR23" i="18"/>
  <c r="M23" i="18"/>
  <c r="BX22" i="18"/>
  <c r="BW22" i="18"/>
  <c r="BU22" i="18"/>
  <c r="BS22" i="18"/>
  <c r="BR22" i="18"/>
  <c r="BA22" i="18"/>
  <c r="BA23" i="18" s="1"/>
  <c r="BA24" i="18" s="1"/>
  <c r="BA25" i="18" s="1"/>
  <c r="M22" i="18"/>
  <c r="BX21" i="18"/>
  <c r="BW21" i="18"/>
  <c r="BU21" i="18"/>
  <c r="BS21" i="18"/>
  <c r="BR21" i="18"/>
  <c r="BA21" i="18"/>
  <c r="M21" i="18"/>
  <c r="BX20" i="18"/>
  <c r="BW20" i="18"/>
  <c r="BU20" i="18"/>
  <c r="BS20" i="18"/>
  <c r="BR20" i="18"/>
  <c r="M20" i="18"/>
  <c r="BX19" i="18"/>
  <c r="BW19" i="18"/>
  <c r="BU19" i="18"/>
  <c r="BS19" i="18"/>
  <c r="BR19" i="18"/>
  <c r="M19" i="18"/>
  <c r="BX18" i="18"/>
  <c r="BW18" i="18"/>
  <c r="BU18" i="18"/>
  <c r="BS18" i="18"/>
  <c r="BR18" i="18"/>
  <c r="AZ18" i="18"/>
  <c r="AZ19" i="18" s="1"/>
  <c r="AZ20" i="18" s="1"/>
  <c r="M18" i="18"/>
  <c r="BX17" i="18"/>
  <c r="BW17" i="18"/>
  <c r="BU17" i="18"/>
  <c r="BS17" i="18"/>
  <c r="BR17" i="18"/>
  <c r="AZ17" i="18"/>
  <c r="M17" i="18"/>
  <c r="BX16" i="18"/>
  <c r="BW16" i="18"/>
  <c r="BU16" i="18"/>
  <c r="BS16" i="18"/>
  <c r="BR16" i="18"/>
  <c r="BA16" i="18"/>
  <c r="M16" i="18"/>
  <c r="BX15" i="18"/>
  <c r="BW15" i="18"/>
  <c r="BU15" i="18"/>
  <c r="BS15" i="18"/>
  <c r="BR15" i="18"/>
  <c r="M15" i="18"/>
  <c r="BX14" i="18"/>
  <c r="BW14" i="18"/>
  <c r="BU14" i="18"/>
  <c r="BS14" i="18"/>
  <c r="BR14" i="18"/>
  <c r="M14" i="18"/>
  <c r="BX13" i="18"/>
  <c r="BW13" i="18"/>
  <c r="BU13" i="18"/>
  <c r="BS13" i="18"/>
  <c r="BR13" i="18"/>
  <c r="AZ13" i="18"/>
  <c r="M13" i="18"/>
  <c r="BX12" i="18"/>
  <c r="BW12" i="18"/>
  <c r="BU12" i="18"/>
  <c r="BS12" i="18"/>
  <c r="BR12" i="18"/>
  <c r="BA12" i="18"/>
  <c r="M12" i="18"/>
  <c r="BX11" i="18"/>
  <c r="BW11" i="18"/>
  <c r="BU11" i="18"/>
  <c r="BS11" i="18"/>
  <c r="BR11" i="18"/>
  <c r="BA11" i="18"/>
  <c r="AR11" i="18"/>
  <c r="AQ11" i="18"/>
  <c r="AP11" i="18"/>
  <c r="M11" i="18"/>
  <c r="BX10" i="18"/>
  <c r="BW10" i="18"/>
  <c r="BU10" i="18"/>
  <c r="BS10" i="18"/>
  <c r="BR10" i="18"/>
  <c r="BK10" i="18"/>
  <c r="BI10" i="18"/>
  <c r="BG10" i="18"/>
  <c r="BA10" i="18"/>
  <c r="AR10" i="18"/>
  <c r="AQ10" i="18"/>
  <c r="AP10" i="18"/>
  <c r="AD10" i="18"/>
  <c r="AC10" i="18"/>
  <c r="AB10" i="18"/>
  <c r="O10" i="18"/>
  <c r="O10" i="1" s="1"/>
  <c r="M10" i="18"/>
  <c r="H10" i="18"/>
  <c r="N10" i="1" s="1"/>
  <c r="C10" i="18"/>
  <c r="M10" i="1" s="1"/>
  <c r="BX9" i="18"/>
  <c r="BW9" i="18"/>
  <c r="BU9" i="18"/>
  <c r="BS9" i="18"/>
  <c r="BR9" i="18"/>
  <c r="AZ9" i="18"/>
  <c r="AZ10" i="18" s="1"/>
  <c r="AN9" i="18"/>
  <c r="AD9" i="18"/>
  <c r="AC9" i="18"/>
  <c r="AB9" i="18"/>
  <c r="V9" i="18"/>
  <c r="M9" i="18"/>
  <c r="BX8" i="18"/>
  <c r="BW8" i="18"/>
  <c r="BU8" i="18"/>
  <c r="BS8" i="18"/>
  <c r="BR8" i="18"/>
  <c r="BA8" i="18"/>
  <c r="BA9" i="18" s="1"/>
  <c r="AN8" i="18"/>
  <c r="AD8" i="18"/>
  <c r="AC8" i="18"/>
  <c r="AB8" i="18"/>
  <c r="V8" i="18"/>
  <c r="M8" i="18"/>
  <c r="BX7" i="18"/>
  <c r="BW7" i="18"/>
  <c r="BU7" i="18"/>
  <c r="BS7" i="18"/>
  <c r="BR7" i="18"/>
  <c r="AZ7" i="18"/>
  <c r="AZ8" i="18" s="1"/>
  <c r="AN7" i="18"/>
  <c r="AD7" i="18"/>
  <c r="AA7" i="18" s="1"/>
  <c r="AC7" i="18"/>
  <c r="Z7" i="18" s="1"/>
  <c r="H7" i="18" s="1"/>
  <c r="AB7" i="18"/>
  <c r="Y7" i="18" s="1"/>
  <c r="V7" i="18"/>
  <c r="M7" i="18"/>
  <c r="BX6" i="18"/>
  <c r="BW6" i="18"/>
  <c r="BU6" i="18"/>
  <c r="BS6" i="18"/>
  <c r="BR6" i="18"/>
  <c r="BA6" i="18"/>
  <c r="BA7" i="18" s="1"/>
  <c r="AN6" i="18"/>
  <c r="V6" i="18"/>
  <c r="O6" i="18"/>
  <c r="M6" i="18"/>
  <c r="H6" i="18"/>
  <c r="C6" i="18"/>
  <c r="BX5" i="18"/>
  <c r="BW5" i="18"/>
  <c r="BU5" i="18"/>
  <c r="BS5" i="18"/>
  <c r="BR5" i="18"/>
  <c r="BA5" i="18"/>
  <c r="AZ5" i="18"/>
  <c r="AZ6" i="18" s="1"/>
  <c r="AN5" i="18"/>
  <c r="AM5" i="18" s="1"/>
  <c r="AM6" i="18" s="1"/>
  <c r="V5" i="18"/>
  <c r="M5" i="18"/>
  <c r="C5" i="18"/>
  <c r="M5" i="1" s="1"/>
  <c r="BX4" i="18"/>
  <c r="BW4" i="18"/>
  <c r="BU4" i="18"/>
  <c r="BS4" i="18"/>
  <c r="BR4" i="18"/>
  <c r="BX3" i="18"/>
  <c r="BW3" i="18"/>
  <c r="BU3" i="18"/>
  <c r="BT3" i="18"/>
  <c r="BS3" i="18"/>
  <c r="BR3" i="18"/>
  <c r="O10" i="4"/>
  <c r="H10" i="4"/>
  <c r="AE96" i="22" l="1"/>
  <c r="AG56" i="22"/>
  <c r="I56" i="22" s="1"/>
  <c r="AE48" i="22"/>
  <c r="AH64" i="22"/>
  <c r="J64" i="22" s="1"/>
  <c r="AO72" i="22"/>
  <c r="T72" i="22"/>
  <c r="AO40" i="22"/>
  <c r="T40" i="22"/>
  <c r="AE79" i="22"/>
  <c r="T79" i="22"/>
  <c r="AO79" i="22"/>
  <c r="AI72" i="22"/>
  <c r="P72" i="22" s="1"/>
  <c r="AY72" i="22"/>
  <c r="AX48" i="22"/>
  <c r="AG96" i="22"/>
  <c r="I96" i="22" s="1"/>
  <c r="AE40" i="22"/>
  <c r="D40" i="22" s="1"/>
  <c r="AE106" i="22"/>
  <c r="D106" i="22" s="1"/>
  <c r="AO106" i="22"/>
  <c r="T106" i="22"/>
  <c r="AG98" i="22"/>
  <c r="I98" i="22" s="1"/>
  <c r="AO98" i="22"/>
  <c r="T98" i="22"/>
  <c r="AH90" i="22"/>
  <c r="J90" i="22" s="1"/>
  <c r="AO90" i="22"/>
  <c r="T90" i="22"/>
  <c r="AF82" i="22"/>
  <c r="AO82" i="22"/>
  <c r="T82" i="22"/>
  <c r="AF74" i="22"/>
  <c r="AO74" i="22"/>
  <c r="T74" i="22"/>
  <c r="AF66" i="22"/>
  <c r="E66" i="22" s="1"/>
  <c r="AO66" i="22"/>
  <c r="T66" i="22"/>
  <c r="AG58" i="22"/>
  <c r="I58" i="22" s="1"/>
  <c r="AO58" i="22"/>
  <c r="T58" i="22"/>
  <c r="AG50" i="22"/>
  <c r="I50" i="22" s="1"/>
  <c r="AO50" i="22"/>
  <c r="T50" i="22"/>
  <c r="AX42" i="22"/>
  <c r="AO42" i="22"/>
  <c r="T42" i="22"/>
  <c r="AO34" i="22"/>
  <c r="T34" i="22"/>
  <c r="AO104" i="22"/>
  <c r="T104" i="22"/>
  <c r="AO80" i="22"/>
  <c r="T80" i="22"/>
  <c r="AO48" i="22"/>
  <c r="T48" i="22"/>
  <c r="AY80" i="22"/>
  <c r="AG64" i="22"/>
  <c r="I64" i="22" s="1"/>
  <c r="T87" i="22"/>
  <c r="AO87" i="22"/>
  <c r="AH39" i="22"/>
  <c r="J39" i="22" s="1"/>
  <c r="AO39" i="22"/>
  <c r="T39" i="22"/>
  <c r="F47" i="22"/>
  <c r="AW72" i="22"/>
  <c r="V72" i="22" s="1"/>
  <c r="AY96" i="22"/>
  <c r="AX72" i="22"/>
  <c r="AE104" i="22"/>
  <c r="D104" i="22" s="1"/>
  <c r="AF96" i="22"/>
  <c r="E96" i="22" s="1"/>
  <c r="AF48" i="22"/>
  <c r="AW105" i="22"/>
  <c r="V105" i="22" s="1"/>
  <c r="AO105" i="22"/>
  <c r="T105" i="22"/>
  <c r="AX97" i="22"/>
  <c r="AO97" i="22"/>
  <c r="T97" i="22"/>
  <c r="AE89" i="22"/>
  <c r="D89" i="22" s="1"/>
  <c r="AO89" i="22"/>
  <c r="T89" i="22"/>
  <c r="AF81" i="22"/>
  <c r="AO81" i="22"/>
  <c r="T81" i="22"/>
  <c r="AY73" i="22"/>
  <c r="AO73" i="22"/>
  <c r="T73" i="22"/>
  <c r="AY65" i="22"/>
  <c r="AO65" i="22"/>
  <c r="T65" i="22"/>
  <c r="AE57" i="22"/>
  <c r="AO57" i="22"/>
  <c r="T57" i="22"/>
  <c r="AG49" i="22"/>
  <c r="I49" i="22" s="1"/>
  <c r="AO49" i="22"/>
  <c r="T49" i="22"/>
  <c r="AX41" i="22"/>
  <c r="AO41" i="22"/>
  <c r="T41" i="22"/>
  <c r="AO33" i="22"/>
  <c r="T33" i="22"/>
  <c r="AO88" i="22"/>
  <c r="T88" i="22"/>
  <c r="AO56" i="22"/>
  <c r="T56" i="22"/>
  <c r="AO32" i="22"/>
  <c r="T32" i="22"/>
  <c r="F71" i="22"/>
  <c r="AY104" i="22"/>
  <c r="AH103" i="22"/>
  <c r="J103" i="22" s="1"/>
  <c r="T103" i="22"/>
  <c r="AO103" i="22"/>
  <c r="AE63" i="22"/>
  <c r="D63" i="22" s="1"/>
  <c r="AO63" i="22"/>
  <c r="T63" i="22"/>
  <c r="K71" i="22"/>
  <c r="U79" i="22"/>
  <c r="BU79" i="1" s="1"/>
  <c r="DW79" i="1" s="1"/>
  <c r="R87" i="22"/>
  <c r="AX104" i="22"/>
  <c r="AX80" i="22"/>
  <c r="AX56" i="22"/>
  <c r="AY40" i="22"/>
  <c r="AH80" i="22"/>
  <c r="J80" i="22" s="1"/>
  <c r="AH72" i="22"/>
  <c r="J72" i="22" s="1"/>
  <c r="AE56" i="22"/>
  <c r="D56" i="22" s="1"/>
  <c r="AE102" i="22"/>
  <c r="D102" i="22" s="1"/>
  <c r="AO102" i="22"/>
  <c r="T102" i="22"/>
  <c r="AE94" i="22"/>
  <c r="D94" i="22" s="1"/>
  <c r="AO94" i="22"/>
  <c r="T94" i="22"/>
  <c r="AF86" i="22"/>
  <c r="AO86" i="22"/>
  <c r="T86" i="22"/>
  <c r="AG78" i="22"/>
  <c r="I78" i="22" s="1"/>
  <c r="AO78" i="22"/>
  <c r="T78" i="22"/>
  <c r="AH70" i="22"/>
  <c r="J70" i="22" s="1"/>
  <c r="AO70" i="22"/>
  <c r="T70" i="22"/>
  <c r="AX62" i="22"/>
  <c r="AO62" i="22"/>
  <c r="T62" i="22"/>
  <c r="AX54" i="22"/>
  <c r="AO54" i="22"/>
  <c r="T54" i="22"/>
  <c r="AE46" i="22"/>
  <c r="AO46" i="22"/>
  <c r="T46" i="22"/>
  <c r="AE38" i="22"/>
  <c r="D38" i="22" s="1"/>
  <c r="AO38" i="22"/>
  <c r="T38" i="22"/>
  <c r="AO96" i="22"/>
  <c r="T96" i="22"/>
  <c r="AO64" i="22"/>
  <c r="T64" i="22"/>
  <c r="K79" i="22"/>
  <c r="AG95" i="22"/>
  <c r="I95" i="22" s="1"/>
  <c r="AO95" i="22"/>
  <c r="T95" i="22"/>
  <c r="AG47" i="22"/>
  <c r="I47" i="22" s="1"/>
  <c r="AO47" i="22"/>
  <c r="T47" i="22"/>
  <c r="S71" i="22"/>
  <c r="BT71" i="1" s="1"/>
  <c r="X79" i="22"/>
  <c r="AN79" i="22" s="1"/>
  <c r="AM87" i="22"/>
  <c r="BS87" i="1" s="1"/>
  <c r="AW96" i="22"/>
  <c r="V96" i="22" s="1"/>
  <c r="AY88" i="22"/>
  <c r="AY79" i="22"/>
  <c r="AX40" i="22"/>
  <c r="AH88" i="22"/>
  <c r="J88" i="22" s="1"/>
  <c r="AG80" i="22"/>
  <c r="I80" i="22" s="1"/>
  <c r="AG72" i="22"/>
  <c r="I72" i="22" s="1"/>
  <c r="AE64" i="22"/>
  <c r="D64" i="22" s="1"/>
  <c r="AH40" i="22"/>
  <c r="J40" i="22" s="1"/>
  <c r="AH109" i="22"/>
  <c r="J109" i="22" s="1"/>
  <c r="AO109" i="22"/>
  <c r="T109" i="22"/>
  <c r="AE101" i="22"/>
  <c r="AO101" i="22"/>
  <c r="T101" i="22"/>
  <c r="AF93" i="22"/>
  <c r="E93" i="22" s="1"/>
  <c r="AO93" i="22"/>
  <c r="T93" i="22"/>
  <c r="AF85" i="22"/>
  <c r="E85" i="22" s="1"/>
  <c r="AO85" i="22"/>
  <c r="T85" i="22"/>
  <c r="AE77" i="22"/>
  <c r="AO77" i="22"/>
  <c r="T77" i="22"/>
  <c r="AF69" i="22"/>
  <c r="E69" i="22" s="1"/>
  <c r="AO69" i="22"/>
  <c r="T69" i="22"/>
  <c r="AG61" i="22"/>
  <c r="I61" i="22" s="1"/>
  <c r="AO61" i="22"/>
  <c r="T61" i="22"/>
  <c r="AE53" i="22"/>
  <c r="D53" i="22" s="1"/>
  <c r="AO53" i="22"/>
  <c r="T53" i="22"/>
  <c r="AF45" i="22"/>
  <c r="AO45" i="22"/>
  <c r="T45" i="22"/>
  <c r="AF37" i="22"/>
  <c r="AO37" i="22"/>
  <c r="T37" i="22"/>
  <c r="AF56" i="22"/>
  <c r="E56" i="22" s="1"/>
  <c r="AX71" i="22"/>
  <c r="AO71" i="22"/>
  <c r="T71" i="22"/>
  <c r="AO31" i="22"/>
  <c r="T31" i="22"/>
  <c r="U71" i="22"/>
  <c r="BU71" i="1" s="1"/>
  <c r="DW71" i="1" s="1"/>
  <c r="AM79" i="22"/>
  <c r="BS79" i="1" s="1"/>
  <c r="AS88" i="22"/>
  <c r="R95" i="22"/>
  <c r="AX88" i="22"/>
  <c r="AY64" i="22"/>
  <c r="AH104" i="22"/>
  <c r="J104" i="22" s="1"/>
  <c r="AG88" i="22"/>
  <c r="I88" i="22" s="1"/>
  <c r="AF80" i="22"/>
  <c r="AF72" i="22"/>
  <c r="E72" i="22" s="1"/>
  <c r="AG40" i="22"/>
  <c r="I40" i="22" s="1"/>
  <c r="AE108" i="22"/>
  <c r="D108" i="22" s="1"/>
  <c r="AO108" i="22"/>
  <c r="T108" i="22"/>
  <c r="AE100" i="22"/>
  <c r="AO100" i="22"/>
  <c r="T100" i="22"/>
  <c r="AE92" i="22"/>
  <c r="D92" i="22" s="1"/>
  <c r="AO92" i="22"/>
  <c r="T92" i="22"/>
  <c r="AE84" i="22"/>
  <c r="D84" i="22" s="1"/>
  <c r="AO84" i="22"/>
  <c r="T84" i="22"/>
  <c r="AE76" i="22"/>
  <c r="AO76" i="22"/>
  <c r="T76" i="22"/>
  <c r="AE68" i="22"/>
  <c r="AO68" i="22"/>
  <c r="T68" i="22"/>
  <c r="AE60" i="22"/>
  <c r="D60" i="22" s="1"/>
  <c r="AO60" i="22"/>
  <c r="T60" i="22"/>
  <c r="AE52" i="22"/>
  <c r="AO52" i="22"/>
  <c r="T52" i="22"/>
  <c r="AE44" i="22"/>
  <c r="D44" i="22" s="1"/>
  <c r="AO44" i="22"/>
  <c r="T44" i="22"/>
  <c r="AE36" i="22"/>
  <c r="AO36" i="22"/>
  <c r="T36" i="22"/>
  <c r="AY56" i="22"/>
  <c r="AF55" i="22"/>
  <c r="E55" i="22" s="1"/>
  <c r="AO55" i="22"/>
  <c r="T55" i="22"/>
  <c r="X71" i="22"/>
  <c r="AN71" i="22" s="1"/>
  <c r="AI80" i="22"/>
  <c r="P80" i="22" s="1"/>
  <c r="AW88" i="22"/>
  <c r="V88" i="22" s="1"/>
  <c r="AX64" i="22"/>
  <c r="AY48" i="22"/>
  <c r="AG104" i="22"/>
  <c r="I104" i="22" s="1"/>
  <c r="AH96" i="22"/>
  <c r="J96" i="22" s="1"/>
  <c r="AF88" i="22"/>
  <c r="E88" i="22" s="1"/>
  <c r="AE80" i="22"/>
  <c r="D80" i="22" s="1"/>
  <c r="AK80" i="22" s="1"/>
  <c r="AE72" i="22"/>
  <c r="AH48" i="22"/>
  <c r="J48" i="22" s="1"/>
  <c r="AF40" i="22"/>
  <c r="AG107" i="22"/>
  <c r="I107" i="22" s="1"/>
  <c r="AO107" i="22"/>
  <c r="T107" i="22"/>
  <c r="AG99" i="22"/>
  <c r="I99" i="22" s="1"/>
  <c r="AO99" i="22"/>
  <c r="T99" i="22"/>
  <c r="AG91" i="22"/>
  <c r="I91" i="22" s="1"/>
  <c r="AO91" i="22"/>
  <c r="T91" i="22"/>
  <c r="AG83" i="22"/>
  <c r="I83" i="22" s="1"/>
  <c r="AO83" i="22"/>
  <c r="T83" i="22"/>
  <c r="AG75" i="22"/>
  <c r="I75" i="22" s="1"/>
  <c r="AO75" i="22"/>
  <c r="T75" i="22"/>
  <c r="AG67" i="22"/>
  <c r="I67" i="22" s="1"/>
  <c r="AO67" i="22"/>
  <c r="T67" i="22"/>
  <c r="AG59" i="22"/>
  <c r="I59" i="22" s="1"/>
  <c r="AO59" i="22"/>
  <c r="T59" i="22"/>
  <c r="AG51" i="22"/>
  <c r="I51" i="22" s="1"/>
  <c r="AO51" i="22"/>
  <c r="T51" i="22"/>
  <c r="AG43" i="22"/>
  <c r="I43" i="22" s="1"/>
  <c r="AO43" i="22"/>
  <c r="T43" i="22"/>
  <c r="AG35" i="22"/>
  <c r="I35" i="22" s="1"/>
  <c r="AO35" i="22"/>
  <c r="T35" i="22"/>
  <c r="BG31" i="22"/>
  <c r="AH97" i="22"/>
  <c r="J97" i="22" s="1"/>
  <c r="AE93" i="22"/>
  <c r="D93" i="22" s="1"/>
  <c r="AG73" i="22"/>
  <c r="I73" i="22" s="1"/>
  <c r="AG97" i="22"/>
  <c r="I97" i="22" s="1"/>
  <c r="R98" i="21"/>
  <c r="AD99" i="21" s="1"/>
  <c r="AW49" i="22"/>
  <c r="V49" i="22" s="1"/>
  <c r="S98" i="21"/>
  <c r="BJ98" i="1" s="1"/>
  <c r="AX65" i="22"/>
  <c r="AF49" i="22"/>
  <c r="E49" i="22" s="1"/>
  <c r="AH41" i="22"/>
  <c r="J41" i="22" s="1"/>
  <c r="AX73" i="22"/>
  <c r="AE49" i="22"/>
  <c r="D49" i="22" s="1"/>
  <c r="AG41" i="22"/>
  <c r="I41" i="22" s="1"/>
  <c r="K88" i="22"/>
  <c r="AY89" i="22"/>
  <c r="AF97" i="22"/>
  <c r="AF73" i="22"/>
  <c r="E73" i="22" s="1"/>
  <c r="AG65" i="22"/>
  <c r="I65" i="22" s="1"/>
  <c r="AF41" i="22"/>
  <c r="E41" i="22" s="1"/>
  <c r="BG19" i="22"/>
  <c r="AX89" i="22"/>
  <c r="AY41" i="22"/>
  <c r="AH105" i="22"/>
  <c r="J105" i="22" s="1"/>
  <c r="AE97" i="22"/>
  <c r="D97" i="22" s="1"/>
  <c r="AH89" i="22"/>
  <c r="J89" i="22" s="1"/>
  <c r="AE73" i="22"/>
  <c r="D73" i="22" s="1"/>
  <c r="AF65" i="22"/>
  <c r="E65" i="22" s="1"/>
  <c r="AE41" i="22"/>
  <c r="D41" i="22" s="1"/>
  <c r="AY105" i="22"/>
  <c r="AY97" i="22"/>
  <c r="AY49" i="22"/>
  <c r="AG105" i="22"/>
  <c r="I105" i="22" s="1"/>
  <c r="AG89" i="22"/>
  <c r="I89" i="22" s="1"/>
  <c r="AE65" i="22"/>
  <c r="D65" i="22" s="1"/>
  <c r="AH57" i="22"/>
  <c r="J57" i="22" s="1"/>
  <c r="K42" i="21"/>
  <c r="AC43" i="21" s="1"/>
  <c r="AX105" i="22"/>
  <c r="AX49" i="22"/>
  <c r="AF105" i="22"/>
  <c r="E105" i="22" s="1"/>
  <c r="AF89" i="22"/>
  <c r="E89" i="22" s="1"/>
  <c r="AH81" i="22"/>
  <c r="J81" i="22" s="1"/>
  <c r="AG57" i="22"/>
  <c r="I57" i="22" s="1"/>
  <c r="AX35" i="21"/>
  <c r="AY57" i="22"/>
  <c r="AE105" i="22"/>
  <c r="D105" i="22" s="1"/>
  <c r="AG81" i="22"/>
  <c r="I81" i="22" s="1"/>
  <c r="AF57" i="22"/>
  <c r="E57" i="22" s="1"/>
  <c r="AH49" i="22"/>
  <c r="J49" i="22" s="1"/>
  <c r="U72" i="22"/>
  <c r="BU72" i="1" s="1"/>
  <c r="DW72" i="1" s="1"/>
  <c r="U80" i="22"/>
  <c r="BU80" i="1" s="1"/>
  <c r="DW80" i="1" s="1"/>
  <c r="AX57" i="22"/>
  <c r="BB49" i="18"/>
  <c r="X65" i="22"/>
  <c r="AN65" i="22" s="1"/>
  <c r="AY82" i="22"/>
  <c r="AG82" i="22"/>
  <c r="I82" i="22" s="1"/>
  <c r="U89" i="22"/>
  <c r="BU89" i="1" s="1"/>
  <c r="DW89" i="1" s="1"/>
  <c r="AY90" i="22"/>
  <c r="AY98" i="22"/>
  <c r="AF58" i="22"/>
  <c r="E58" i="22" s="1"/>
  <c r="AG74" i="22"/>
  <c r="I74" i="22" s="1"/>
  <c r="X73" i="22"/>
  <c r="AN73" i="22" s="1"/>
  <c r="R105" i="22"/>
  <c r="AG90" i="22"/>
  <c r="I90" i="22" s="1"/>
  <c r="AE66" i="22"/>
  <c r="D66" i="22" s="1"/>
  <c r="BG17" i="22"/>
  <c r="X89" i="22"/>
  <c r="AN89" i="22" s="1"/>
  <c r="AX98" i="22"/>
  <c r="AX90" i="22"/>
  <c r="AX82" i="22"/>
  <c r="AY74" i="22"/>
  <c r="AE107" i="22"/>
  <c r="D107" i="22" s="1"/>
  <c r="AH98" i="22"/>
  <c r="J98" i="22" s="1"/>
  <c r="AF90" i="22"/>
  <c r="E90" i="22" s="1"/>
  <c r="AE82" i="22"/>
  <c r="D82" i="22" s="1"/>
  <c r="AE74" i="22"/>
  <c r="D74" i="22" s="1"/>
  <c r="AH62" i="22"/>
  <c r="J62" i="22" s="1"/>
  <c r="AE58" i="22"/>
  <c r="D58" i="22" s="1"/>
  <c r="F81" i="22"/>
  <c r="AX74" i="22"/>
  <c r="AG106" i="22"/>
  <c r="I106" i="22" s="1"/>
  <c r="AF98" i="22"/>
  <c r="E98" i="22" s="1"/>
  <c r="AE90" i="22"/>
  <c r="D90" i="22" s="1"/>
  <c r="AF78" i="22"/>
  <c r="E78" i="22" s="1"/>
  <c r="AG70" i="22"/>
  <c r="I70" i="22" s="1"/>
  <c r="AG62" i="22"/>
  <c r="I62" i="22" s="1"/>
  <c r="AH54" i="22"/>
  <c r="J54" i="22" s="1"/>
  <c r="AH42" i="22"/>
  <c r="J42" i="22" s="1"/>
  <c r="AI82" i="22"/>
  <c r="P82" i="22" s="1"/>
  <c r="AS90" i="22"/>
  <c r="AY66" i="22"/>
  <c r="AF106" i="22"/>
  <c r="E106" i="22" s="1"/>
  <c r="AE98" i="22"/>
  <c r="D98" i="22" s="1"/>
  <c r="AE86" i="22"/>
  <c r="D86" i="22" s="1"/>
  <c r="AE78" i="22"/>
  <c r="AF70" i="22"/>
  <c r="E70" i="22" s="1"/>
  <c r="AG42" i="22"/>
  <c r="I42" i="22" s="1"/>
  <c r="AJ98" i="22"/>
  <c r="Q98" i="22" s="1"/>
  <c r="AX66" i="22"/>
  <c r="AY58" i="22"/>
  <c r="AY50" i="22"/>
  <c r="AF42" i="22"/>
  <c r="E42" i="22" s="1"/>
  <c r="F73" i="22"/>
  <c r="AS82" i="22"/>
  <c r="AX58" i="22"/>
  <c r="AX50" i="22"/>
  <c r="AY42" i="22"/>
  <c r="AH66" i="22"/>
  <c r="J66" i="22" s="1"/>
  <c r="AH50" i="22"/>
  <c r="J50" i="22" s="1"/>
  <c r="AE42" i="22"/>
  <c r="D42" i="22" s="1"/>
  <c r="AW50" i="22"/>
  <c r="V50" i="22" s="1"/>
  <c r="K73" i="22"/>
  <c r="AY106" i="22"/>
  <c r="AE83" i="22"/>
  <c r="D83" i="22" s="1"/>
  <c r="AG66" i="22"/>
  <c r="I66" i="22" s="1"/>
  <c r="AE59" i="22"/>
  <c r="D59" i="22" s="1"/>
  <c r="AF50" i="22"/>
  <c r="E50" i="22" s="1"/>
  <c r="AI66" i="22"/>
  <c r="P66" i="22" s="1"/>
  <c r="U73" i="22"/>
  <c r="BU73" i="1" s="1"/>
  <c r="DW73" i="1" s="1"/>
  <c r="F89" i="22"/>
  <c r="AX106" i="22"/>
  <c r="AH82" i="22"/>
  <c r="J82" i="22" s="1"/>
  <c r="AH74" i="22"/>
  <c r="J74" i="22" s="1"/>
  <c r="AH58" i="22"/>
  <c r="J58" i="22" s="1"/>
  <c r="AE50" i="22"/>
  <c r="D50" i="22" s="1"/>
  <c r="E74" i="22"/>
  <c r="E82" i="22"/>
  <c r="D101" i="22"/>
  <c r="D77" i="22"/>
  <c r="E45" i="22"/>
  <c r="E37" i="22"/>
  <c r="BG47" i="22"/>
  <c r="E101" i="22"/>
  <c r="D88" i="22"/>
  <c r="AH69" i="22"/>
  <c r="J69" i="22" s="1"/>
  <c r="AF53" i="22"/>
  <c r="AH45" i="22"/>
  <c r="J45" i="22" s="1"/>
  <c r="BG43" i="22"/>
  <c r="BG60" i="22"/>
  <c r="AH106" i="22"/>
  <c r="J106" i="22" s="1"/>
  <c r="E97" i="22"/>
  <c r="AG93" i="22"/>
  <c r="I93" i="22" s="1"/>
  <c r="E80" i="22"/>
  <c r="AE75" i="22"/>
  <c r="AG69" i="22"/>
  <c r="I69" i="22" s="1"/>
  <c r="AG45" i="22"/>
  <c r="I45" i="22" s="1"/>
  <c r="AG39" i="22"/>
  <c r="I39" i="22" s="1"/>
  <c r="D99" i="22"/>
  <c r="AH85" i="22"/>
  <c r="J85" i="22" s="1"/>
  <c r="AE51" i="22"/>
  <c r="AH37" i="22"/>
  <c r="J37" i="22" s="1"/>
  <c r="E104" i="22"/>
  <c r="D69" i="22"/>
  <c r="D45" i="22"/>
  <c r="D79" i="22"/>
  <c r="BG40" i="22"/>
  <c r="AE91" i="22"/>
  <c r="D78" i="22"/>
  <c r="AE67" i="22"/>
  <c r="AE55" i="22"/>
  <c r="AE43" i="22"/>
  <c r="E86" i="22"/>
  <c r="D46" i="22"/>
  <c r="D85" i="22"/>
  <c r="E81" i="22"/>
  <c r="D72" i="22"/>
  <c r="E61" i="22"/>
  <c r="E48" i="22"/>
  <c r="D37" i="22"/>
  <c r="E109" i="22"/>
  <c r="D96" i="22"/>
  <c r="D81" i="22"/>
  <c r="D61" i="22"/>
  <c r="D48" i="22"/>
  <c r="D35" i="22"/>
  <c r="D100" i="22"/>
  <c r="D76" i="22"/>
  <c r="D68" i="22"/>
  <c r="D52" i="22"/>
  <c r="D36" i="22"/>
  <c r="BG16" i="22"/>
  <c r="D109" i="22"/>
  <c r="E77" i="22"/>
  <c r="E64" i="22"/>
  <c r="D57" i="22"/>
  <c r="E47" i="22"/>
  <c r="E40" i="22"/>
  <c r="Y8" i="22"/>
  <c r="C8" i="22" s="1"/>
  <c r="Z8" i="22"/>
  <c r="Z9" i="22" s="1"/>
  <c r="Z10" i="22" s="1"/>
  <c r="AH10" i="22" s="1"/>
  <c r="J10" i="22" s="1"/>
  <c r="AA8" i="22"/>
  <c r="AA9" i="22" s="1"/>
  <c r="AA10" i="22" s="1"/>
  <c r="BG28" i="22"/>
  <c r="BG42" i="22"/>
  <c r="BB43" i="22"/>
  <c r="BG55" i="22"/>
  <c r="BG54" i="22"/>
  <c r="BG39" i="22"/>
  <c r="Z9" i="21"/>
  <c r="Y8" i="21"/>
  <c r="C8" i="21" s="1"/>
  <c r="BB11" i="21"/>
  <c r="BE5" i="1"/>
  <c r="AM7" i="21"/>
  <c r="AA8" i="20"/>
  <c r="AA9" i="20" s="1"/>
  <c r="AA10" i="20" s="1"/>
  <c r="O7" i="20"/>
  <c r="B45" i="20"/>
  <c r="AT45" i="1" s="1"/>
  <c r="Z7" i="20"/>
  <c r="Z8" i="20" s="1"/>
  <c r="Z8" i="19"/>
  <c r="H8" i="19" s="1"/>
  <c r="AA8" i="19"/>
  <c r="AA9" i="19" s="1"/>
  <c r="W5" i="1"/>
  <c r="Y8" i="19"/>
  <c r="Y8" i="18"/>
  <c r="Y9" i="18" s="1"/>
  <c r="Y10" i="18" s="1"/>
  <c r="AF10" i="18" s="1"/>
  <c r="E10" i="18" s="1"/>
  <c r="Z8" i="18"/>
  <c r="Z9" i="18" s="1"/>
  <c r="BD54" i="18"/>
  <c r="AM7" i="18"/>
  <c r="AM8" i="18" s="1"/>
  <c r="AM9" i="18" s="1"/>
  <c r="BC27" i="18"/>
  <c r="AA8" i="18"/>
  <c r="AA9" i="18" s="1"/>
  <c r="AA10" i="18" s="1"/>
  <c r="BE27" i="18"/>
  <c r="BC42" i="18"/>
  <c r="BG61" i="22"/>
  <c r="BG80" i="22"/>
  <c r="BG81" i="22"/>
  <c r="BG34" i="22"/>
  <c r="BG35" i="22"/>
  <c r="BG56" i="22"/>
  <c r="BG68" i="22"/>
  <c r="BG87" i="22"/>
  <c r="BG32" i="22"/>
  <c r="BG48" i="22"/>
  <c r="BG64" i="22"/>
  <c r="BG84" i="22"/>
  <c r="BG102" i="22"/>
  <c r="BG77" i="22"/>
  <c r="BG44" i="22"/>
  <c r="BG83" i="22"/>
  <c r="BG72" i="22"/>
  <c r="BG97" i="22"/>
  <c r="BG99" i="22"/>
  <c r="BG93" i="22"/>
  <c r="BG65" i="22"/>
  <c r="BG82" i="22"/>
  <c r="BG105" i="22"/>
  <c r="BC45" i="22"/>
  <c r="BG89" i="22"/>
  <c r="BG33" i="22"/>
  <c r="BG100" i="22"/>
  <c r="BF84" i="20"/>
  <c r="BG49" i="22"/>
  <c r="BG75" i="22"/>
  <c r="BG51" i="22"/>
  <c r="BG85" i="22"/>
  <c r="BG106" i="22"/>
  <c r="BG107" i="22"/>
  <c r="K106" i="19"/>
  <c r="AM100" i="20"/>
  <c r="AY100" i="1" s="1"/>
  <c r="BF45" i="21"/>
  <c r="AS36" i="22"/>
  <c r="BG52" i="22"/>
  <c r="BG67" i="22"/>
  <c r="BG78" i="22"/>
  <c r="U83" i="22"/>
  <c r="BU83" i="1" s="1"/>
  <c r="DW83" i="1" s="1"/>
  <c r="BG88" i="22"/>
  <c r="BG92" i="22"/>
  <c r="AY108" i="22"/>
  <c r="AY84" i="22"/>
  <c r="AX68" i="22"/>
  <c r="AW65" i="20"/>
  <c r="V65" i="20" s="1"/>
  <c r="BC58" i="21"/>
  <c r="BF59" i="21"/>
  <c r="AS86" i="21"/>
  <c r="BG45" i="22"/>
  <c r="K43" i="22"/>
  <c r="AC45" i="22" s="1"/>
  <c r="BG53" i="22"/>
  <c r="AJ52" i="22"/>
  <c r="Q52" i="22" s="1"/>
  <c r="BG86" i="22"/>
  <c r="B84" i="22"/>
  <c r="BN84" i="1" s="1"/>
  <c r="BG108" i="22"/>
  <c r="AX108" i="22"/>
  <c r="AX84" i="22"/>
  <c r="AY60" i="22"/>
  <c r="AX38" i="20"/>
  <c r="X73" i="20"/>
  <c r="AN73" i="20" s="1"/>
  <c r="AS96" i="20"/>
  <c r="F37" i="21"/>
  <c r="AB39" i="21" s="1"/>
  <c r="AM43" i="22"/>
  <c r="BS43" i="1" s="1"/>
  <c r="BG57" i="22"/>
  <c r="BG69" i="22"/>
  <c r="BG109" i="22"/>
  <c r="K107" i="22"/>
  <c r="AC108" i="22" s="1"/>
  <c r="AY76" i="22"/>
  <c r="AY52" i="22"/>
  <c r="AX36" i="22"/>
  <c r="U34" i="20"/>
  <c r="BA34" i="1" s="1"/>
  <c r="DU34" i="1" s="1"/>
  <c r="AM37" i="21"/>
  <c r="BI37" i="1" s="1"/>
  <c r="BB63" i="21"/>
  <c r="BG27" i="22"/>
  <c r="BG37" i="22"/>
  <c r="K35" i="22"/>
  <c r="BG46" i="22"/>
  <c r="BG59" i="22"/>
  <c r="U67" i="22"/>
  <c r="BU67" i="1" s="1"/>
  <c r="DW67" i="1" s="1"/>
  <c r="AI84" i="22"/>
  <c r="P84" i="22" s="1"/>
  <c r="BG101" i="22"/>
  <c r="R99" i="22"/>
  <c r="AS108" i="22"/>
  <c r="AY100" i="22"/>
  <c r="AX76" i="22"/>
  <c r="AX52" i="22"/>
  <c r="U39" i="19"/>
  <c r="AC39" i="1" s="1"/>
  <c r="DT39" i="1" s="1"/>
  <c r="U37" i="21"/>
  <c r="BK37" i="1" s="1"/>
  <c r="DV37" i="1" s="1"/>
  <c r="BG29" i="22"/>
  <c r="BG30" i="22"/>
  <c r="X35" i="22"/>
  <c r="AN35" i="22" s="1"/>
  <c r="BG62" i="22"/>
  <c r="BG70" i="22"/>
  <c r="F83" i="22"/>
  <c r="AB85" i="22" s="1"/>
  <c r="AJ84" i="22"/>
  <c r="Q84" i="22" s="1"/>
  <c r="BG91" i="22"/>
  <c r="AS92" i="22"/>
  <c r="R107" i="22"/>
  <c r="AD109" i="22" s="1"/>
  <c r="AX100" i="22"/>
  <c r="BF19" i="20"/>
  <c r="AW35" i="20"/>
  <c r="V35" i="20" s="1"/>
  <c r="K64" i="20"/>
  <c r="AM35" i="22"/>
  <c r="BS35" i="1" s="1"/>
  <c r="BG63" i="22"/>
  <c r="F75" i="22"/>
  <c r="K83" i="22"/>
  <c r="BG95" i="22"/>
  <c r="BG103" i="22"/>
  <c r="BG104" i="22"/>
  <c r="AY92" i="22"/>
  <c r="AY44" i="22"/>
  <c r="BG18" i="22"/>
  <c r="BF18" i="20"/>
  <c r="AI70" i="20"/>
  <c r="P70" i="20" s="1"/>
  <c r="BG38" i="22"/>
  <c r="BG73" i="22"/>
  <c r="AS76" i="22"/>
  <c r="S83" i="22"/>
  <c r="BT83" i="1" s="1"/>
  <c r="BG96" i="22"/>
  <c r="B108" i="22"/>
  <c r="BN108" i="1" s="1"/>
  <c r="AX92" i="22"/>
  <c r="AY68" i="22"/>
  <c r="AX44" i="22"/>
  <c r="BJ95" i="1"/>
  <c r="BD64" i="1"/>
  <c r="BG98" i="22"/>
  <c r="AF103" i="22"/>
  <c r="AE47" i="22"/>
  <c r="BG41" i="22"/>
  <c r="AW74" i="20"/>
  <c r="V74" i="20" s="1"/>
  <c r="X81" i="20"/>
  <c r="AN81" i="20" s="1"/>
  <c r="R97" i="20"/>
  <c r="F31" i="21"/>
  <c r="AJ64" i="21"/>
  <c r="Q64" i="21" s="1"/>
  <c r="S80" i="21"/>
  <c r="BJ93" i="1"/>
  <c r="F86" i="22"/>
  <c r="R94" i="22"/>
  <c r="AY87" i="22"/>
  <c r="AY78" i="22"/>
  <c r="AY55" i="22"/>
  <c r="AY46" i="22"/>
  <c r="AH110" i="22"/>
  <c r="AE103" i="22"/>
  <c r="AF95" i="22"/>
  <c r="AG87" i="22"/>
  <c r="I87" i="22" s="1"/>
  <c r="AH79" i="22"/>
  <c r="J79" i="22" s="1"/>
  <c r="AE70" i="22"/>
  <c r="AF62" i="22"/>
  <c r="AG54" i="22"/>
  <c r="I54" i="22" s="1"/>
  <c r="AH46" i="22"/>
  <c r="J46" i="22" s="1"/>
  <c r="AE39" i="22"/>
  <c r="BG90" i="22"/>
  <c r="BG58" i="22"/>
  <c r="BK42" i="1"/>
  <c r="DV42" i="1" s="1"/>
  <c r="AS81" i="21"/>
  <c r="AW95" i="22"/>
  <c r="V95" i="22" s="1"/>
  <c r="AX79" i="22"/>
  <c r="K37" i="20"/>
  <c r="U72" i="20"/>
  <c r="BA72" i="1" s="1"/>
  <c r="DU72" i="1" s="1"/>
  <c r="BF105" i="20"/>
  <c r="AF99" i="20"/>
  <c r="E99" i="20" s="1"/>
  <c r="K31" i="21"/>
  <c r="BD38" i="1"/>
  <c r="F63" i="21"/>
  <c r="AB65" i="21" s="1"/>
  <c r="AM64" i="21"/>
  <c r="B81" i="21"/>
  <c r="BD98" i="21"/>
  <c r="F95" i="21"/>
  <c r="BF38" i="22"/>
  <c r="AJ62" i="22"/>
  <c r="Q62" i="22" s="1"/>
  <c r="X86" i="22"/>
  <c r="AN86" i="22" s="1"/>
  <c r="BB96" i="22"/>
  <c r="AI94" i="22"/>
  <c r="P94" i="22" s="1"/>
  <c r="AX87" i="22"/>
  <c r="AX78" i="22"/>
  <c r="AX55" i="22"/>
  <c r="AX46" i="22"/>
  <c r="AG110" i="22"/>
  <c r="AH102" i="22"/>
  <c r="J102" i="22" s="1"/>
  <c r="AE95" i="22"/>
  <c r="AF87" i="22"/>
  <c r="AG79" i="22"/>
  <c r="I79" i="22" s="1"/>
  <c r="AH71" i="22"/>
  <c r="J71" i="22" s="1"/>
  <c r="AE62" i="22"/>
  <c r="AF54" i="22"/>
  <c r="AG46" i="22"/>
  <c r="I46" i="22" s="1"/>
  <c r="AH38" i="22"/>
  <c r="J38" i="22" s="1"/>
  <c r="BG66" i="22"/>
  <c r="BG26" i="22"/>
  <c r="AH87" i="22"/>
  <c r="J87" i="22" s="1"/>
  <c r="AJ82" i="20"/>
  <c r="Q82" i="20" s="1"/>
  <c r="F88" i="20"/>
  <c r="R31" i="21"/>
  <c r="BE43" i="21"/>
  <c r="F47" i="21"/>
  <c r="K63" i="21"/>
  <c r="AC65" i="21" s="1"/>
  <c r="AY64" i="21"/>
  <c r="BJ85" i="1"/>
  <c r="AM86" i="22"/>
  <c r="BS86" i="1" s="1"/>
  <c r="AS94" i="22"/>
  <c r="F101" i="22"/>
  <c r="AY95" i="22"/>
  <c r="AY86" i="22"/>
  <c r="AY63" i="22"/>
  <c r="AY54" i="22"/>
  <c r="AG10" i="22"/>
  <c r="I10" i="22" s="1"/>
  <c r="AF110" i="22"/>
  <c r="AG102" i="22"/>
  <c r="I102" i="22" s="1"/>
  <c r="AH94" i="22"/>
  <c r="J94" i="22" s="1"/>
  <c r="AE87" i="22"/>
  <c r="AF79" i="22"/>
  <c r="AG71" i="22"/>
  <c r="I71" i="22" s="1"/>
  <c r="AH63" i="22"/>
  <c r="J63" i="22" s="1"/>
  <c r="AE54" i="22"/>
  <c r="AF46" i="22"/>
  <c r="AG38" i="22"/>
  <c r="I38" i="22" s="1"/>
  <c r="BG94" i="22"/>
  <c r="BI68" i="1"/>
  <c r="BG74" i="22"/>
  <c r="BG50" i="22"/>
  <c r="AF39" i="22"/>
  <c r="B38" i="20"/>
  <c r="AT38" i="1" s="1"/>
  <c r="AI69" i="20"/>
  <c r="P69" i="20" s="1"/>
  <c r="K73" i="20"/>
  <c r="BF44" i="21"/>
  <c r="BJ81" i="1"/>
  <c r="BB47" i="22"/>
  <c r="F46" i="22"/>
  <c r="AB48" i="22" s="1"/>
  <c r="B70" i="22"/>
  <c r="BN70" i="1" s="1"/>
  <c r="B87" i="22"/>
  <c r="BN87" i="1" s="1"/>
  <c r="AM101" i="22"/>
  <c r="BS101" i="1" s="1"/>
  <c r="AX95" i="22"/>
  <c r="AX86" i="22"/>
  <c r="AX63" i="22"/>
  <c r="AE110" i="22"/>
  <c r="AF102" i="22"/>
  <c r="AG94" i="22"/>
  <c r="I94" i="22" s="1"/>
  <c r="AH86" i="22"/>
  <c r="J86" i="22" s="1"/>
  <c r="AF71" i="22"/>
  <c r="AG63" i="22"/>
  <c r="I63" i="22" s="1"/>
  <c r="AH55" i="22"/>
  <c r="J55" i="22" s="1"/>
  <c r="AF38" i="22"/>
  <c r="AW65" i="21"/>
  <c r="V65" i="21" s="1"/>
  <c r="AS87" i="22"/>
  <c r="AX47" i="22"/>
  <c r="S34" i="20"/>
  <c r="AZ34" i="1" s="1"/>
  <c r="K38" i="20"/>
  <c r="K65" i="20"/>
  <c r="AS69" i="20"/>
  <c r="AH110" i="20"/>
  <c r="S47" i="21"/>
  <c r="BD90" i="21"/>
  <c r="R88" i="21"/>
  <c r="AD90" i="21" s="1"/>
  <c r="AM7" i="22"/>
  <c r="AM46" i="22"/>
  <c r="BS46" i="1" s="1"/>
  <c r="BB74" i="22"/>
  <c r="U70" i="22"/>
  <c r="BU70" i="1" s="1"/>
  <c r="DW70" i="1" s="1"/>
  <c r="AW71" i="22"/>
  <c r="V71" i="22" s="1"/>
  <c r="F93" i="22"/>
  <c r="F102" i="22"/>
  <c r="AY103" i="22"/>
  <c r="AY94" i="22"/>
  <c r="AY71" i="22"/>
  <c r="AY62" i="22"/>
  <c r="AY39" i="22"/>
  <c r="AF94" i="22"/>
  <c r="AG86" i="22"/>
  <c r="I86" i="22" s="1"/>
  <c r="AH78" i="22"/>
  <c r="J78" i="22" s="1"/>
  <c r="AE71" i="22"/>
  <c r="AF63" i="22"/>
  <c r="AG55" i="22"/>
  <c r="I55" i="22" s="1"/>
  <c r="AH47" i="22"/>
  <c r="J47" i="22" s="1"/>
  <c r="BG36" i="22"/>
  <c r="U73" i="20"/>
  <c r="BA73" i="1" s="1"/>
  <c r="DU73" i="1" s="1"/>
  <c r="S96" i="20"/>
  <c r="AZ96" i="1" s="1"/>
  <c r="S100" i="20"/>
  <c r="AZ100" i="1" s="1"/>
  <c r="BD37" i="1"/>
  <c r="BD42" i="1"/>
  <c r="BD82" i="1"/>
  <c r="BJ82" i="1"/>
  <c r="AS55" i="22"/>
  <c r="AI70" i="22"/>
  <c r="P70" i="22" s="1"/>
  <c r="R93" i="22"/>
  <c r="R102" i="22"/>
  <c r="AX103" i="22"/>
  <c r="AX94" i="22"/>
  <c r="AX39" i="22"/>
  <c r="U75" i="21"/>
  <c r="AI107" i="22"/>
  <c r="P107" i="22" s="1"/>
  <c r="AF107" i="22"/>
  <c r="AF99" i="22"/>
  <c r="AF91" i="22"/>
  <c r="AF83" i="22"/>
  <c r="AF75" i="22"/>
  <c r="AF67" i="22"/>
  <c r="AF59" i="22"/>
  <c r="AF51" i="22"/>
  <c r="AF43" i="22"/>
  <c r="AF35" i="22"/>
  <c r="K42" i="22"/>
  <c r="K82" i="22"/>
  <c r="AI83" i="22"/>
  <c r="S90" i="22"/>
  <c r="BT90" i="1" s="1"/>
  <c r="S106" i="22"/>
  <c r="BT106" i="1" s="1"/>
  <c r="AY107" i="22"/>
  <c r="AY99" i="22"/>
  <c r="AY91" i="22"/>
  <c r="AY83" i="22"/>
  <c r="AY75" i="22"/>
  <c r="AY67" i="22"/>
  <c r="AY59" i="22"/>
  <c r="AY51" i="22"/>
  <c r="AY43" i="22"/>
  <c r="AY35" i="22"/>
  <c r="AH108" i="22"/>
  <c r="J108" i="22" s="1"/>
  <c r="AH100" i="22"/>
  <c r="J100" i="22" s="1"/>
  <c r="AH92" i="22"/>
  <c r="J92" i="22" s="1"/>
  <c r="AH84" i="22"/>
  <c r="J84" i="22" s="1"/>
  <c r="AH76" i="22"/>
  <c r="J76" i="22" s="1"/>
  <c r="AH68" i="22"/>
  <c r="J68" i="22" s="1"/>
  <c r="AH60" i="22"/>
  <c r="J60" i="22" s="1"/>
  <c r="AH52" i="22"/>
  <c r="J52" i="22" s="1"/>
  <c r="AH44" i="22"/>
  <c r="J44" i="22" s="1"/>
  <c r="AH36" i="22"/>
  <c r="J36" i="22" s="1"/>
  <c r="AW67" i="22"/>
  <c r="V67" i="22" s="1"/>
  <c r="AM82" i="22"/>
  <c r="BS82" i="1" s="1"/>
  <c r="U106" i="22"/>
  <c r="BU106" i="1" s="1"/>
  <c r="DW106" i="1" s="1"/>
  <c r="AX107" i="22"/>
  <c r="AX99" i="22"/>
  <c r="AX91" i="22"/>
  <c r="AX83" i="22"/>
  <c r="AX75" i="22"/>
  <c r="AX67" i="22"/>
  <c r="AX59" i="22"/>
  <c r="AX51" i="22"/>
  <c r="AX43" i="22"/>
  <c r="AX35" i="22"/>
  <c r="AG108" i="22"/>
  <c r="I108" i="22" s="1"/>
  <c r="AG100" i="22"/>
  <c r="I100" i="22" s="1"/>
  <c r="AG92" i="22"/>
  <c r="I92" i="22" s="1"/>
  <c r="AG84" i="22"/>
  <c r="I84" i="22" s="1"/>
  <c r="AG76" i="22"/>
  <c r="I76" i="22" s="1"/>
  <c r="AG68" i="22"/>
  <c r="I68" i="22" s="1"/>
  <c r="AG60" i="22"/>
  <c r="I60" i="22" s="1"/>
  <c r="AG52" i="22"/>
  <c r="I52" i="22" s="1"/>
  <c r="AG44" i="22"/>
  <c r="I44" i="22" s="1"/>
  <c r="AG36" i="22"/>
  <c r="I36" i="22" s="1"/>
  <c r="AF108" i="22"/>
  <c r="AF100" i="22"/>
  <c r="AF92" i="22"/>
  <c r="AF84" i="22"/>
  <c r="AF76" i="22"/>
  <c r="AF68" i="22"/>
  <c r="AF60" i="22"/>
  <c r="AF52" i="22"/>
  <c r="AF44" i="22"/>
  <c r="AF36" i="22"/>
  <c r="AS91" i="22"/>
  <c r="AW91" i="22"/>
  <c r="V91" i="22" s="1"/>
  <c r="AH107" i="22"/>
  <c r="J107" i="22" s="1"/>
  <c r="AH99" i="22"/>
  <c r="J99" i="22" s="1"/>
  <c r="AH91" i="22"/>
  <c r="J91" i="22" s="1"/>
  <c r="AH83" i="22"/>
  <c r="J83" i="22" s="1"/>
  <c r="AH75" i="22"/>
  <c r="J75" i="22" s="1"/>
  <c r="AH67" i="22"/>
  <c r="J67" i="22" s="1"/>
  <c r="AH59" i="22"/>
  <c r="J59" i="22" s="1"/>
  <c r="AH51" i="22"/>
  <c r="J51" i="22" s="1"/>
  <c r="AH43" i="22"/>
  <c r="J43" i="22" s="1"/>
  <c r="AH35" i="22"/>
  <c r="J35" i="22" s="1"/>
  <c r="C7" i="22"/>
  <c r="F34" i="22"/>
  <c r="B35" i="22"/>
  <c r="BN35" i="1" s="1"/>
  <c r="U34" i="22"/>
  <c r="BU34" i="1" s="1"/>
  <c r="DW34" i="1" s="1"/>
  <c r="AI79" i="22"/>
  <c r="P79" i="22" s="1"/>
  <c r="F78" i="22"/>
  <c r="B79" i="22"/>
  <c r="BN79" i="1" s="1"/>
  <c r="U78" i="22"/>
  <c r="BU78" i="1" s="1"/>
  <c r="DW78" i="1" s="1"/>
  <c r="AS79" i="22"/>
  <c r="S78" i="22"/>
  <c r="BT78" i="1" s="1"/>
  <c r="R78" i="22"/>
  <c r="BF91" i="22"/>
  <c r="AI65" i="22"/>
  <c r="P65" i="22" s="1"/>
  <c r="U64" i="22"/>
  <c r="BU64" i="1" s="1"/>
  <c r="DW64" i="1" s="1"/>
  <c r="AW65" i="22"/>
  <c r="V65" i="22" s="1"/>
  <c r="S64" i="22"/>
  <c r="BT64" i="1" s="1"/>
  <c r="AM77" i="22"/>
  <c r="BS77" i="1" s="1"/>
  <c r="R77" i="22"/>
  <c r="BF37" i="22"/>
  <c r="BE51" i="22"/>
  <c r="AS65" i="22"/>
  <c r="BB87" i="22"/>
  <c r="BF89" i="22"/>
  <c r="AW104" i="22"/>
  <c r="V104" i="22" s="1"/>
  <c r="B104" i="22"/>
  <c r="BN104" i="1" s="1"/>
  <c r="AS104" i="22"/>
  <c r="U103" i="22"/>
  <c r="BU103" i="1" s="1"/>
  <c r="DW103" i="1" s="1"/>
  <c r="S103" i="22"/>
  <c r="BT103" i="1" s="1"/>
  <c r="R103" i="22"/>
  <c r="BC47" i="22"/>
  <c r="BB37" i="22"/>
  <c r="BE96" i="22"/>
  <c r="BB94" i="22"/>
  <c r="AS105" i="22"/>
  <c r="S104" i="22"/>
  <c r="BT104" i="1" s="1"/>
  <c r="R104" i="22"/>
  <c r="BB30" i="22"/>
  <c r="BF106" i="22"/>
  <c r="BF36" i="22"/>
  <c r="AW66" i="22"/>
  <c r="V66" i="22" s="1"/>
  <c r="AJ83" i="22"/>
  <c r="Q83" i="22" s="1"/>
  <c r="S84" i="22"/>
  <c r="BT84" i="1" s="1"/>
  <c r="BE93" i="22"/>
  <c r="K89" i="22"/>
  <c r="B90" i="22"/>
  <c r="BN90" i="1" s="1"/>
  <c r="S93" i="22"/>
  <c r="BT93" i="1" s="1"/>
  <c r="S95" i="22"/>
  <c r="BT95" i="1" s="1"/>
  <c r="AM96" i="22"/>
  <c r="BS96" i="1" s="1"/>
  <c r="F106" i="22"/>
  <c r="AM106" i="22"/>
  <c r="BS106" i="1" s="1"/>
  <c r="S107" i="22"/>
  <c r="BT107" i="1" s="1"/>
  <c r="AW107" i="22"/>
  <c r="V107" i="22" s="1"/>
  <c r="AS49" i="22"/>
  <c r="B66" i="22"/>
  <c r="BN66" i="1" s="1"/>
  <c r="U69" i="22"/>
  <c r="BU69" i="1" s="1"/>
  <c r="DW69" i="1" s="1"/>
  <c r="B72" i="22"/>
  <c r="BN72" i="1" s="1"/>
  <c r="AJ72" i="22"/>
  <c r="Q72" i="22" s="1"/>
  <c r="R79" i="22"/>
  <c r="R82" i="22"/>
  <c r="AM83" i="22"/>
  <c r="BS83" i="1" s="1"/>
  <c r="R86" i="22"/>
  <c r="AD88" i="22" s="1"/>
  <c r="F87" i="22"/>
  <c r="AI90" i="22"/>
  <c r="P90" i="22" s="1"/>
  <c r="F98" i="22"/>
  <c r="B109" i="22"/>
  <c r="BN109" i="1" s="1"/>
  <c r="R35" i="22"/>
  <c r="AM36" i="22"/>
  <c r="BS36" i="1" s="1"/>
  <c r="BE46" i="22"/>
  <c r="F42" i="22"/>
  <c r="BB69" i="22"/>
  <c r="F65" i="22"/>
  <c r="F66" i="22"/>
  <c r="F72" i="22"/>
  <c r="AB73" i="22" s="1"/>
  <c r="AI73" i="22"/>
  <c r="P73" i="22" s="1"/>
  <c r="F76" i="22"/>
  <c r="S79" i="22"/>
  <c r="BT79" i="1" s="1"/>
  <c r="R81" i="22"/>
  <c r="S82" i="22"/>
  <c r="BT82" i="1" s="1"/>
  <c r="R83" i="22"/>
  <c r="AD85" i="22" s="1"/>
  <c r="AW83" i="22"/>
  <c r="V83" i="22" s="1"/>
  <c r="S86" i="22"/>
  <c r="BT86" i="1" s="1"/>
  <c r="K87" i="22"/>
  <c r="AI87" i="22"/>
  <c r="P87" i="22" s="1"/>
  <c r="R89" i="22"/>
  <c r="K90" i="22"/>
  <c r="AJ90" i="22"/>
  <c r="Q90" i="22" s="1"/>
  <c r="R97" i="22"/>
  <c r="BE47" i="22"/>
  <c r="K66" i="22"/>
  <c r="AI77" i="22"/>
  <c r="P77" i="22" s="1"/>
  <c r="BE85" i="22"/>
  <c r="F80" i="22"/>
  <c r="AI85" i="22"/>
  <c r="P85" i="22" s="1"/>
  <c r="U86" i="22"/>
  <c r="BU86" i="1" s="1"/>
  <c r="DW86" i="1" s="1"/>
  <c r="AJ87" i="22"/>
  <c r="Q87" i="22" s="1"/>
  <c r="AI88" i="22"/>
  <c r="P88" i="22" s="1"/>
  <c r="S89" i="22"/>
  <c r="BT89" i="1" s="1"/>
  <c r="AM90" i="22"/>
  <c r="BS90" i="1" s="1"/>
  <c r="AI91" i="22"/>
  <c r="P91" i="22" s="1"/>
  <c r="AM93" i="22"/>
  <c r="BS93" i="1" s="1"/>
  <c r="AW94" i="22"/>
  <c r="V94" i="22" s="1"/>
  <c r="AM95" i="22"/>
  <c r="BS95" i="1" s="1"/>
  <c r="R98" i="22"/>
  <c r="AI103" i="22"/>
  <c r="P103" i="22" s="1"/>
  <c r="R106" i="22"/>
  <c r="B107" i="22"/>
  <c r="BN107" i="1" s="1"/>
  <c r="AI108" i="22"/>
  <c r="BF59" i="22"/>
  <c r="F96" i="22"/>
  <c r="X48" i="22"/>
  <c r="AN48" i="22" s="1"/>
  <c r="BC60" i="22"/>
  <c r="X57" i="22"/>
  <c r="AN57" i="22" s="1"/>
  <c r="S66" i="22"/>
  <c r="BT66" i="1" s="1"/>
  <c r="AJ67" i="22"/>
  <c r="Q67" i="22" s="1"/>
  <c r="S72" i="22"/>
  <c r="BT72" i="1" s="1"/>
  <c r="X76" i="22"/>
  <c r="AN76" i="22" s="1"/>
  <c r="AS81" i="22"/>
  <c r="AW85" i="22"/>
  <c r="V85" i="22" s="1"/>
  <c r="AJ97" i="22"/>
  <c r="Q97" i="22" s="1"/>
  <c r="B36" i="22"/>
  <c r="BN36" i="1" s="1"/>
  <c r="BB59" i="22"/>
  <c r="X66" i="22"/>
  <c r="AN66" i="22" s="1"/>
  <c r="AI71" i="22"/>
  <c r="P71" i="22" s="1"/>
  <c r="F79" i="22"/>
  <c r="R80" i="22"/>
  <c r="AW80" i="22"/>
  <c r="V80" i="22" s="1"/>
  <c r="B82" i="22"/>
  <c r="BN82" i="1" s="1"/>
  <c r="B83" i="22"/>
  <c r="BN83" i="1" s="1"/>
  <c r="S87" i="22"/>
  <c r="BT87" i="1" s="1"/>
  <c r="AM89" i="22"/>
  <c r="BS89" i="1" s="1"/>
  <c r="AW100" i="22"/>
  <c r="V100" i="22" s="1"/>
  <c r="AI102" i="22"/>
  <c r="P102" i="22" s="1"/>
  <c r="X106" i="22"/>
  <c r="AN106" i="22" s="1"/>
  <c r="AJ107" i="22"/>
  <c r="Q107" i="22" s="1"/>
  <c r="S108" i="22"/>
  <c r="BT108" i="1" s="1"/>
  <c r="AW108" i="22"/>
  <c r="V108" i="22" s="1"/>
  <c r="AW71" i="20"/>
  <c r="V71" i="20" s="1"/>
  <c r="B71" i="20"/>
  <c r="AT71" i="1" s="1"/>
  <c r="AX71" i="20"/>
  <c r="X70" i="20"/>
  <c r="AN70" i="20" s="1"/>
  <c r="AI71" i="20"/>
  <c r="P71" i="20" s="1"/>
  <c r="K70" i="20"/>
  <c r="AC72" i="20" s="1"/>
  <c r="F70" i="20"/>
  <c r="AI63" i="21"/>
  <c r="P63" i="21" s="1"/>
  <c r="K62" i="21"/>
  <c r="F62" i="21"/>
  <c r="B63" i="21"/>
  <c r="B80" i="21"/>
  <c r="AY80" i="21"/>
  <c r="S79" i="21"/>
  <c r="S62" i="21"/>
  <c r="BC105" i="21"/>
  <c r="B102" i="21"/>
  <c r="S101" i="21"/>
  <c r="R101" i="21"/>
  <c r="AY75" i="21"/>
  <c r="AX75" i="21"/>
  <c r="S74" i="21"/>
  <c r="BE43" i="22"/>
  <c r="BC42" i="22"/>
  <c r="F89" i="18"/>
  <c r="AJ69" i="20"/>
  <c r="Q69" i="20" s="1"/>
  <c r="F68" i="20"/>
  <c r="B69" i="20"/>
  <c r="AT69" i="1" s="1"/>
  <c r="U68" i="20"/>
  <c r="BA68" i="1" s="1"/>
  <c r="DU68" i="1" s="1"/>
  <c r="S68" i="20"/>
  <c r="AZ68" i="1" s="1"/>
  <c r="AX72" i="20"/>
  <c r="U71" i="20"/>
  <c r="BA71" i="1" s="1"/>
  <c r="DU71" i="1" s="1"/>
  <c r="AM79" i="20"/>
  <c r="AY79" i="1" s="1"/>
  <c r="AJ80" i="20"/>
  <c r="Q80" i="20" s="1"/>
  <c r="AW37" i="21"/>
  <c r="V37" i="21" s="1"/>
  <c r="AM36" i="21"/>
  <c r="U36" i="21"/>
  <c r="K36" i="21"/>
  <c r="F36" i="21"/>
  <c r="BD76" i="21"/>
  <c r="U101" i="21"/>
  <c r="AW108" i="21"/>
  <c r="V108" i="21" s="1"/>
  <c r="AY108" i="21"/>
  <c r="F107" i="21"/>
  <c r="AB109" i="21" s="1"/>
  <c r="AJ108" i="21"/>
  <c r="Q108" i="21" s="1"/>
  <c r="AI108" i="21"/>
  <c r="P108" i="21" s="1"/>
  <c r="AM107" i="21"/>
  <c r="X65" i="21"/>
  <c r="AN65" i="21" s="1"/>
  <c r="AH66" i="21"/>
  <c r="J66" i="21" s="1"/>
  <c r="AW66" i="21"/>
  <c r="V66" i="21" s="1"/>
  <c r="AI66" i="21"/>
  <c r="P66" i="21" s="1"/>
  <c r="AI68" i="20"/>
  <c r="P68" i="20" s="1"/>
  <c r="B68" i="20"/>
  <c r="AT68" i="1" s="1"/>
  <c r="AX68" i="20"/>
  <c r="S67" i="20"/>
  <c r="AZ67" i="1" s="1"/>
  <c r="F67" i="20"/>
  <c r="AW68" i="20"/>
  <c r="V68" i="20" s="1"/>
  <c r="AS71" i="20"/>
  <c r="AF75" i="20"/>
  <c r="E75" i="20" s="1"/>
  <c r="B75" i="20"/>
  <c r="AT75" i="1" s="1"/>
  <c r="BE44" i="21"/>
  <c r="BC43" i="21"/>
  <c r="AY41" i="21"/>
  <c r="U40" i="21"/>
  <c r="R40" i="21"/>
  <c r="AD42" i="21" s="1"/>
  <c r="BD49" i="21"/>
  <c r="AW56" i="21"/>
  <c r="V56" i="21" s="1"/>
  <c r="S55" i="21"/>
  <c r="AI37" i="20"/>
  <c r="P37" i="20" s="1"/>
  <c r="F36" i="20"/>
  <c r="AY67" i="21"/>
  <c r="AJ67" i="21"/>
  <c r="Q67" i="21" s="1"/>
  <c r="AJ73" i="20"/>
  <c r="Q73" i="20" s="1"/>
  <c r="K72" i="20"/>
  <c r="AC73" i="20" s="1"/>
  <c r="F72" i="20"/>
  <c r="AX73" i="20"/>
  <c r="AS73" i="20"/>
  <c r="X72" i="20"/>
  <c r="AN72" i="20" s="1"/>
  <c r="BE45" i="21"/>
  <c r="BD46" i="21"/>
  <c r="BD60" i="21"/>
  <c r="F56" i="21"/>
  <c r="AB58" i="21" s="1"/>
  <c r="AY57" i="21"/>
  <c r="AS80" i="21"/>
  <c r="AI84" i="21"/>
  <c r="P84" i="21" s="1"/>
  <c r="X83" i="21"/>
  <c r="AN83" i="21" s="1"/>
  <c r="S83" i="21"/>
  <c r="AI102" i="21"/>
  <c r="P102" i="21" s="1"/>
  <c r="AW78" i="20"/>
  <c r="V78" i="20" s="1"/>
  <c r="K77" i="20"/>
  <c r="AJ100" i="19"/>
  <c r="Q100" i="19" s="1"/>
  <c r="BB50" i="21"/>
  <c r="AJ63" i="21"/>
  <c r="Q63" i="21" s="1"/>
  <c r="AJ73" i="21"/>
  <c r="Q73" i="21" s="1"/>
  <c r="S72" i="21"/>
  <c r="AH78" i="21"/>
  <c r="J78" i="21" s="1"/>
  <c r="AS78" i="21"/>
  <c r="U77" i="21"/>
  <c r="U75" i="20"/>
  <c r="BA75" i="1" s="1"/>
  <c r="DU75" i="1" s="1"/>
  <c r="AS99" i="20"/>
  <c r="AH99" i="20"/>
  <c r="J99" i="20" s="1"/>
  <c r="AF106" i="20"/>
  <c r="E106" i="20" s="1"/>
  <c r="AY35" i="21"/>
  <c r="R34" i="21"/>
  <c r="F34" i="21"/>
  <c r="AX41" i="21"/>
  <c r="BC61" i="21"/>
  <c r="AW63" i="21"/>
  <c r="V63" i="21" s="1"/>
  <c r="B79" i="21"/>
  <c r="X78" i="21"/>
  <c r="AN78" i="21" s="1"/>
  <c r="AS79" i="21"/>
  <c r="K78" i="21"/>
  <c r="AC80" i="21" s="1"/>
  <c r="BD19" i="22"/>
  <c r="BB18" i="22"/>
  <c r="BF18" i="22"/>
  <c r="BF19" i="22"/>
  <c r="AX66" i="20"/>
  <c r="B83" i="20"/>
  <c r="AT83" i="1" s="1"/>
  <c r="BF40" i="21"/>
  <c r="BD47" i="21"/>
  <c r="K47" i="21"/>
  <c r="BC59" i="21"/>
  <c r="AI71" i="21"/>
  <c r="P71" i="21" s="1"/>
  <c r="BB101" i="21"/>
  <c r="AW109" i="21"/>
  <c r="V109" i="21" s="1"/>
  <c r="BF105" i="22"/>
  <c r="BB105" i="22"/>
  <c r="BF38" i="21"/>
  <c r="BF43" i="21"/>
  <c r="BC46" i="21"/>
  <c r="BF49" i="21"/>
  <c r="BE52" i="21"/>
  <c r="BC67" i="21"/>
  <c r="BE90" i="21"/>
  <c r="BF93" i="21"/>
  <c r="BC107" i="21"/>
  <c r="BD66" i="22"/>
  <c r="BB65" i="22"/>
  <c r="F43" i="20"/>
  <c r="F73" i="20"/>
  <c r="AI74" i="20"/>
  <c r="P74" i="20" s="1"/>
  <c r="K78" i="20"/>
  <c r="AJ96" i="20"/>
  <c r="Q96" i="20" s="1"/>
  <c r="F100" i="20"/>
  <c r="BC106" i="20"/>
  <c r="BF29" i="21"/>
  <c r="AM42" i="21"/>
  <c r="BC44" i="21"/>
  <c r="AJ58" i="21"/>
  <c r="Q58" i="21" s="1"/>
  <c r="BC109" i="21"/>
  <c r="AW105" i="21"/>
  <c r="V105" i="21" s="1"/>
  <c r="BF35" i="22"/>
  <c r="BD44" i="22"/>
  <c r="BF43" i="22"/>
  <c r="BF41" i="22"/>
  <c r="BB42" i="22"/>
  <c r="K39" i="22"/>
  <c r="AM39" i="22"/>
  <c r="BS39" i="1" s="1"/>
  <c r="U39" i="22"/>
  <c r="BU39" i="1" s="1"/>
  <c r="DW39" i="1" s="1"/>
  <c r="AS50" i="22"/>
  <c r="U49" i="22"/>
  <c r="BU49" i="1" s="1"/>
  <c r="DW49" i="1" s="1"/>
  <c r="K49" i="22"/>
  <c r="F49" i="22"/>
  <c r="B50" i="22"/>
  <c r="BN50" i="1" s="1"/>
  <c r="BD74" i="20"/>
  <c r="BC33" i="21"/>
  <c r="F30" i="21"/>
  <c r="AY42" i="21"/>
  <c r="AI65" i="21"/>
  <c r="P65" i="21" s="1"/>
  <c r="K80" i="21"/>
  <c r="AC82" i="21" s="1"/>
  <c r="R95" i="21"/>
  <c r="BE107" i="21"/>
  <c r="AI38" i="20"/>
  <c r="P38" i="20" s="1"/>
  <c r="BE55" i="20"/>
  <c r="R82" i="20"/>
  <c r="R100" i="20"/>
  <c r="AD101" i="20" s="1"/>
  <c r="S109" i="20"/>
  <c r="AZ109" i="1" s="1"/>
  <c r="BB45" i="21"/>
  <c r="BD48" i="21"/>
  <c r="B43" i="21"/>
  <c r="BB61" i="21"/>
  <c r="S64" i="21"/>
  <c r="AS83" i="21"/>
  <c r="BF91" i="21"/>
  <c r="AW53" i="22"/>
  <c r="V53" i="22" s="1"/>
  <c r="F52" i="22"/>
  <c r="AS53" i="22"/>
  <c r="AJ53" i="22"/>
  <c r="Q53" i="22" s="1"/>
  <c r="BF82" i="22"/>
  <c r="BB82" i="22"/>
  <c r="BB35" i="22"/>
  <c r="BB32" i="22"/>
  <c r="BD45" i="22"/>
  <c r="BF44" i="22"/>
  <c r="BB44" i="22"/>
  <c r="K40" i="22"/>
  <c r="AM40" i="22"/>
  <c r="BS40" i="1" s="1"/>
  <c r="X53" i="22"/>
  <c r="AN53" i="22" s="1"/>
  <c r="AW54" i="22"/>
  <c r="V54" i="22" s="1"/>
  <c r="F53" i="22"/>
  <c r="AS54" i="22"/>
  <c r="K68" i="22"/>
  <c r="AJ70" i="22"/>
  <c r="Q70" i="22" s="1"/>
  <c r="AI76" i="22"/>
  <c r="P76" i="22" s="1"/>
  <c r="AM75" i="22"/>
  <c r="BS75" i="1" s="1"/>
  <c r="X75" i="22"/>
  <c r="AN75" i="22" s="1"/>
  <c r="BD87" i="22"/>
  <c r="BB86" i="22"/>
  <c r="BD46" i="22"/>
  <c r="BF45" i="22"/>
  <c r="U41" i="22"/>
  <c r="BU41" i="1" s="1"/>
  <c r="DW41" i="1" s="1"/>
  <c r="R41" i="22"/>
  <c r="B42" i="22"/>
  <c r="BN42" i="1" s="1"/>
  <c r="K41" i="22"/>
  <c r="F41" i="22"/>
  <c r="BF46" i="22"/>
  <c r="AW52" i="22"/>
  <c r="V52" i="22" s="1"/>
  <c r="AS52" i="22"/>
  <c r="BF62" i="22"/>
  <c r="F58" i="22"/>
  <c r="X58" i="22"/>
  <c r="AN58" i="22" s="1"/>
  <c r="U65" i="22"/>
  <c r="BU65" i="1" s="1"/>
  <c r="DW65" i="1" s="1"/>
  <c r="AJ66" i="22"/>
  <c r="Q66" i="22" s="1"/>
  <c r="S65" i="22"/>
  <c r="BT65" i="1" s="1"/>
  <c r="K65" i="22"/>
  <c r="AS66" i="22"/>
  <c r="F68" i="22"/>
  <c r="AJ69" i="22"/>
  <c r="Q69" i="22" s="1"/>
  <c r="AI69" i="22"/>
  <c r="P69" i="22" s="1"/>
  <c r="U68" i="22"/>
  <c r="BU68" i="1" s="1"/>
  <c r="DW68" i="1" s="1"/>
  <c r="AW69" i="22"/>
  <c r="V69" i="22" s="1"/>
  <c r="S68" i="22"/>
  <c r="BT68" i="1" s="1"/>
  <c r="AS69" i="22"/>
  <c r="AW70" i="22"/>
  <c r="V70" i="22" s="1"/>
  <c r="BF80" i="22"/>
  <c r="BB80" i="22"/>
  <c r="BB85" i="22"/>
  <c r="BD86" i="22"/>
  <c r="BF85" i="22"/>
  <c r="BB84" i="22"/>
  <c r="BB83" i="22"/>
  <c r="BF86" i="22"/>
  <c r="AM8" i="22"/>
  <c r="AM9" i="22" s="1"/>
  <c r="BB34" i="22"/>
  <c r="AM41" i="22"/>
  <c r="BS41" i="1" s="1"/>
  <c r="BD67" i="22"/>
  <c r="BF66" i="22"/>
  <c r="BB66" i="22"/>
  <c r="BD76" i="22"/>
  <c r="AJ89" i="22"/>
  <c r="Q89" i="22" s="1"/>
  <c r="X88" i="22"/>
  <c r="AN88" i="22" s="1"/>
  <c r="AI89" i="22"/>
  <c r="P89" i="22" s="1"/>
  <c r="B89" i="22"/>
  <c r="BN89" i="1" s="1"/>
  <c r="U88" i="22"/>
  <c r="BU88" i="1" s="1"/>
  <c r="DW88" i="1" s="1"/>
  <c r="F88" i="22"/>
  <c r="AW89" i="22"/>
  <c r="V89" i="22" s="1"/>
  <c r="AM88" i="22"/>
  <c r="BS88" i="1" s="1"/>
  <c r="AS89" i="22"/>
  <c r="S88" i="22"/>
  <c r="BT88" i="1" s="1"/>
  <c r="R88" i="22"/>
  <c r="BD47" i="22"/>
  <c r="BB46" i="22"/>
  <c r="BC44" i="22"/>
  <c r="AM59" i="22"/>
  <c r="BS59" i="1" s="1"/>
  <c r="B60" i="22"/>
  <c r="BN60" i="1" s="1"/>
  <c r="X59" i="22"/>
  <c r="AN59" i="22" s="1"/>
  <c r="BF67" i="22"/>
  <c r="BF73" i="22"/>
  <c r="B69" i="22"/>
  <c r="BN69" i="1" s="1"/>
  <c r="K50" i="22"/>
  <c r="F50" i="22"/>
  <c r="U50" i="22"/>
  <c r="BU50" i="1" s="1"/>
  <c r="DW50" i="1" s="1"/>
  <c r="AW51" i="22"/>
  <c r="V51" i="22" s="1"/>
  <c r="BC58" i="22"/>
  <c r="BF64" i="22"/>
  <c r="BB64" i="22"/>
  <c r="K60" i="22"/>
  <c r="AW61" i="22"/>
  <c r="V61" i="22" s="1"/>
  <c r="B61" i="22"/>
  <c r="BN61" i="1" s="1"/>
  <c r="AS61" i="22"/>
  <c r="AJ61" i="22"/>
  <c r="Q61" i="22" s="1"/>
  <c r="AM60" i="22"/>
  <c r="BS60" i="1" s="1"/>
  <c r="X60" i="22"/>
  <c r="AN60" i="22" s="1"/>
  <c r="BB68" i="22"/>
  <c r="S69" i="22"/>
  <c r="BT69" i="1" s="1"/>
  <c r="AS70" i="22"/>
  <c r="K69" i="22"/>
  <c r="X69" i="22"/>
  <c r="AN69" i="22" s="1"/>
  <c r="F69" i="22"/>
  <c r="BD90" i="22"/>
  <c r="BB89" i="22"/>
  <c r="AJ86" i="22"/>
  <c r="Q86" i="22" s="1"/>
  <c r="B86" i="22"/>
  <c r="BN86" i="1" s="1"/>
  <c r="K85" i="22"/>
  <c r="AI86" i="22"/>
  <c r="P86" i="22" s="1"/>
  <c r="X85" i="22"/>
  <c r="AN85" i="22" s="1"/>
  <c r="AM85" i="22"/>
  <c r="BS85" i="1" s="1"/>
  <c r="U85" i="22"/>
  <c r="BU85" i="1" s="1"/>
  <c r="DW85" i="1" s="1"/>
  <c r="F85" i="22"/>
  <c r="AB86" i="22" s="1"/>
  <c r="AW86" i="22"/>
  <c r="V86" i="22" s="1"/>
  <c r="AS86" i="22"/>
  <c r="R85" i="22"/>
  <c r="BF92" i="22"/>
  <c r="BB95" i="22"/>
  <c r="AJ101" i="22"/>
  <c r="Q101" i="22" s="1"/>
  <c r="F100" i="22"/>
  <c r="AM100" i="22"/>
  <c r="BS100" i="1" s="1"/>
  <c r="R100" i="22"/>
  <c r="BB31" i="22"/>
  <c r="BF42" i="22"/>
  <c r="BF48" i="22"/>
  <c r="BB45" i="22"/>
  <c r="AJ54" i="22"/>
  <c r="Q54" i="22" s="1"/>
  <c r="U60" i="22"/>
  <c r="BU60" i="1" s="1"/>
  <c r="DW60" i="1" s="1"/>
  <c r="BD84" i="22"/>
  <c r="BF83" i="22"/>
  <c r="S85" i="22"/>
  <c r="BT85" i="1" s="1"/>
  <c r="BD91" i="22"/>
  <c r="BF90" i="22"/>
  <c r="BB90" i="22"/>
  <c r="BD41" i="22"/>
  <c r="BD42" i="22"/>
  <c r="BE44" i="22"/>
  <c r="BB40" i="22"/>
  <c r="BD48" i="22"/>
  <c r="BC49" i="22"/>
  <c r="BE48" i="22"/>
  <c r="BF60" i="22"/>
  <c r="AS57" i="22"/>
  <c r="BB61" i="22"/>
  <c r="X64" i="22"/>
  <c r="AN64" i="22" s="1"/>
  <c r="S70" i="22"/>
  <c r="BT70" i="1" s="1"/>
  <c r="S77" i="22"/>
  <c r="BT77" i="1" s="1"/>
  <c r="AW77" i="22"/>
  <c r="V77" i="22" s="1"/>
  <c r="AW79" i="22"/>
  <c r="V79" i="22" s="1"/>
  <c r="X80" i="22"/>
  <c r="AN80" i="22" s="1"/>
  <c r="U81" i="22"/>
  <c r="BU81" i="1" s="1"/>
  <c r="DW81" i="1" s="1"/>
  <c r="AW81" i="22"/>
  <c r="V81" i="22" s="1"/>
  <c r="BF88" i="22"/>
  <c r="BB88" i="22"/>
  <c r="BE32" i="22"/>
  <c r="BD34" i="22"/>
  <c r="BD40" i="22"/>
  <c r="BE42" i="22"/>
  <c r="U37" i="22"/>
  <c r="BU37" i="1" s="1"/>
  <c r="DW37" i="1" s="1"/>
  <c r="BF40" i="22"/>
  <c r="BB41" i="22"/>
  <c r="BC48" i="22"/>
  <c r="BC55" i="22"/>
  <c r="BE61" i="22"/>
  <c r="X56" i="22"/>
  <c r="AN56" i="22" s="1"/>
  <c r="BF70" i="22"/>
  <c r="BB71" i="22"/>
  <c r="AI67" i="22"/>
  <c r="P67" i="22" s="1"/>
  <c r="X72" i="22"/>
  <c r="AN72" i="22" s="1"/>
  <c r="AS72" i="22"/>
  <c r="R74" i="22"/>
  <c r="AM76" i="22"/>
  <c r="BS76" i="1" s="1"/>
  <c r="X77" i="22"/>
  <c r="AN77" i="22" s="1"/>
  <c r="X78" i="22"/>
  <c r="AN78" i="22" s="1"/>
  <c r="BD85" i="22"/>
  <c r="X81" i="22"/>
  <c r="AN81" i="22" s="1"/>
  <c r="BD88" i="22"/>
  <c r="BF87" i="22"/>
  <c r="BD94" i="22"/>
  <c r="BF93" i="22"/>
  <c r="BD89" i="22"/>
  <c r="BF32" i="22"/>
  <c r="BE37" i="22"/>
  <c r="K36" i="22"/>
  <c r="BE45" i="22"/>
  <c r="B43" i="22"/>
  <c r="BN43" i="1" s="1"/>
  <c r="BC43" i="22"/>
  <c r="BE49" i="22"/>
  <c r="AS56" i="22"/>
  <c r="BF68" i="22"/>
  <c r="F64" i="22"/>
  <c r="B65" i="22"/>
  <c r="BN65" i="1" s="1"/>
  <c r="AJ65" i="22"/>
  <c r="Q65" i="22" s="1"/>
  <c r="B67" i="22"/>
  <c r="BN67" i="1" s="1"/>
  <c r="F70" i="22"/>
  <c r="AB72" i="22" s="1"/>
  <c r="X70" i="22"/>
  <c r="AN70" i="22" s="1"/>
  <c r="AJ71" i="22"/>
  <c r="Q71" i="22" s="1"/>
  <c r="K72" i="22"/>
  <c r="S73" i="22"/>
  <c r="BT73" i="1" s="1"/>
  <c r="AJ73" i="22"/>
  <c r="Q73" i="22" s="1"/>
  <c r="BF81" i="22"/>
  <c r="BE83" i="22"/>
  <c r="K78" i="22"/>
  <c r="AM78" i="22"/>
  <c r="BS78" i="1" s="1"/>
  <c r="AJ93" i="22"/>
  <c r="Q93" i="22" s="1"/>
  <c r="B93" i="22"/>
  <c r="BN93" i="1" s="1"/>
  <c r="X92" i="22"/>
  <c r="AN92" i="22" s="1"/>
  <c r="AI93" i="22"/>
  <c r="P93" i="22" s="1"/>
  <c r="AM92" i="22"/>
  <c r="BS92" i="1" s="1"/>
  <c r="U92" i="22"/>
  <c r="BU92" i="1" s="1"/>
  <c r="DW92" i="1" s="1"/>
  <c r="F92" i="22"/>
  <c r="AW93" i="22"/>
  <c r="V93" i="22" s="1"/>
  <c r="AS93" i="22"/>
  <c r="S92" i="22"/>
  <c r="BT92" i="1" s="1"/>
  <c r="R92" i="22"/>
  <c r="BC98" i="22"/>
  <c r="BE102" i="22"/>
  <c r="BC101" i="22"/>
  <c r="BC32" i="22"/>
  <c r="BF34" i="22"/>
  <c r="F30" i="22"/>
  <c r="BB33" i="22"/>
  <c r="BF47" i="22"/>
  <c r="U48" i="22"/>
  <c r="BU48" i="1" s="1"/>
  <c r="DW48" i="1" s="1"/>
  <c r="X54" i="22"/>
  <c r="AN54" i="22" s="1"/>
  <c r="X55" i="22"/>
  <c r="AN55" i="22" s="1"/>
  <c r="BB60" i="22"/>
  <c r="K64" i="22"/>
  <c r="AC65" i="22" s="1"/>
  <c r="U66" i="22"/>
  <c r="BU66" i="1" s="1"/>
  <c r="DW66" i="1" s="1"/>
  <c r="AI68" i="22"/>
  <c r="P68" i="22" s="1"/>
  <c r="K70" i="22"/>
  <c r="AC72" i="22" s="1"/>
  <c r="B71" i="22"/>
  <c r="BN71" i="1" s="1"/>
  <c r="B73" i="22"/>
  <c r="BN73" i="1" s="1"/>
  <c r="R76" i="22"/>
  <c r="F77" i="22"/>
  <c r="AJ79" i="22"/>
  <c r="Q79" i="22" s="1"/>
  <c r="K80" i="22"/>
  <c r="K81" i="22"/>
  <c r="BB93" i="22"/>
  <c r="BE35" i="22"/>
  <c r="BD43" i="22"/>
  <c r="BC50" i="22"/>
  <c r="BC46" i="22"/>
  <c r="AS58" i="22"/>
  <c r="AS71" i="22"/>
  <c r="AW78" i="22"/>
  <c r="V78" i="22" s="1"/>
  <c r="AM80" i="22"/>
  <c r="BS80" i="1" s="1"/>
  <c r="AJ81" i="22"/>
  <c r="Q81" i="22" s="1"/>
  <c r="B81" i="22"/>
  <c r="BN81" i="1" s="1"/>
  <c r="S80" i="22"/>
  <c r="BT80" i="1" s="1"/>
  <c r="AW82" i="22"/>
  <c r="V82" i="22" s="1"/>
  <c r="AM81" i="22"/>
  <c r="BS81" i="1" s="1"/>
  <c r="S81" i="22"/>
  <c r="BT81" i="1" s="1"/>
  <c r="AI81" i="22"/>
  <c r="P81" i="22" s="1"/>
  <c r="AJ82" i="22"/>
  <c r="BD92" i="22"/>
  <c r="BB92" i="22"/>
  <c r="BD93" i="22"/>
  <c r="BE101" i="22"/>
  <c r="BC100" i="22"/>
  <c r="AJ80" i="22"/>
  <c r="Q80" i="22" s="1"/>
  <c r="F82" i="22"/>
  <c r="U82" i="22"/>
  <c r="BU82" i="1" s="1"/>
  <c r="DW82" i="1" s="1"/>
  <c r="X83" i="22"/>
  <c r="AN83" i="22" s="1"/>
  <c r="U84" i="22"/>
  <c r="BU84" i="1" s="1"/>
  <c r="DW84" i="1" s="1"/>
  <c r="AM84" i="22"/>
  <c r="BS84" i="1" s="1"/>
  <c r="B85" i="22"/>
  <c r="BN85" i="1" s="1"/>
  <c r="AJ85" i="22"/>
  <c r="Q85" i="22" s="1"/>
  <c r="K86" i="22"/>
  <c r="U87" i="22"/>
  <c r="BU87" i="1" s="1"/>
  <c r="DW87" i="1" s="1"/>
  <c r="B88" i="22"/>
  <c r="BN88" i="1" s="1"/>
  <c r="AJ88" i="22"/>
  <c r="Q88" i="22" s="1"/>
  <c r="BE94" i="22"/>
  <c r="F90" i="22"/>
  <c r="U90" i="22"/>
  <c r="BU90" i="1" s="1"/>
  <c r="DW90" i="1" s="1"/>
  <c r="B91" i="22"/>
  <c r="BN91" i="1" s="1"/>
  <c r="S91" i="22"/>
  <c r="BT91" i="1" s="1"/>
  <c r="AJ91" i="22"/>
  <c r="Q91" i="22" s="1"/>
  <c r="BE97" i="22"/>
  <c r="AW92" i="22"/>
  <c r="V92" i="22" s="1"/>
  <c r="X93" i="22"/>
  <c r="AN93" i="22" s="1"/>
  <c r="B94" i="22"/>
  <c r="BN94" i="1" s="1"/>
  <c r="S94" i="22"/>
  <c r="BT94" i="1" s="1"/>
  <c r="AJ94" i="22"/>
  <c r="Q94" i="22" s="1"/>
  <c r="BE100" i="22"/>
  <c r="AI95" i="22"/>
  <c r="P95" i="22" s="1"/>
  <c r="BD95" i="22"/>
  <c r="AM98" i="22"/>
  <c r="BS98" i="1" s="1"/>
  <c r="AJ99" i="22"/>
  <c r="Q99" i="22" s="1"/>
  <c r="BB106" i="22"/>
  <c r="X103" i="22"/>
  <c r="AN103" i="22" s="1"/>
  <c r="AI104" i="22"/>
  <c r="P104" i="22" s="1"/>
  <c r="B105" i="22"/>
  <c r="BN105" i="1" s="1"/>
  <c r="S105" i="22"/>
  <c r="BT105" i="1" s="1"/>
  <c r="F107" i="22"/>
  <c r="U107" i="22"/>
  <c r="BU107" i="1" s="1"/>
  <c r="DW107" i="1" s="1"/>
  <c r="AM107" i="22"/>
  <c r="BS107" i="1" s="1"/>
  <c r="U108" i="22"/>
  <c r="BU108" i="1" s="1"/>
  <c r="DW108" i="1" s="1"/>
  <c r="AM108" i="22"/>
  <c r="BS108" i="1" s="1"/>
  <c r="AI109" i="22"/>
  <c r="P109" i="22" s="1"/>
  <c r="B80" i="22"/>
  <c r="BN80" i="1" s="1"/>
  <c r="X82" i="22"/>
  <c r="AN82" i="22" s="1"/>
  <c r="AS83" i="22"/>
  <c r="K84" i="22"/>
  <c r="X84" i="22"/>
  <c r="AN84" i="22" s="1"/>
  <c r="BF84" i="22"/>
  <c r="X87" i="22"/>
  <c r="AN87" i="22" s="1"/>
  <c r="X90" i="22"/>
  <c r="AN90" i="22" s="1"/>
  <c r="AM91" i="22"/>
  <c r="BS91" i="1" s="1"/>
  <c r="BB91" i="22"/>
  <c r="AI92" i="22"/>
  <c r="P92" i="22" s="1"/>
  <c r="K93" i="22"/>
  <c r="AM94" i="22"/>
  <c r="BS94" i="1" s="1"/>
  <c r="AJ95" i="22"/>
  <c r="Q95" i="22" s="1"/>
  <c r="R96" i="22"/>
  <c r="F97" i="22"/>
  <c r="AW98" i="22"/>
  <c r="V98" i="22" s="1"/>
  <c r="AM99" i="22"/>
  <c r="BS99" i="1" s="1"/>
  <c r="R101" i="22"/>
  <c r="F104" i="22"/>
  <c r="U104" i="22"/>
  <c r="BU104" i="1" s="1"/>
  <c r="DW104" i="1" s="1"/>
  <c r="AJ104" i="22"/>
  <c r="Q104" i="22" s="1"/>
  <c r="BC109" i="22"/>
  <c r="AI105" i="22"/>
  <c r="P105" i="22" s="1"/>
  <c r="AS106" i="22"/>
  <c r="X107" i="22"/>
  <c r="AN107" i="22" s="1"/>
  <c r="F108" i="22"/>
  <c r="X108" i="22"/>
  <c r="AN108" i="22" s="1"/>
  <c r="F109" i="22"/>
  <c r="AB111" i="22" s="1"/>
  <c r="AJ109" i="22"/>
  <c r="Q109" i="22" s="1"/>
  <c r="AS84" i="22"/>
  <c r="F91" i="22"/>
  <c r="U91" i="22"/>
  <c r="BU91" i="1" s="1"/>
  <c r="DW91" i="1" s="1"/>
  <c r="B92" i="22"/>
  <c r="BN92" i="1" s="1"/>
  <c r="AJ92" i="22"/>
  <c r="Q92" i="22" s="1"/>
  <c r="F94" i="22"/>
  <c r="U94" i="22"/>
  <c r="BU94" i="1" s="1"/>
  <c r="DW94" i="1" s="1"/>
  <c r="F99" i="22"/>
  <c r="AJ100" i="22"/>
  <c r="Q100" i="22" s="1"/>
  <c r="F103" i="22"/>
  <c r="X104" i="22"/>
  <c r="AN104" i="22" s="1"/>
  <c r="AM104" i="22"/>
  <c r="BS104" i="1" s="1"/>
  <c r="F105" i="22"/>
  <c r="U105" i="22"/>
  <c r="BU105" i="1" s="1"/>
  <c r="DW105" i="1" s="1"/>
  <c r="AJ105" i="22"/>
  <c r="Q105" i="22" s="1"/>
  <c r="B106" i="22"/>
  <c r="BN106" i="1" s="1"/>
  <c r="AW106" i="22"/>
  <c r="V106" i="22" s="1"/>
  <c r="AW84" i="22"/>
  <c r="V84" i="22" s="1"/>
  <c r="BE92" i="22"/>
  <c r="AW87" i="22"/>
  <c r="V87" i="22" s="1"/>
  <c r="BF94" i="22"/>
  <c r="AW90" i="22"/>
  <c r="V90" i="22" s="1"/>
  <c r="X91" i="22"/>
  <c r="AN91" i="22" s="1"/>
  <c r="BE98" i="22"/>
  <c r="X94" i="22"/>
  <c r="AN94" i="22" s="1"/>
  <c r="AM97" i="22"/>
  <c r="BS97" i="1" s="1"/>
  <c r="AW99" i="22"/>
  <c r="V99" i="22" s="1"/>
  <c r="K103" i="22"/>
  <c r="AM103" i="22"/>
  <c r="BS103" i="1" s="1"/>
  <c r="K104" i="22"/>
  <c r="X105" i="22"/>
  <c r="AN105" i="22" s="1"/>
  <c r="AM105" i="22"/>
  <c r="BS105" i="1" s="1"/>
  <c r="AI106" i="22"/>
  <c r="P106" i="22" s="1"/>
  <c r="AS107" i="22"/>
  <c r="K108" i="22"/>
  <c r="R109" i="22"/>
  <c r="AR112" i="22" s="1"/>
  <c r="AW109" i="22"/>
  <c r="V109" i="22" s="1"/>
  <c r="BE95" i="22"/>
  <c r="K91" i="22"/>
  <c r="K94" i="22"/>
  <c r="BF104" i="22"/>
  <c r="K105" i="22"/>
  <c r="AJ106" i="22"/>
  <c r="Q106" i="22" s="1"/>
  <c r="BB98" i="22"/>
  <c r="AZ11" i="22"/>
  <c r="H8" i="22"/>
  <c r="H7" i="22"/>
  <c r="BC23" i="22"/>
  <c r="BE24" i="22"/>
  <c r="BE22" i="22"/>
  <c r="BC21" i="22"/>
  <c r="O7" i="22"/>
  <c r="O112" i="22"/>
  <c r="O113" i="22"/>
  <c r="AW39" i="22"/>
  <c r="V39" i="22" s="1"/>
  <c r="AJ39" i="22"/>
  <c r="Q39" i="22" s="1"/>
  <c r="AI39" i="22"/>
  <c r="P39" i="22" s="1"/>
  <c r="S38" i="22"/>
  <c r="BT38" i="1" s="1"/>
  <c r="AS39" i="22"/>
  <c r="X38" i="22"/>
  <c r="AN38" i="22" s="1"/>
  <c r="U38" i="22"/>
  <c r="BU38" i="1" s="1"/>
  <c r="DW38" i="1" s="1"/>
  <c r="R38" i="22"/>
  <c r="K38" i="22"/>
  <c r="AM38" i="22"/>
  <c r="BS38" i="1" s="1"/>
  <c r="B39" i="22"/>
  <c r="BN39" i="1" s="1"/>
  <c r="F38" i="22"/>
  <c r="BA7" i="22"/>
  <c r="AZ6" i="22"/>
  <c r="BC28" i="22"/>
  <c r="BE29" i="22"/>
  <c r="AS10" i="22"/>
  <c r="BC30" i="22"/>
  <c r="BE31" i="22"/>
  <c r="AZ8" i="22"/>
  <c r="BA13" i="22"/>
  <c r="BC24" i="22"/>
  <c r="BE25" i="22"/>
  <c r="BE26" i="22"/>
  <c r="BB19" i="22"/>
  <c r="BC13" i="22"/>
  <c r="BC22" i="22"/>
  <c r="BE23" i="22"/>
  <c r="BC34" i="22"/>
  <c r="BF29" i="22"/>
  <c r="BD30" i="22"/>
  <c r="B46" i="22"/>
  <c r="BN46" i="1" s="1"/>
  <c r="U45" i="22"/>
  <c r="BU45" i="1" s="1"/>
  <c r="DW45" i="1" s="1"/>
  <c r="K45" i="22"/>
  <c r="AW46" i="22"/>
  <c r="V46" i="22" s="1"/>
  <c r="AJ46" i="22"/>
  <c r="Q46" i="22" s="1"/>
  <c r="AI46" i="22"/>
  <c r="P46" i="22" s="1"/>
  <c r="S45" i="22"/>
  <c r="BT45" i="1" s="1"/>
  <c r="AS46" i="22"/>
  <c r="X45" i="22"/>
  <c r="AN45" i="22" s="1"/>
  <c r="F45" i="22"/>
  <c r="AM45" i="22"/>
  <c r="BS45" i="1" s="1"/>
  <c r="R45" i="22"/>
  <c r="BF53" i="22"/>
  <c r="BD54" i="22"/>
  <c r="BB51" i="22"/>
  <c r="BB53" i="22"/>
  <c r="BF49" i="22"/>
  <c r="BB50" i="22"/>
  <c r="BF28" i="22"/>
  <c r="BD29" i="22"/>
  <c r="BC29" i="22"/>
  <c r="BE34" i="22"/>
  <c r="BC33" i="22"/>
  <c r="BE36" i="22"/>
  <c r="BC35" i="22"/>
  <c r="BE38" i="22"/>
  <c r="BC37" i="22"/>
  <c r="BE39" i="22"/>
  <c r="BC36" i="22"/>
  <c r="BC26" i="22"/>
  <c r="BC27" i="22"/>
  <c r="BB28" i="22"/>
  <c r="BB29" i="22"/>
  <c r="AZ19" i="22"/>
  <c r="AZ20" i="22" s="1"/>
  <c r="AZ21" i="22" s="1"/>
  <c r="BC25" i="22"/>
  <c r="BF31" i="22"/>
  <c r="BD32" i="22"/>
  <c r="BE27" i="22"/>
  <c r="BE28" i="22"/>
  <c r="K30" i="22"/>
  <c r="R30" i="22"/>
  <c r="BE30" i="22"/>
  <c r="BE33" i="22"/>
  <c r="AW35" i="22"/>
  <c r="V35" i="22" s="1"/>
  <c r="AJ35" i="22"/>
  <c r="Q35" i="22" s="1"/>
  <c r="AI35" i="22"/>
  <c r="P35" i="22" s="1"/>
  <c r="S34" i="22"/>
  <c r="BT34" i="1" s="1"/>
  <c r="X34" i="22"/>
  <c r="AN34" i="22" s="1"/>
  <c r="AM34" i="22"/>
  <c r="BS34" i="1" s="1"/>
  <c r="K34" i="22"/>
  <c r="AS35" i="22"/>
  <c r="R34" i="22"/>
  <c r="BF30" i="22"/>
  <c r="BD31" i="22"/>
  <c r="BC31" i="22"/>
  <c r="BE41" i="22"/>
  <c r="BC40" i="22"/>
  <c r="BC39" i="22"/>
  <c r="BC38" i="22"/>
  <c r="U35" i="22"/>
  <c r="BU35" i="1" s="1"/>
  <c r="DW35" i="1" s="1"/>
  <c r="R36" i="22"/>
  <c r="B37" i="22"/>
  <c r="BN37" i="1" s="1"/>
  <c r="R40" i="22"/>
  <c r="AW42" i="22"/>
  <c r="V42" i="22" s="1"/>
  <c r="AJ42" i="22"/>
  <c r="Q42" i="22" s="1"/>
  <c r="AI42" i="22"/>
  <c r="P42" i="22" s="1"/>
  <c r="S41" i="22"/>
  <c r="BT41" i="1" s="1"/>
  <c r="AS42" i="22"/>
  <c r="X41" i="22"/>
  <c r="AN41" i="22" s="1"/>
  <c r="BC41" i="22"/>
  <c r="AM42" i="22"/>
  <c r="BS42" i="1" s="1"/>
  <c r="R44" i="22"/>
  <c r="BD33" i="22"/>
  <c r="F35" i="22"/>
  <c r="U36" i="22"/>
  <c r="BU36" i="1" s="1"/>
  <c r="DW36" i="1" s="1"/>
  <c r="BB36" i="22"/>
  <c r="R37" i="22"/>
  <c r="BB38" i="22"/>
  <c r="F39" i="22"/>
  <c r="B40" i="22"/>
  <c r="BN40" i="1" s="1"/>
  <c r="U40" i="22"/>
  <c r="BU40" i="1" s="1"/>
  <c r="DW40" i="1" s="1"/>
  <c r="F43" i="22"/>
  <c r="B44" i="22"/>
  <c r="BN44" i="1" s="1"/>
  <c r="U44" i="22"/>
  <c r="BU44" i="1" s="1"/>
  <c r="DW44" i="1" s="1"/>
  <c r="B47" i="22"/>
  <c r="BN47" i="1" s="1"/>
  <c r="U46" i="22"/>
  <c r="BU46" i="1" s="1"/>
  <c r="DW46" i="1" s="1"/>
  <c r="K46" i="22"/>
  <c r="AW47" i="22"/>
  <c r="V47" i="22" s="1"/>
  <c r="AJ47" i="22"/>
  <c r="Q47" i="22" s="1"/>
  <c r="AI47" i="22"/>
  <c r="P47" i="22" s="1"/>
  <c r="S46" i="22"/>
  <c r="BT46" i="1" s="1"/>
  <c r="AS47" i="22"/>
  <c r="X46" i="22"/>
  <c r="AN46" i="22" s="1"/>
  <c r="AW43" i="22"/>
  <c r="V43" i="22" s="1"/>
  <c r="AJ43" i="22"/>
  <c r="Q43" i="22" s="1"/>
  <c r="AI43" i="22"/>
  <c r="P43" i="22" s="1"/>
  <c r="S42" i="22"/>
  <c r="BT42" i="1" s="1"/>
  <c r="AS43" i="22"/>
  <c r="X42" i="22"/>
  <c r="AN42" i="22" s="1"/>
  <c r="AI48" i="22"/>
  <c r="P48" i="22" s="1"/>
  <c r="U47" i="22"/>
  <c r="BU47" i="1" s="1"/>
  <c r="DW47" i="1" s="1"/>
  <c r="K47" i="22"/>
  <c r="B48" i="22"/>
  <c r="BN48" i="1" s="1"/>
  <c r="AW48" i="22"/>
  <c r="V48" i="22" s="1"/>
  <c r="S47" i="22"/>
  <c r="BT47" i="1" s="1"/>
  <c r="AM47" i="22"/>
  <c r="BS47" i="1" s="1"/>
  <c r="R47" i="22"/>
  <c r="X47" i="22"/>
  <c r="AN47" i="22" s="1"/>
  <c r="AJ48" i="22"/>
  <c r="Q48" i="22" s="1"/>
  <c r="BF54" i="22"/>
  <c r="BD55" i="22"/>
  <c r="BB54" i="22"/>
  <c r="BC67" i="22"/>
  <c r="BE68" i="22"/>
  <c r="BF33" i="22"/>
  <c r="X36" i="22"/>
  <c r="AN36" i="22" s="1"/>
  <c r="F37" i="22"/>
  <c r="BB39" i="22"/>
  <c r="F40" i="22"/>
  <c r="B41" i="22"/>
  <c r="BN41" i="1" s="1"/>
  <c r="F44" i="22"/>
  <c r="B45" i="22"/>
  <c r="BN45" i="1" s="1"/>
  <c r="R46" i="22"/>
  <c r="AW36" i="22"/>
  <c r="V36" i="22" s="1"/>
  <c r="AJ36" i="22"/>
  <c r="Q36" i="22" s="1"/>
  <c r="AI36" i="22"/>
  <c r="P36" i="22" s="1"/>
  <c r="S35" i="22"/>
  <c r="BT35" i="1" s="1"/>
  <c r="X37" i="22"/>
  <c r="AN37" i="22" s="1"/>
  <c r="AW40" i="22"/>
  <c r="V40" i="22" s="1"/>
  <c r="AJ40" i="22"/>
  <c r="Q40" i="22" s="1"/>
  <c r="AI40" i="22"/>
  <c r="P40" i="22" s="1"/>
  <c r="S39" i="22"/>
  <c r="BT39" i="1" s="1"/>
  <c r="AS40" i="22"/>
  <c r="X39" i="22"/>
  <c r="AN39" i="22" s="1"/>
  <c r="R42" i="22"/>
  <c r="AW44" i="22"/>
  <c r="V44" i="22" s="1"/>
  <c r="AJ44" i="22"/>
  <c r="Q44" i="22" s="1"/>
  <c r="AI44" i="22"/>
  <c r="P44" i="22" s="1"/>
  <c r="S43" i="22"/>
  <c r="BT43" i="1" s="1"/>
  <c r="AS44" i="22"/>
  <c r="X43" i="22"/>
  <c r="AN43" i="22" s="1"/>
  <c r="BD35" i="22"/>
  <c r="BD36" i="22"/>
  <c r="BD37" i="22"/>
  <c r="BD38" i="22"/>
  <c r="BD39" i="22"/>
  <c r="BE40" i="22"/>
  <c r="AW37" i="22"/>
  <c r="V37" i="22" s="1"/>
  <c r="AJ37" i="22"/>
  <c r="Q37" i="22" s="1"/>
  <c r="AI37" i="22"/>
  <c r="P37" i="22" s="1"/>
  <c r="S36" i="22"/>
  <c r="BT36" i="1" s="1"/>
  <c r="AS37" i="22"/>
  <c r="K37" i="22"/>
  <c r="B38" i="22"/>
  <c r="BN38" i="1" s="1"/>
  <c r="BF39" i="22"/>
  <c r="U42" i="22"/>
  <c r="BU42" i="1" s="1"/>
  <c r="DW42" i="1" s="1"/>
  <c r="AW38" i="22"/>
  <c r="V38" i="22" s="1"/>
  <c r="AJ38" i="22"/>
  <c r="Q38" i="22" s="1"/>
  <c r="AI38" i="22"/>
  <c r="P38" i="22" s="1"/>
  <c r="S37" i="22"/>
  <c r="BT37" i="1" s="1"/>
  <c r="AS38" i="22"/>
  <c r="AM37" i="22"/>
  <c r="BS37" i="1" s="1"/>
  <c r="R39" i="22"/>
  <c r="AW41" i="22"/>
  <c r="V41" i="22" s="1"/>
  <c r="AJ41" i="22"/>
  <c r="Q41" i="22" s="1"/>
  <c r="AI41" i="22"/>
  <c r="P41" i="22" s="1"/>
  <c r="S40" i="22"/>
  <c r="BT40" i="1" s="1"/>
  <c r="AS41" i="22"/>
  <c r="X40" i="22"/>
  <c r="AN40" i="22" s="1"/>
  <c r="R43" i="22"/>
  <c r="AW45" i="22"/>
  <c r="V45" i="22" s="1"/>
  <c r="AJ45" i="22"/>
  <c r="Q45" i="22" s="1"/>
  <c r="AI45" i="22"/>
  <c r="P45" i="22" s="1"/>
  <c r="S44" i="22"/>
  <c r="BT44" i="1" s="1"/>
  <c r="AS45" i="22"/>
  <c r="X44" i="22"/>
  <c r="AN44" i="22" s="1"/>
  <c r="AS48" i="22"/>
  <c r="AI63" i="22"/>
  <c r="P63" i="22" s="1"/>
  <c r="S62" i="22"/>
  <c r="BT62" i="1" s="1"/>
  <c r="AS63" i="22"/>
  <c r="AM62" i="22"/>
  <c r="BS62" i="1" s="1"/>
  <c r="U62" i="22"/>
  <c r="BU62" i="1" s="1"/>
  <c r="DW62" i="1" s="1"/>
  <c r="AW63" i="22"/>
  <c r="V63" i="22" s="1"/>
  <c r="AJ63" i="22"/>
  <c r="Q63" i="22" s="1"/>
  <c r="F62" i="22"/>
  <c r="R62" i="22"/>
  <c r="B63" i="22"/>
  <c r="BN63" i="1" s="1"/>
  <c r="K62" i="22"/>
  <c r="X62" i="22"/>
  <c r="AN62" i="22" s="1"/>
  <c r="BD49" i="22"/>
  <c r="BD50" i="22"/>
  <c r="BF50" i="22"/>
  <c r="BD51" i="22"/>
  <c r="BF51" i="22"/>
  <c r="BD52" i="22"/>
  <c r="BF52" i="22"/>
  <c r="BD53" i="22"/>
  <c r="BC53" i="22"/>
  <c r="AI50" i="22"/>
  <c r="P50" i="22" s="1"/>
  <c r="S49" i="22"/>
  <c r="BT49" i="1" s="1"/>
  <c r="AM49" i="22"/>
  <c r="BS49" i="1" s="1"/>
  <c r="R49" i="22"/>
  <c r="X49" i="22"/>
  <c r="AN49" i="22" s="1"/>
  <c r="AJ49" i="22"/>
  <c r="Q49" i="22" s="1"/>
  <c r="BC54" i="22"/>
  <c r="B51" i="22"/>
  <c r="BN51" i="1" s="1"/>
  <c r="AI51" i="22"/>
  <c r="P51" i="22" s="1"/>
  <c r="S50" i="22"/>
  <c r="BT50" i="1" s="1"/>
  <c r="AM50" i="22"/>
  <c r="BS50" i="1" s="1"/>
  <c r="R50" i="22"/>
  <c r="X50" i="22"/>
  <c r="AN50" i="22" s="1"/>
  <c r="AJ50" i="22"/>
  <c r="Q50" i="22" s="1"/>
  <c r="BE50" i="22"/>
  <c r="F51" i="22"/>
  <c r="AJ51" i="22"/>
  <c r="Q51" i="22" s="1"/>
  <c r="AS51" i="22"/>
  <c r="X52" i="22"/>
  <c r="AN52" i="22" s="1"/>
  <c r="B54" i="22"/>
  <c r="BN54" i="1" s="1"/>
  <c r="U53" i="22"/>
  <c r="BU53" i="1" s="1"/>
  <c r="DW53" i="1" s="1"/>
  <c r="K53" i="22"/>
  <c r="AI54" i="22"/>
  <c r="P54" i="22" s="1"/>
  <c r="S53" i="22"/>
  <c r="BT53" i="1" s="1"/>
  <c r="AM53" i="22"/>
  <c r="BS53" i="1" s="1"/>
  <c r="R53" i="22"/>
  <c r="AW59" i="22"/>
  <c r="V59" i="22" s="1"/>
  <c r="BC51" i="22"/>
  <c r="BC52" i="22"/>
  <c r="F48" i="22"/>
  <c r="AB49" i="22" s="1"/>
  <c r="R48" i="22"/>
  <c r="BB48" i="22"/>
  <c r="B49" i="22"/>
  <c r="BN49" i="1" s="1"/>
  <c r="BB49" i="22"/>
  <c r="X51" i="22"/>
  <c r="AN51" i="22" s="1"/>
  <c r="B53" i="22"/>
  <c r="BN53" i="1" s="1"/>
  <c r="U52" i="22"/>
  <c r="BU52" i="1" s="1"/>
  <c r="DW52" i="1" s="1"/>
  <c r="K52" i="22"/>
  <c r="AI53" i="22"/>
  <c r="P53" i="22" s="1"/>
  <c r="S52" i="22"/>
  <c r="BT52" i="1" s="1"/>
  <c r="AM52" i="22"/>
  <c r="BS52" i="1" s="1"/>
  <c r="R52" i="22"/>
  <c r="AJ55" i="22"/>
  <c r="Q55" i="22" s="1"/>
  <c r="AW55" i="22"/>
  <c r="V55" i="22" s="1"/>
  <c r="AJ56" i="22"/>
  <c r="Q56" i="22" s="1"/>
  <c r="AW56" i="22"/>
  <c r="V56" i="22" s="1"/>
  <c r="AJ57" i="22"/>
  <c r="Q57" i="22" s="1"/>
  <c r="AW57" i="22"/>
  <c r="V57" i="22" s="1"/>
  <c r="AJ58" i="22"/>
  <c r="Q58" i="22" s="1"/>
  <c r="AW58" i="22"/>
  <c r="V58" i="22" s="1"/>
  <c r="S63" i="22"/>
  <c r="BT63" i="1" s="1"/>
  <c r="AS64" i="22"/>
  <c r="X63" i="22"/>
  <c r="AN63" i="22" s="1"/>
  <c r="AJ64" i="22"/>
  <c r="Q64" i="22" s="1"/>
  <c r="B64" i="22"/>
  <c r="BN64" i="1" s="1"/>
  <c r="AI64" i="22"/>
  <c r="P64" i="22" s="1"/>
  <c r="AW64" i="22"/>
  <c r="V64" i="22" s="1"/>
  <c r="U63" i="22"/>
  <c r="BU63" i="1" s="1"/>
  <c r="DW63" i="1" s="1"/>
  <c r="F63" i="22"/>
  <c r="R63" i="22"/>
  <c r="B52" i="22"/>
  <c r="BN52" i="1" s="1"/>
  <c r="U51" i="22"/>
  <c r="BU51" i="1" s="1"/>
  <c r="DW51" i="1" s="1"/>
  <c r="K51" i="22"/>
  <c r="AI52" i="22"/>
  <c r="P52" i="22" s="1"/>
  <c r="S51" i="22"/>
  <c r="BT51" i="1" s="1"/>
  <c r="AM51" i="22"/>
  <c r="BS51" i="1" s="1"/>
  <c r="R51" i="22"/>
  <c r="BD59" i="22"/>
  <c r="BF58" i="22"/>
  <c r="BF57" i="22"/>
  <c r="BD58" i="22"/>
  <c r="K48" i="22"/>
  <c r="BF56" i="22"/>
  <c r="BD57" i="22"/>
  <c r="BC57" i="22"/>
  <c r="F54" i="22"/>
  <c r="BC59" i="22"/>
  <c r="BE60" i="22"/>
  <c r="F55" i="22"/>
  <c r="F56" i="22"/>
  <c r="BE62" i="22"/>
  <c r="BC61" i="22"/>
  <c r="F57" i="22"/>
  <c r="BE63" i="22"/>
  <c r="BC62" i="22"/>
  <c r="BE64" i="22"/>
  <c r="BC63" i="22"/>
  <c r="F59" i="22"/>
  <c r="BE59" i="22"/>
  <c r="BC66" i="22"/>
  <c r="BE67" i="22"/>
  <c r="AM63" i="22"/>
  <c r="BS63" i="1" s="1"/>
  <c r="AI49" i="22"/>
  <c r="P49" i="22" s="1"/>
  <c r="S48" i="22"/>
  <c r="BT48" i="1" s="1"/>
  <c r="AM48" i="22"/>
  <c r="BS48" i="1" s="1"/>
  <c r="BF55" i="22"/>
  <c r="BD56" i="22"/>
  <c r="BC56" i="22"/>
  <c r="BB52" i="22"/>
  <c r="BE53" i="22"/>
  <c r="BB55" i="22"/>
  <c r="BB56" i="22"/>
  <c r="BB57" i="22"/>
  <c r="BB58" i="22"/>
  <c r="AI62" i="22"/>
  <c r="P62" i="22" s="1"/>
  <c r="S61" i="22"/>
  <c r="BT61" i="1" s="1"/>
  <c r="X61" i="22"/>
  <c r="AN61" i="22" s="1"/>
  <c r="K61" i="22"/>
  <c r="AW62" i="22"/>
  <c r="V62" i="22" s="1"/>
  <c r="AM61" i="22"/>
  <c r="BS61" i="1" s="1"/>
  <c r="U61" i="22"/>
  <c r="BU61" i="1" s="1"/>
  <c r="DW61" i="1" s="1"/>
  <c r="F61" i="22"/>
  <c r="R61" i="22"/>
  <c r="AS62" i="22"/>
  <c r="B62" i="22"/>
  <c r="BN62" i="1" s="1"/>
  <c r="BE52" i="22"/>
  <c r="B55" i="22"/>
  <c r="BN55" i="1" s="1"/>
  <c r="U54" i="22"/>
  <c r="BU54" i="1" s="1"/>
  <c r="DW54" i="1" s="1"/>
  <c r="K54" i="22"/>
  <c r="AI55" i="22"/>
  <c r="P55" i="22" s="1"/>
  <c r="S54" i="22"/>
  <c r="BT54" i="1" s="1"/>
  <c r="AM54" i="22"/>
  <c r="BS54" i="1" s="1"/>
  <c r="R54" i="22"/>
  <c r="BE54" i="22"/>
  <c r="B56" i="22"/>
  <c r="BN56" i="1" s="1"/>
  <c r="U55" i="22"/>
  <c r="BU55" i="1" s="1"/>
  <c r="DW55" i="1" s="1"/>
  <c r="K55" i="22"/>
  <c r="AI56" i="22"/>
  <c r="P56" i="22" s="1"/>
  <c r="S55" i="22"/>
  <c r="BT55" i="1" s="1"/>
  <c r="AM55" i="22"/>
  <c r="BS55" i="1" s="1"/>
  <c r="R55" i="22"/>
  <c r="BE55" i="22"/>
  <c r="B57" i="22"/>
  <c r="BN57" i="1" s="1"/>
  <c r="U56" i="22"/>
  <c r="BU56" i="1" s="1"/>
  <c r="DW56" i="1" s="1"/>
  <c r="K56" i="22"/>
  <c r="AI57" i="22"/>
  <c r="P57" i="22" s="1"/>
  <c r="S56" i="22"/>
  <c r="BT56" i="1" s="1"/>
  <c r="AM56" i="22"/>
  <c r="BS56" i="1" s="1"/>
  <c r="R56" i="22"/>
  <c r="BE56" i="22"/>
  <c r="B58" i="22"/>
  <c r="BN58" i="1" s="1"/>
  <c r="U57" i="22"/>
  <c r="BU57" i="1" s="1"/>
  <c r="DW57" i="1" s="1"/>
  <c r="K57" i="22"/>
  <c r="AI58" i="22"/>
  <c r="P58" i="22" s="1"/>
  <c r="S57" i="22"/>
  <c r="BT57" i="1" s="1"/>
  <c r="AM57" i="22"/>
  <c r="BS57" i="1" s="1"/>
  <c r="R57" i="22"/>
  <c r="BE57" i="22"/>
  <c r="AI59" i="22"/>
  <c r="P59" i="22" s="1"/>
  <c r="B59" i="22"/>
  <c r="BN59" i="1" s="1"/>
  <c r="U58" i="22"/>
  <c r="BU58" i="1" s="1"/>
  <c r="DW58" i="1" s="1"/>
  <c r="K58" i="22"/>
  <c r="AJ59" i="22"/>
  <c r="Q59" i="22" s="1"/>
  <c r="S58" i="22"/>
  <c r="BT58" i="1" s="1"/>
  <c r="AM58" i="22"/>
  <c r="BS58" i="1" s="1"/>
  <c r="R58" i="22"/>
  <c r="BE58" i="22"/>
  <c r="AI60" i="22"/>
  <c r="P60" i="22" s="1"/>
  <c r="AJ60" i="22"/>
  <c r="Q60" i="22" s="1"/>
  <c r="U59" i="22"/>
  <c r="BU59" i="1" s="1"/>
  <c r="DW59" i="1" s="1"/>
  <c r="K59" i="22"/>
  <c r="AW60" i="22"/>
  <c r="V60" i="22" s="1"/>
  <c r="S59" i="22"/>
  <c r="BT59" i="1" s="1"/>
  <c r="R59" i="22"/>
  <c r="AS59" i="22"/>
  <c r="AS60" i="22"/>
  <c r="BB63" i="22"/>
  <c r="BD64" i="22"/>
  <c r="R60" i="22"/>
  <c r="BB62" i="22"/>
  <c r="BE71" i="22"/>
  <c r="X67" i="22"/>
  <c r="AN67" i="22" s="1"/>
  <c r="BE75" i="22"/>
  <c r="BC74" i="22"/>
  <c r="F60" i="22"/>
  <c r="BB70" i="22"/>
  <c r="BF72" i="22"/>
  <c r="BD73" i="22"/>
  <c r="BB72" i="22"/>
  <c r="BF61" i="22"/>
  <c r="BF63" i="22"/>
  <c r="BD65" i="22"/>
  <c r="BE73" i="22"/>
  <c r="BC72" i="22"/>
  <c r="BE72" i="22"/>
  <c r="BC64" i="22"/>
  <c r="BE65" i="22"/>
  <c r="AM67" i="22"/>
  <c r="BS67" i="1" s="1"/>
  <c r="R67" i="22"/>
  <c r="K67" i="22"/>
  <c r="AW68" i="22"/>
  <c r="V68" i="22" s="1"/>
  <c r="S67" i="22"/>
  <c r="BT67" i="1" s="1"/>
  <c r="F67" i="22"/>
  <c r="AS68" i="22"/>
  <c r="AJ68" i="22"/>
  <c r="Q68" i="22" s="1"/>
  <c r="B68" i="22"/>
  <c r="BN68" i="1" s="1"/>
  <c r="BD60" i="22"/>
  <c r="BD61" i="22"/>
  <c r="BD62" i="22"/>
  <c r="BD63" i="22"/>
  <c r="AI61" i="22"/>
  <c r="P61" i="22" s="1"/>
  <c r="S60" i="22"/>
  <c r="BT60" i="1" s="1"/>
  <c r="BC65" i="22"/>
  <c r="BE66" i="22"/>
  <c r="BE74" i="22"/>
  <c r="BC73" i="22"/>
  <c r="BE70" i="22"/>
  <c r="BF65" i="22"/>
  <c r="BB67" i="22"/>
  <c r="BD68" i="22"/>
  <c r="BE77" i="22"/>
  <c r="BC76" i="22"/>
  <c r="AS67" i="22"/>
  <c r="BD69" i="22"/>
  <c r="BB78" i="22"/>
  <c r="BD79" i="22"/>
  <c r="BD78" i="22"/>
  <c r="X74" i="22"/>
  <c r="AN74" i="22" s="1"/>
  <c r="BC68" i="22"/>
  <c r="BD70" i="22"/>
  <c r="BD71" i="22"/>
  <c r="BD72" i="22"/>
  <c r="BE69" i="22"/>
  <c r="BC78" i="22"/>
  <c r="BC69" i="22"/>
  <c r="BC70" i="22"/>
  <c r="BC71" i="22"/>
  <c r="BF69" i="22"/>
  <c r="BF71" i="22"/>
  <c r="BF79" i="22"/>
  <c r="BD80" i="22"/>
  <c r="BB79" i="22"/>
  <c r="BF78" i="22"/>
  <c r="BE80" i="22"/>
  <c r="BC79" i="22"/>
  <c r="R64" i="22"/>
  <c r="AM64" i="22"/>
  <c r="BS64" i="1" s="1"/>
  <c r="R65" i="22"/>
  <c r="AM65" i="22"/>
  <c r="BS65" i="1" s="1"/>
  <c r="R66" i="22"/>
  <c r="AM66" i="22"/>
  <c r="BS66" i="1" s="1"/>
  <c r="BE76" i="22"/>
  <c r="BC75" i="22"/>
  <c r="BD75" i="22"/>
  <c r="B75" i="22"/>
  <c r="BN75" i="1" s="1"/>
  <c r="U74" i="22"/>
  <c r="BU74" i="1" s="1"/>
  <c r="DW74" i="1" s="1"/>
  <c r="K74" i="22"/>
  <c r="AW75" i="22"/>
  <c r="V75" i="22" s="1"/>
  <c r="AJ75" i="22"/>
  <c r="Q75" i="22" s="1"/>
  <c r="AM74" i="22"/>
  <c r="BS74" i="1" s="1"/>
  <c r="S74" i="22"/>
  <c r="BT74" i="1" s="1"/>
  <c r="F74" i="22"/>
  <c r="AS75" i="22"/>
  <c r="AI75" i="22"/>
  <c r="P75" i="22" s="1"/>
  <c r="BE82" i="22"/>
  <c r="BC81" i="22"/>
  <c r="BE79" i="22"/>
  <c r="AW73" i="22"/>
  <c r="V73" i="22" s="1"/>
  <c r="B74" i="22"/>
  <c r="BN74" i="1" s="1"/>
  <c r="AW74" i="22"/>
  <c r="V74" i="22" s="1"/>
  <c r="AJ74" i="22"/>
  <c r="Q74" i="22" s="1"/>
  <c r="AI74" i="22"/>
  <c r="P74" i="22" s="1"/>
  <c r="R75" i="22"/>
  <c r="BE81" i="22"/>
  <c r="BC80" i="22"/>
  <c r="BC84" i="22"/>
  <c r="BF74" i="22"/>
  <c r="BF75" i="22"/>
  <c r="BF76" i="22"/>
  <c r="BB77" i="22"/>
  <c r="BF77" i="22"/>
  <c r="AS73" i="22"/>
  <c r="BB73" i="22"/>
  <c r="AS74" i="22"/>
  <c r="S75" i="22"/>
  <c r="BT75" i="1" s="1"/>
  <c r="BB75" i="22"/>
  <c r="BC77" i="22"/>
  <c r="BE78" i="22"/>
  <c r="BD74" i="22"/>
  <c r="BE86" i="22"/>
  <c r="BC85" i="22"/>
  <c r="R68" i="22"/>
  <c r="AM68" i="22"/>
  <c r="BS68" i="1" s="1"/>
  <c r="R69" i="22"/>
  <c r="AM69" i="22"/>
  <c r="BS69" i="1" s="1"/>
  <c r="R70" i="22"/>
  <c r="AM70" i="22"/>
  <c r="BS70" i="1" s="1"/>
  <c r="R71" i="22"/>
  <c r="AM71" i="22"/>
  <c r="BS71" i="1" s="1"/>
  <c r="R72" i="22"/>
  <c r="AM72" i="22"/>
  <c r="BS72" i="1" s="1"/>
  <c r="R73" i="22"/>
  <c r="AM73" i="22"/>
  <c r="BS73" i="1" s="1"/>
  <c r="BB76" i="22"/>
  <c r="BD77" i="22"/>
  <c r="BC83" i="22"/>
  <c r="B76" i="22"/>
  <c r="BN76" i="1" s="1"/>
  <c r="U75" i="22"/>
  <c r="BU75" i="1" s="1"/>
  <c r="DW75" i="1" s="1"/>
  <c r="K75" i="22"/>
  <c r="AW76" i="22"/>
  <c r="V76" i="22" s="1"/>
  <c r="AJ76" i="22"/>
  <c r="Q76" i="22" s="1"/>
  <c r="BE89" i="22"/>
  <c r="BC88" i="22"/>
  <c r="BE84" i="22"/>
  <c r="BE87" i="22"/>
  <c r="BC86" i="22"/>
  <c r="BB81" i="22"/>
  <c r="BE88" i="22"/>
  <c r="BC87" i="22"/>
  <c r="AJ77" i="22"/>
  <c r="Q77" i="22" s="1"/>
  <c r="BD81" i="22"/>
  <c r="BC82" i="22"/>
  <c r="BE90" i="22"/>
  <c r="BC89" i="22"/>
  <c r="BB101" i="22"/>
  <c r="BD102" i="22"/>
  <c r="BF101" i="22"/>
  <c r="BB97" i="22"/>
  <c r="BF102" i="22"/>
  <c r="BD103" i="22"/>
  <c r="BB102" i="22"/>
  <c r="K76" i="22"/>
  <c r="U76" i="22"/>
  <c r="BU76" i="1" s="1"/>
  <c r="DW76" i="1" s="1"/>
  <c r="B77" i="22"/>
  <c r="BN77" i="1" s="1"/>
  <c r="K77" i="22"/>
  <c r="U77" i="22"/>
  <c r="BU77" i="1" s="1"/>
  <c r="DW77" i="1" s="1"/>
  <c r="BD82" i="22"/>
  <c r="BE91" i="22"/>
  <c r="BC90" i="22"/>
  <c r="AS77" i="22"/>
  <c r="AI78" i="22"/>
  <c r="P78" i="22" s="1"/>
  <c r="BD83" i="22"/>
  <c r="B78" i="22"/>
  <c r="BN78" i="1" s="1"/>
  <c r="AJ78" i="22"/>
  <c r="Q78" i="22" s="1"/>
  <c r="AS78" i="22"/>
  <c r="BE108" i="22"/>
  <c r="BC107" i="22"/>
  <c r="BC106" i="22"/>
  <c r="BC91" i="22"/>
  <c r="BC92" i="22"/>
  <c r="BC93" i="22"/>
  <c r="BC94" i="22"/>
  <c r="BC95" i="22"/>
  <c r="BE103" i="22"/>
  <c r="BC96" i="22"/>
  <c r="BC97" i="22"/>
  <c r="BF103" i="22"/>
  <c r="BD104" i="22"/>
  <c r="BB103" i="22"/>
  <c r="BE105" i="22"/>
  <c r="AJ96" i="22"/>
  <c r="Q96" i="22" s="1"/>
  <c r="BE104" i="22"/>
  <c r="BC99" i="22"/>
  <c r="BC108" i="22"/>
  <c r="BE109" i="22"/>
  <c r="AD92" i="22"/>
  <c r="AS95" i="22"/>
  <c r="B95" i="22"/>
  <c r="BN95" i="1" s="1"/>
  <c r="BE99" i="22"/>
  <c r="BC105" i="22"/>
  <c r="BF95" i="22"/>
  <c r="BD96" i="22"/>
  <c r="BF96" i="22"/>
  <c r="BD97" i="22"/>
  <c r="BF97" i="22"/>
  <c r="BD98" i="22"/>
  <c r="BF98" i="22"/>
  <c r="BD99" i="22"/>
  <c r="BB99" i="22"/>
  <c r="BF99" i="22"/>
  <c r="BD100" i="22"/>
  <c r="BB100" i="22"/>
  <c r="BF100" i="22"/>
  <c r="BD101" i="22"/>
  <c r="AS97" i="22"/>
  <c r="X96" i="22"/>
  <c r="AN96" i="22" s="1"/>
  <c r="B97" i="22"/>
  <c r="BN97" i="1" s="1"/>
  <c r="U96" i="22"/>
  <c r="BU96" i="1" s="1"/>
  <c r="DW96" i="1" s="1"/>
  <c r="K96" i="22"/>
  <c r="AI97" i="22"/>
  <c r="P97" i="22" s="1"/>
  <c r="S96" i="22"/>
  <c r="BT96" i="1" s="1"/>
  <c r="AS98" i="22"/>
  <c r="X97" i="22"/>
  <c r="AN97" i="22" s="1"/>
  <c r="B98" i="22"/>
  <c r="BN98" i="1" s="1"/>
  <c r="U97" i="22"/>
  <c r="BU97" i="1" s="1"/>
  <c r="DW97" i="1" s="1"/>
  <c r="K97" i="22"/>
  <c r="AI98" i="22"/>
  <c r="S97" i="22"/>
  <c r="BT97" i="1" s="1"/>
  <c r="AW97" i="22"/>
  <c r="V97" i="22" s="1"/>
  <c r="AS96" i="22"/>
  <c r="X95" i="22"/>
  <c r="AN95" i="22" s="1"/>
  <c r="B96" i="22"/>
  <c r="BN96" i="1" s="1"/>
  <c r="U95" i="22"/>
  <c r="BU95" i="1" s="1"/>
  <c r="DW95" i="1" s="1"/>
  <c r="K95" i="22"/>
  <c r="AI96" i="22"/>
  <c r="P96" i="22" s="1"/>
  <c r="S98" i="22"/>
  <c r="BT98" i="1" s="1"/>
  <c r="S99" i="22"/>
  <c r="BT99" i="1" s="1"/>
  <c r="AI99" i="22"/>
  <c r="P99" i="22" s="1"/>
  <c r="S100" i="22"/>
  <c r="BT100" i="1" s="1"/>
  <c r="AI100" i="22"/>
  <c r="P100" i="22" s="1"/>
  <c r="S101" i="22"/>
  <c r="BT101" i="1" s="1"/>
  <c r="AI101" i="22"/>
  <c r="P101" i="22" s="1"/>
  <c r="S102" i="22"/>
  <c r="BT102" i="1" s="1"/>
  <c r="AJ102" i="22"/>
  <c r="Q102" i="22" s="1"/>
  <c r="BD108" i="22"/>
  <c r="BB107" i="22"/>
  <c r="AJ103" i="22"/>
  <c r="Q103" i="22" s="1"/>
  <c r="BD109" i="22"/>
  <c r="BB108" i="22"/>
  <c r="BB109" i="22"/>
  <c r="BF109" i="22"/>
  <c r="BD106" i="22"/>
  <c r="K98" i="22"/>
  <c r="U98" i="22"/>
  <c r="BU98" i="1" s="1"/>
  <c r="DW98" i="1" s="1"/>
  <c r="B99" i="22"/>
  <c r="BN99" i="1" s="1"/>
  <c r="K99" i="22"/>
  <c r="U99" i="22"/>
  <c r="BU99" i="1" s="1"/>
  <c r="DW99" i="1" s="1"/>
  <c r="B100" i="22"/>
  <c r="BN100" i="1" s="1"/>
  <c r="K100" i="22"/>
  <c r="U100" i="22"/>
  <c r="BU100" i="1" s="1"/>
  <c r="DW100" i="1" s="1"/>
  <c r="B101" i="22"/>
  <c r="BN101" i="1" s="1"/>
  <c r="K101" i="22"/>
  <c r="U101" i="22"/>
  <c r="BU101" i="1" s="1"/>
  <c r="DW101" i="1" s="1"/>
  <c r="B102" i="22"/>
  <c r="BN102" i="1" s="1"/>
  <c r="K102" i="22"/>
  <c r="U102" i="22"/>
  <c r="BU102" i="1" s="1"/>
  <c r="DW102" i="1" s="1"/>
  <c r="AS102" i="22"/>
  <c r="AS103" i="22"/>
  <c r="BB104" i="22"/>
  <c r="BC102" i="22"/>
  <c r="BC103" i="22"/>
  <c r="BC104" i="22"/>
  <c r="BD105" i="22"/>
  <c r="B103" i="22"/>
  <c r="BN103" i="1" s="1"/>
  <c r="X98" i="22"/>
  <c r="AN98" i="22" s="1"/>
  <c r="X99" i="22"/>
  <c r="AN99" i="22" s="1"/>
  <c r="AS99" i="22"/>
  <c r="X100" i="22"/>
  <c r="AN100" i="22" s="1"/>
  <c r="AS100" i="22"/>
  <c r="BE106" i="22"/>
  <c r="X101" i="22"/>
  <c r="AN101" i="22" s="1"/>
  <c r="AS101" i="22"/>
  <c r="BE107" i="22"/>
  <c r="X102" i="22"/>
  <c r="AN102" i="22" s="1"/>
  <c r="AM102" i="22"/>
  <c r="BS102" i="1" s="1"/>
  <c r="BD107" i="22"/>
  <c r="BF108" i="22"/>
  <c r="AW102" i="22"/>
  <c r="V102" i="22" s="1"/>
  <c r="AW103" i="22"/>
  <c r="V103" i="22" s="1"/>
  <c r="BF107" i="22"/>
  <c r="AS109" i="22"/>
  <c r="S109" i="22"/>
  <c r="BT109" i="1" s="1"/>
  <c r="U109" i="22"/>
  <c r="BU109" i="1" s="1"/>
  <c r="DW109" i="1" s="1"/>
  <c r="K109" i="22"/>
  <c r="X109" i="22"/>
  <c r="AN109" i="22" s="1"/>
  <c r="AM109" i="22"/>
  <c r="BS109" i="1" s="1"/>
  <c r="AJ110" i="22"/>
  <c r="BF57" i="21"/>
  <c r="BD58" i="21"/>
  <c r="AM7" i="19"/>
  <c r="AM8" i="19" s="1"/>
  <c r="AM9" i="19" s="1"/>
  <c r="B47" i="20"/>
  <c r="AT47" i="1" s="1"/>
  <c r="AX78" i="20"/>
  <c r="AF78" i="20"/>
  <c r="E78" i="20" s="1"/>
  <c r="BF83" i="20"/>
  <c r="B79" i="20"/>
  <c r="AT79" i="1" s="1"/>
  <c r="U85" i="20"/>
  <c r="BA85" i="1" s="1"/>
  <c r="DU85" i="1" s="1"/>
  <c r="AH103" i="20"/>
  <c r="J103" i="20" s="1"/>
  <c r="B103" i="20"/>
  <c r="AT103" i="1" s="1"/>
  <c r="S102" i="20"/>
  <c r="AZ102" i="1" s="1"/>
  <c r="AF103" i="20"/>
  <c r="E103" i="20" s="1"/>
  <c r="R102" i="20"/>
  <c r="AE72" i="21"/>
  <c r="D72" i="21" s="1"/>
  <c r="AF72" i="21"/>
  <c r="E72" i="21" s="1"/>
  <c r="AG72" i="21"/>
  <c r="I72" i="21" s="1"/>
  <c r="AH72" i="21"/>
  <c r="J72" i="21" s="1"/>
  <c r="AW72" i="21"/>
  <c r="V72" i="21" s="1"/>
  <c r="AJ72" i="21"/>
  <c r="Q72" i="21" s="1"/>
  <c r="X71" i="21"/>
  <c r="AN71" i="21" s="1"/>
  <c r="BF96" i="21"/>
  <c r="BD97" i="21"/>
  <c r="BD96" i="21"/>
  <c r="X100" i="21"/>
  <c r="AN100" i="21" s="1"/>
  <c r="AG101" i="21"/>
  <c r="I101" i="21" s="1"/>
  <c r="AH101" i="21"/>
  <c r="J101" i="21" s="1"/>
  <c r="AE101" i="21"/>
  <c r="D101" i="21" s="1"/>
  <c r="AF101" i="21"/>
  <c r="E101" i="21" s="1"/>
  <c r="AY101" i="21"/>
  <c r="AJ101" i="21"/>
  <c r="Q101" i="21" s="1"/>
  <c r="F100" i="21"/>
  <c r="AB102" i="21" s="1"/>
  <c r="AX11" i="19"/>
  <c r="U48" i="19"/>
  <c r="AC48" i="1" s="1"/>
  <c r="DT48" i="1" s="1"/>
  <c r="X34" i="20"/>
  <c r="AN34" i="20" s="1"/>
  <c r="S38" i="20"/>
  <c r="AZ38" i="1" s="1"/>
  <c r="K40" i="20"/>
  <c r="F44" i="20"/>
  <c r="K47" i="20"/>
  <c r="S64" i="20"/>
  <c r="AZ64" i="1" s="1"/>
  <c r="S65" i="20"/>
  <c r="AZ65" i="1" s="1"/>
  <c r="B66" i="20"/>
  <c r="AT66" i="1" s="1"/>
  <c r="K67" i="20"/>
  <c r="F69" i="20"/>
  <c r="AX69" i="20"/>
  <c r="AJ70" i="20"/>
  <c r="Q70" i="20" s="1"/>
  <c r="BD78" i="20"/>
  <c r="K75" i="20"/>
  <c r="S77" i="20"/>
  <c r="AZ77" i="1" s="1"/>
  <c r="R81" i="20"/>
  <c r="AH82" i="20"/>
  <c r="J82" i="20" s="1"/>
  <c r="K81" i="20"/>
  <c r="AF82" i="20"/>
  <c r="E82" i="20" s="1"/>
  <c r="BF86" i="20"/>
  <c r="BC102" i="20"/>
  <c r="AM102" i="20"/>
  <c r="AY102" i="1" s="1"/>
  <c r="BF109" i="20"/>
  <c r="AF91" i="20"/>
  <c r="E91" i="20" s="1"/>
  <c r="BA9" i="21"/>
  <c r="BC13" i="21" s="1"/>
  <c r="BE41" i="21"/>
  <c r="BC40" i="21"/>
  <c r="K38" i="21"/>
  <c r="AG39" i="21"/>
  <c r="I39" i="21" s="1"/>
  <c r="AH39" i="21"/>
  <c r="J39" i="21" s="1"/>
  <c r="AE39" i="21"/>
  <c r="D39" i="21" s="1"/>
  <c r="AF39" i="21"/>
  <c r="E39" i="21" s="1"/>
  <c r="B39" i="21"/>
  <c r="AY39" i="21"/>
  <c r="AM38" i="21"/>
  <c r="U38" i="21"/>
  <c r="R38" i="21"/>
  <c r="BF58" i="21"/>
  <c r="BB54" i="21"/>
  <c r="BD56" i="21"/>
  <c r="BB60" i="21"/>
  <c r="BD91" i="21"/>
  <c r="AG87" i="21"/>
  <c r="I87" i="21" s="1"/>
  <c r="AH87" i="21"/>
  <c r="J87" i="21" s="1"/>
  <c r="AE87" i="21"/>
  <c r="D87" i="21" s="1"/>
  <c r="AF87" i="21"/>
  <c r="E87" i="21" s="1"/>
  <c r="X86" i="21"/>
  <c r="AN86" i="21" s="1"/>
  <c r="AS87" i="21"/>
  <c r="S86" i="21"/>
  <c r="BB99" i="21"/>
  <c r="S100" i="21"/>
  <c r="K106" i="20"/>
  <c r="AX107" i="20"/>
  <c r="AJ107" i="20"/>
  <c r="Q107" i="20" s="1"/>
  <c r="AH107" i="20"/>
  <c r="J107" i="20" s="1"/>
  <c r="AM106" i="20"/>
  <c r="AY106" i="1" s="1"/>
  <c r="X106" i="20"/>
  <c r="AN106" i="20" s="1"/>
  <c r="AE74" i="21"/>
  <c r="D74" i="21" s="1"/>
  <c r="AF74" i="21"/>
  <c r="E74" i="21" s="1"/>
  <c r="AG74" i="21"/>
  <c r="I74" i="21" s="1"/>
  <c r="AH74" i="21"/>
  <c r="J74" i="21" s="1"/>
  <c r="AJ74" i="21"/>
  <c r="Q74" i="21" s="1"/>
  <c r="AI74" i="21"/>
  <c r="P74" i="21" s="1"/>
  <c r="S73" i="21"/>
  <c r="AY74" i="21"/>
  <c r="AI39" i="20"/>
  <c r="P39" i="20" s="1"/>
  <c r="AX65" i="20"/>
  <c r="AS79" i="20"/>
  <c r="AH79" i="20"/>
  <c r="J79" i="20" s="1"/>
  <c r="BE85" i="20"/>
  <c r="BC57" i="21"/>
  <c r="BE58" i="21"/>
  <c r="AE54" i="21"/>
  <c r="D54" i="21" s="1"/>
  <c r="AF54" i="21"/>
  <c r="E54" i="21" s="1"/>
  <c r="AG54" i="21"/>
  <c r="I54" i="21" s="1"/>
  <c r="AH54" i="21"/>
  <c r="J54" i="21" s="1"/>
  <c r="AJ54" i="21"/>
  <c r="Q54" i="21" s="1"/>
  <c r="AI54" i="21"/>
  <c r="P54" i="21" s="1"/>
  <c r="S53" i="21"/>
  <c r="F53" i="21"/>
  <c r="AX90" i="21"/>
  <c r="AE90" i="21"/>
  <c r="D90" i="21" s="1"/>
  <c r="AF90" i="21"/>
  <c r="E90" i="21" s="1"/>
  <c r="AG90" i="21"/>
  <c r="I90" i="21" s="1"/>
  <c r="AH90" i="21"/>
  <c r="J90" i="21" s="1"/>
  <c r="U89" i="21"/>
  <c r="AM92" i="21"/>
  <c r="AG93" i="21"/>
  <c r="I93" i="21" s="1"/>
  <c r="AH93" i="21"/>
  <c r="J93" i="21" s="1"/>
  <c r="AE93" i="21"/>
  <c r="D93" i="21" s="1"/>
  <c r="AF93" i="21"/>
  <c r="E93" i="21" s="1"/>
  <c r="S92" i="21"/>
  <c r="F108" i="19"/>
  <c r="AB110" i="19" s="1"/>
  <c r="AJ36" i="20"/>
  <c r="Q36" i="20" s="1"/>
  <c r="BE49" i="20"/>
  <c r="U64" i="20"/>
  <c r="BA64" i="1" s="1"/>
  <c r="DU64" i="1" s="1"/>
  <c r="K69" i="20"/>
  <c r="B70" i="20"/>
  <c r="AT70" i="1" s="1"/>
  <c r="F74" i="20"/>
  <c r="U77" i="20"/>
  <c r="BA77" i="1" s="1"/>
  <c r="DU77" i="1" s="1"/>
  <c r="S78" i="20"/>
  <c r="AZ78" i="1" s="1"/>
  <c r="AI109" i="20"/>
  <c r="P109" i="20" s="1"/>
  <c r="AX109" i="20"/>
  <c r="B109" i="20"/>
  <c r="AT109" i="1" s="1"/>
  <c r="AF86" i="20"/>
  <c r="E86" i="20" s="1"/>
  <c r="AH98" i="20"/>
  <c r="J98" i="20" s="1"/>
  <c r="BE31" i="21"/>
  <c r="F46" i="21"/>
  <c r="BD54" i="21"/>
  <c r="AE50" i="21"/>
  <c r="D50" i="21" s="1"/>
  <c r="AF50" i="21"/>
  <c r="E50" i="21" s="1"/>
  <c r="AG50" i="21"/>
  <c r="I50" i="21" s="1"/>
  <c r="AH50" i="21"/>
  <c r="J50" i="21" s="1"/>
  <c r="K49" i="21"/>
  <c r="BD72" i="21"/>
  <c r="AE70" i="21"/>
  <c r="D70" i="21" s="1"/>
  <c r="AF70" i="21"/>
  <c r="E70" i="21" s="1"/>
  <c r="AG70" i="21"/>
  <c r="I70" i="21" s="1"/>
  <c r="AH70" i="21"/>
  <c r="J70" i="21" s="1"/>
  <c r="AI77" i="21"/>
  <c r="P77" i="21" s="1"/>
  <c r="AG77" i="21"/>
  <c r="I77" i="21" s="1"/>
  <c r="AH77" i="21"/>
  <c r="J77" i="21" s="1"/>
  <c r="AE77" i="21"/>
  <c r="D77" i="21" s="1"/>
  <c r="AF77" i="21"/>
  <c r="E77" i="21" s="1"/>
  <c r="B77" i="21"/>
  <c r="AS77" i="21"/>
  <c r="U76" i="21"/>
  <c r="AE94" i="21"/>
  <c r="D94" i="21" s="1"/>
  <c r="AF94" i="21"/>
  <c r="E94" i="21" s="1"/>
  <c r="AG94" i="21"/>
  <c r="I94" i="21" s="1"/>
  <c r="AX94" i="21"/>
  <c r="K93" i="21"/>
  <c r="AH94" i="21"/>
  <c r="J94" i="21" s="1"/>
  <c r="BE42" i="21"/>
  <c r="BC41" i="21"/>
  <c r="AE46" i="21"/>
  <c r="D46" i="21" s="1"/>
  <c r="AF46" i="21"/>
  <c r="E46" i="21" s="1"/>
  <c r="AG46" i="21"/>
  <c r="I46" i="21" s="1"/>
  <c r="X45" i="21"/>
  <c r="AN45" i="21" s="1"/>
  <c r="AH46" i="21"/>
  <c r="J46" i="21" s="1"/>
  <c r="AI46" i="21"/>
  <c r="P46" i="21" s="1"/>
  <c r="BE59" i="20"/>
  <c r="BC56" i="21"/>
  <c r="BE57" i="21"/>
  <c r="AE98" i="21"/>
  <c r="D98" i="21" s="1"/>
  <c r="AF98" i="21"/>
  <c r="E98" i="21" s="1"/>
  <c r="AG98" i="21"/>
  <c r="I98" i="21" s="1"/>
  <c r="AS98" i="21"/>
  <c r="AM97" i="21"/>
  <c r="F97" i="21"/>
  <c r="AB99" i="21" s="1"/>
  <c r="AH98" i="21"/>
  <c r="J98" i="21" s="1"/>
  <c r="S97" i="21"/>
  <c r="U65" i="20"/>
  <c r="BA65" i="1" s="1"/>
  <c r="DU65" i="1" s="1"/>
  <c r="AF70" i="20"/>
  <c r="E70" i="20" s="1"/>
  <c r="U78" i="20"/>
  <c r="BA78" i="1" s="1"/>
  <c r="DU78" i="1" s="1"/>
  <c r="BD93" i="20"/>
  <c r="AI100" i="20"/>
  <c r="P100" i="20" s="1"/>
  <c r="AF79" i="20"/>
  <c r="E79" i="20" s="1"/>
  <c r="K39" i="21"/>
  <c r="AE40" i="21"/>
  <c r="D40" i="21" s="1"/>
  <c r="AF40" i="21"/>
  <c r="E40" i="21" s="1"/>
  <c r="AG40" i="21"/>
  <c r="I40" i="21" s="1"/>
  <c r="AH40" i="21"/>
  <c r="J40" i="21" s="1"/>
  <c r="B40" i="21"/>
  <c r="AY40" i="21"/>
  <c r="AM39" i="21"/>
  <c r="AX40" i="21"/>
  <c r="U39" i="21"/>
  <c r="K43" i="21"/>
  <c r="AE44" i="21"/>
  <c r="D44" i="21" s="1"/>
  <c r="AF44" i="21"/>
  <c r="E44" i="21" s="1"/>
  <c r="AG44" i="21"/>
  <c r="I44" i="21" s="1"/>
  <c r="AH44" i="21"/>
  <c r="J44" i="21" s="1"/>
  <c r="AM43" i="21"/>
  <c r="U43" i="21"/>
  <c r="AJ47" i="21"/>
  <c r="Q47" i="21" s="1"/>
  <c r="AG47" i="21"/>
  <c r="I47" i="21" s="1"/>
  <c r="AH47" i="21"/>
  <c r="J47" i="21" s="1"/>
  <c r="AE47" i="21"/>
  <c r="D47" i="21" s="1"/>
  <c r="AF47" i="21"/>
  <c r="E47" i="21" s="1"/>
  <c r="B47" i="21"/>
  <c r="AI47" i="21"/>
  <c r="P47" i="21" s="1"/>
  <c r="U46" i="21"/>
  <c r="AW47" i="21"/>
  <c r="V47" i="21" s="1"/>
  <c r="BD61" i="21"/>
  <c r="BF60" i="21"/>
  <c r="U87" i="21"/>
  <c r="AE88" i="21"/>
  <c r="D88" i="21" s="1"/>
  <c r="AF88" i="21"/>
  <c r="E88" i="21" s="1"/>
  <c r="AG88" i="21"/>
  <c r="I88" i="21" s="1"/>
  <c r="AH88" i="21"/>
  <c r="J88" i="21" s="1"/>
  <c r="AW88" i="21"/>
  <c r="V88" i="21" s="1"/>
  <c r="X87" i="21"/>
  <c r="AN87" i="21" s="1"/>
  <c r="S87" i="21"/>
  <c r="AJ65" i="19"/>
  <c r="Q65" i="19" s="1"/>
  <c r="BE37" i="20"/>
  <c r="X35" i="20"/>
  <c r="AN35" i="20" s="1"/>
  <c r="K49" i="20"/>
  <c r="BE60" i="20"/>
  <c r="AY62" i="20"/>
  <c r="X65" i="20"/>
  <c r="AN65" i="20" s="1"/>
  <c r="AI66" i="20"/>
  <c r="P66" i="20" s="1"/>
  <c r="U67" i="20"/>
  <c r="BA67" i="1" s="1"/>
  <c r="DU67" i="1" s="1"/>
  <c r="X68" i="20"/>
  <c r="AN68" i="20" s="1"/>
  <c r="S69" i="20"/>
  <c r="AZ69" i="1" s="1"/>
  <c r="AW75" i="20"/>
  <c r="V75" i="20" s="1"/>
  <c r="AX77" i="20"/>
  <c r="X78" i="20"/>
  <c r="AN78" i="20" s="1"/>
  <c r="K82" i="20"/>
  <c r="BE98" i="20"/>
  <c r="AY103" i="20"/>
  <c r="AF38" i="20"/>
  <c r="E38" i="20" s="1"/>
  <c r="AH78" i="20"/>
  <c r="J78" i="20" s="1"/>
  <c r="BC32" i="21"/>
  <c r="BF30" i="21"/>
  <c r="R39" i="21"/>
  <c r="AJ46" i="21"/>
  <c r="Q46" i="21" s="1"/>
  <c r="AY47" i="21"/>
  <c r="BE55" i="21"/>
  <c r="BF54" i="21"/>
  <c r="BF53" i="21"/>
  <c r="AI87" i="21"/>
  <c r="P87" i="21" s="1"/>
  <c r="AG91" i="21"/>
  <c r="I91" i="21" s="1"/>
  <c r="AH91" i="21"/>
  <c r="J91" i="21" s="1"/>
  <c r="AE91" i="21"/>
  <c r="D91" i="21" s="1"/>
  <c r="AF91" i="21"/>
  <c r="E91" i="21" s="1"/>
  <c r="B94" i="21"/>
  <c r="BB95" i="21"/>
  <c r="AG97" i="21"/>
  <c r="I97" i="21" s="1"/>
  <c r="AH97" i="21"/>
  <c r="J97" i="21" s="1"/>
  <c r="AE97" i="21"/>
  <c r="D97" i="21" s="1"/>
  <c r="AF97" i="21"/>
  <c r="E97" i="21" s="1"/>
  <c r="AY97" i="21"/>
  <c r="F96" i="21"/>
  <c r="AS97" i="21"/>
  <c r="AM96" i="21"/>
  <c r="S96" i="21"/>
  <c r="AY98" i="21"/>
  <c r="U40" i="19"/>
  <c r="AC40" i="1" s="1"/>
  <c r="DT40" i="1" s="1"/>
  <c r="BC78" i="20"/>
  <c r="X77" i="20"/>
  <c r="AN77" i="20" s="1"/>
  <c r="AH91" i="20"/>
  <c r="J91" i="20" s="1"/>
  <c r="BC53" i="21"/>
  <c r="BE54" i="21"/>
  <c r="K105" i="19"/>
  <c r="K34" i="20"/>
  <c r="S37" i="20"/>
  <c r="AZ37" i="1" s="1"/>
  <c r="AW38" i="20"/>
  <c r="V38" i="20" s="1"/>
  <c r="K42" i="20"/>
  <c r="AC44" i="20" s="1"/>
  <c r="F46" i="20"/>
  <c r="AB48" i="20" s="1"/>
  <c r="B65" i="20"/>
  <c r="AT65" i="1" s="1"/>
  <c r="AJ65" i="20"/>
  <c r="Q65" i="20" s="1"/>
  <c r="AJ66" i="20"/>
  <c r="Q66" i="20" s="1"/>
  <c r="X67" i="20"/>
  <c r="AN67" i="20" s="1"/>
  <c r="U69" i="20"/>
  <c r="BA69" i="1" s="1"/>
  <c r="DU69" i="1" s="1"/>
  <c r="S72" i="20"/>
  <c r="AZ72" i="1" s="1"/>
  <c r="S73" i="20"/>
  <c r="AZ73" i="1" s="1"/>
  <c r="X74" i="20"/>
  <c r="AN74" i="20" s="1"/>
  <c r="B78" i="20"/>
  <c r="AT78" i="1" s="1"/>
  <c r="AI78" i="20"/>
  <c r="P78" i="20" s="1"/>
  <c r="AW79" i="20"/>
  <c r="V79" i="20" s="1"/>
  <c r="AJ83" i="20"/>
  <c r="Q83" i="20" s="1"/>
  <c r="AY83" i="20"/>
  <c r="X82" i="20"/>
  <c r="AN82" i="20" s="1"/>
  <c r="AH83" i="20"/>
  <c r="J83" i="20" s="1"/>
  <c r="AX83" i="20"/>
  <c r="U82" i="20"/>
  <c r="BA82" i="1" s="1"/>
  <c r="DU82" i="1" s="1"/>
  <c r="AF83" i="20"/>
  <c r="E83" i="20" s="1"/>
  <c r="AM88" i="20"/>
  <c r="AY88" i="1" s="1"/>
  <c r="S101" i="20"/>
  <c r="AZ101" i="1" s="1"/>
  <c r="AF102" i="20"/>
  <c r="E102" i="20" s="1"/>
  <c r="AH51" i="20"/>
  <c r="J51" i="20" s="1"/>
  <c r="AX39" i="21"/>
  <c r="BC48" i="21"/>
  <c r="BE49" i="21"/>
  <c r="K44" i="21"/>
  <c r="AG45" i="21"/>
  <c r="I45" i="21" s="1"/>
  <c r="AH45" i="21"/>
  <c r="J45" i="21" s="1"/>
  <c r="AE45" i="21"/>
  <c r="D45" i="21" s="1"/>
  <c r="AF45" i="21"/>
  <c r="E45" i="21" s="1"/>
  <c r="BC55" i="21"/>
  <c r="BE56" i="21"/>
  <c r="AW54" i="21"/>
  <c r="V54" i="21" s="1"/>
  <c r="BD55" i="21"/>
  <c r="AX74" i="21"/>
  <c r="AE78" i="21"/>
  <c r="D78" i="21" s="1"/>
  <c r="AF78" i="21"/>
  <c r="E78" i="21" s="1"/>
  <c r="AG78" i="21"/>
  <c r="I78" i="21" s="1"/>
  <c r="B78" i="21"/>
  <c r="AW89" i="21"/>
  <c r="V89" i="21" s="1"/>
  <c r="AG89" i="21"/>
  <c r="I89" i="21" s="1"/>
  <c r="AH89" i="21"/>
  <c r="J89" i="21" s="1"/>
  <c r="AE89" i="21"/>
  <c r="D89" i="21" s="1"/>
  <c r="AF89" i="21"/>
  <c r="E89" i="21" s="1"/>
  <c r="B89" i="21"/>
  <c r="K88" i="21"/>
  <c r="AX89" i="21"/>
  <c r="F88" i="21"/>
  <c r="AJ89" i="21"/>
  <c r="Q89" i="21" s="1"/>
  <c r="AM88" i="21"/>
  <c r="S88" i="21"/>
  <c r="BF89" i="21"/>
  <c r="AJ90" i="21"/>
  <c r="Q90" i="21" s="1"/>
  <c r="BD95" i="21"/>
  <c r="R96" i="21"/>
  <c r="X64" i="20"/>
  <c r="AN64" i="20" s="1"/>
  <c r="AW94" i="20"/>
  <c r="V94" i="20" s="1"/>
  <c r="AF94" i="20"/>
  <c r="E94" i="20" s="1"/>
  <c r="AH94" i="20"/>
  <c r="J94" i="20" s="1"/>
  <c r="AS100" i="20"/>
  <c r="AW103" i="20"/>
  <c r="V103" i="20" s="1"/>
  <c r="BC42" i="21"/>
  <c r="BB53" i="21"/>
  <c r="BB58" i="21"/>
  <c r="BF92" i="21"/>
  <c r="AY13" i="19"/>
  <c r="K30" i="20"/>
  <c r="AF35" i="20"/>
  <c r="E35" i="20" s="1"/>
  <c r="AH35" i="20"/>
  <c r="J35" i="20" s="1"/>
  <c r="AS35" i="20"/>
  <c r="K46" i="20"/>
  <c r="F64" i="20"/>
  <c r="F65" i="20"/>
  <c r="X69" i="20"/>
  <c r="AN69" i="20" s="1"/>
  <c r="BE81" i="20"/>
  <c r="BF81" i="20"/>
  <c r="F77" i="20"/>
  <c r="BC82" i="20"/>
  <c r="F78" i="20"/>
  <c r="AS78" i="20"/>
  <c r="AY79" i="20"/>
  <c r="AW95" i="20"/>
  <c r="V95" i="20" s="1"/>
  <c r="AF95" i="20"/>
  <c r="E95" i="20" s="1"/>
  <c r="AH95" i="20"/>
  <c r="J95" i="20" s="1"/>
  <c r="AJ98" i="20"/>
  <c r="Q98" i="20" s="1"/>
  <c r="AF98" i="20"/>
  <c r="E98" i="20" s="1"/>
  <c r="BB109" i="20"/>
  <c r="AY106" i="20"/>
  <c r="AH106" i="20"/>
  <c r="J106" i="20" s="1"/>
  <c r="X105" i="20"/>
  <c r="AN105" i="20" s="1"/>
  <c r="AF107" i="20"/>
  <c r="E107" i="20" s="1"/>
  <c r="BF56" i="21"/>
  <c r="AY54" i="21"/>
  <c r="BB57" i="21"/>
  <c r="BE59" i="21"/>
  <c r="AJ106" i="21"/>
  <c r="Q106" i="21" s="1"/>
  <c r="AE106" i="21"/>
  <c r="D106" i="21" s="1"/>
  <c r="AF106" i="21"/>
  <c r="E106" i="21" s="1"/>
  <c r="AG106" i="21"/>
  <c r="I106" i="21" s="1"/>
  <c r="AH106" i="21"/>
  <c r="J106" i="21" s="1"/>
  <c r="AM8" i="21"/>
  <c r="AM9" i="21" s="1"/>
  <c r="BE25" i="21"/>
  <c r="BE28" i="21"/>
  <c r="BD30" i="21"/>
  <c r="BF28" i="21"/>
  <c r="K34" i="21"/>
  <c r="AE48" i="21"/>
  <c r="D48" i="21" s="1"/>
  <c r="AF48" i="21"/>
  <c r="E48" i="21" s="1"/>
  <c r="AG48" i="21"/>
  <c r="I48" i="21" s="1"/>
  <c r="AH48" i="21"/>
  <c r="J48" i="21" s="1"/>
  <c r="BF52" i="21"/>
  <c r="B48" i="21"/>
  <c r="AY48" i="21"/>
  <c r="BD50" i="21"/>
  <c r="AE52" i="21"/>
  <c r="D52" i="21" s="1"/>
  <c r="AF52" i="21"/>
  <c r="E52" i="21" s="1"/>
  <c r="AG52" i="21"/>
  <c r="I52" i="21" s="1"/>
  <c r="AH52" i="21"/>
  <c r="J52" i="21" s="1"/>
  <c r="BB52" i="21"/>
  <c r="BD53" i="21"/>
  <c r="BC60" i="21"/>
  <c r="BB59" i="21"/>
  <c r="BE60" i="21"/>
  <c r="F61" i="21"/>
  <c r="AE62" i="21"/>
  <c r="D62" i="21" s="1"/>
  <c r="AF62" i="21"/>
  <c r="E62" i="21" s="1"/>
  <c r="AG62" i="21"/>
  <c r="I62" i="21" s="1"/>
  <c r="AE64" i="21"/>
  <c r="D64" i="21" s="1"/>
  <c r="AF64" i="21"/>
  <c r="E64" i="21" s="1"/>
  <c r="AG64" i="21"/>
  <c r="I64" i="21" s="1"/>
  <c r="AH64" i="21"/>
  <c r="AG65" i="21"/>
  <c r="I65" i="21" s="1"/>
  <c r="AH65" i="21"/>
  <c r="J65" i="21" s="1"/>
  <c r="AE65" i="21"/>
  <c r="D65" i="21" s="1"/>
  <c r="AF65" i="21"/>
  <c r="E65" i="21" s="1"/>
  <c r="AS64" i="21"/>
  <c r="AS68" i="21"/>
  <c r="AE68" i="21"/>
  <c r="D68" i="21" s="1"/>
  <c r="AF68" i="21"/>
  <c r="E68" i="21" s="1"/>
  <c r="AG68" i="21"/>
  <c r="I68" i="21" s="1"/>
  <c r="AH68" i="21"/>
  <c r="J68" i="21" s="1"/>
  <c r="AW73" i="21"/>
  <c r="V73" i="21" s="1"/>
  <c r="BB88" i="21"/>
  <c r="AG85" i="21"/>
  <c r="I85" i="21" s="1"/>
  <c r="AH85" i="21"/>
  <c r="J85" i="21" s="1"/>
  <c r="AE85" i="21"/>
  <c r="D85" i="21" s="1"/>
  <c r="AF85" i="21"/>
  <c r="E85" i="21" s="1"/>
  <c r="AI85" i="21"/>
  <c r="P85" i="21" s="1"/>
  <c r="BF95" i="21"/>
  <c r="BD94" i="21"/>
  <c r="AS96" i="21"/>
  <c r="AE96" i="21"/>
  <c r="D96" i="21" s="1"/>
  <c r="AF96" i="21"/>
  <c r="E96" i="21" s="1"/>
  <c r="AG96" i="21"/>
  <c r="I96" i="21" s="1"/>
  <c r="AX96" i="21"/>
  <c r="AH96" i="21"/>
  <c r="J96" i="21" s="1"/>
  <c r="AH62" i="21"/>
  <c r="J62" i="21" s="1"/>
  <c r="X104" i="20"/>
  <c r="AN104" i="20" s="1"/>
  <c r="BE30" i="21"/>
  <c r="AG35" i="21"/>
  <c r="I35" i="21" s="1"/>
  <c r="AH35" i="21"/>
  <c r="J35" i="21" s="1"/>
  <c r="AE35" i="21"/>
  <c r="D35" i="21" s="1"/>
  <c r="AF35" i="21"/>
  <c r="E35" i="21" s="1"/>
  <c r="AE36" i="21"/>
  <c r="D36" i="21" s="1"/>
  <c r="AF36" i="21"/>
  <c r="E36" i="21" s="1"/>
  <c r="AG36" i="21"/>
  <c r="I36" i="21" s="1"/>
  <c r="AH36" i="21"/>
  <c r="J36" i="21" s="1"/>
  <c r="BC47" i="21"/>
  <c r="BC49" i="21"/>
  <c r="BC52" i="21"/>
  <c r="AG49" i="21"/>
  <c r="I49" i="21" s="1"/>
  <c r="AH49" i="21"/>
  <c r="J49" i="21" s="1"/>
  <c r="AE49" i="21"/>
  <c r="D49" i="21" s="1"/>
  <c r="AF49" i="21"/>
  <c r="E49" i="21" s="1"/>
  <c r="BE50" i="21"/>
  <c r="BD52" i="21"/>
  <c r="BE53" i="21"/>
  <c r="AY55" i="21"/>
  <c r="AG55" i="21"/>
  <c r="I55" i="21" s="1"/>
  <c r="AH55" i="21"/>
  <c r="J55" i="21" s="1"/>
  <c r="AE55" i="21"/>
  <c r="D55" i="21" s="1"/>
  <c r="AF55" i="21"/>
  <c r="E55" i="21" s="1"/>
  <c r="BB55" i="21"/>
  <c r="BB56" i="21"/>
  <c r="BD59" i="21"/>
  <c r="AG63" i="21"/>
  <c r="I63" i="21" s="1"/>
  <c r="AH63" i="21"/>
  <c r="J63" i="21" s="1"/>
  <c r="AE63" i="21"/>
  <c r="D63" i="21" s="1"/>
  <c r="AF63" i="21"/>
  <c r="E63" i="21" s="1"/>
  <c r="S63" i="21"/>
  <c r="AS63" i="21"/>
  <c r="R64" i="21"/>
  <c r="AW64" i="21"/>
  <c r="V64" i="21" s="1"/>
  <c r="AS65" i="21"/>
  <c r="AJ75" i="21"/>
  <c r="Q75" i="21" s="1"/>
  <c r="AG75" i="21"/>
  <c r="I75" i="21" s="1"/>
  <c r="AH75" i="21"/>
  <c r="J75" i="21" s="1"/>
  <c r="AE75" i="21"/>
  <c r="D75" i="21" s="1"/>
  <c r="AF75" i="21"/>
  <c r="E75" i="21" s="1"/>
  <c r="AE76" i="21"/>
  <c r="D76" i="21" s="1"/>
  <c r="AF76" i="21"/>
  <c r="E76" i="21" s="1"/>
  <c r="AG76" i="21"/>
  <c r="I76" i="21" s="1"/>
  <c r="AH76" i="21"/>
  <c r="J76" i="21" s="1"/>
  <c r="AE80" i="21"/>
  <c r="D80" i="21" s="1"/>
  <c r="AF80" i="21"/>
  <c r="E80" i="21" s="1"/>
  <c r="AG80" i="21"/>
  <c r="I80" i="21" s="1"/>
  <c r="AH80" i="21"/>
  <c r="J80" i="21" s="1"/>
  <c r="AG81" i="21"/>
  <c r="I81" i="21" s="1"/>
  <c r="AH81" i="21"/>
  <c r="J81" i="21" s="1"/>
  <c r="AE81" i="21"/>
  <c r="D81" i="21" s="1"/>
  <c r="AF81" i="21"/>
  <c r="E81" i="21" s="1"/>
  <c r="U81" i="21"/>
  <c r="AE82" i="21"/>
  <c r="D82" i="21" s="1"/>
  <c r="AF82" i="21"/>
  <c r="E82" i="21" s="1"/>
  <c r="AG82" i="21"/>
  <c r="I82" i="21" s="1"/>
  <c r="X82" i="21"/>
  <c r="AN82" i="21" s="1"/>
  <c r="AG83" i="21"/>
  <c r="I83" i="21" s="1"/>
  <c r="AH83" i="21"/>
  <c r="J83" i="21" s="1"/>
  <c r="AE83" i="21"/>
  <c r="D83" i="21" s="1"/>
  <c r="AF83" i="21"/>
  <c r="E83" i="21" s="1"/>
  <c r="S84" i="21"/>
  <c r="AS85" i="21"/>
  <c r="AE92" i="21"/>
  <c r="D92" i="21" s="1"/>
  <c r="AF92" i="21"/>
  <c r="E92" i="21" s="1"/>
  <c r="AG92" i="21"/>
  <c r="I92" i="21" s="1"/>
  <c r="AH92" i="21"/>
  <c r="J92" i="21" s="1"/>
  <c r="AE100" i="21"/>
  <c r="D100" i="21" s="1"/>
  <c r="AF100" i="21"/>
  <c r="E100" i="21" s="1"/>
  <c r="AG100" i="21"/>
  <c r="I100" i="21" s="1"/>
  <c r="AH100" i="21"/>
  <c r="J100" i="21" s="1"/>
  <c r="AY100" i="21"/>
  <c r="AS100" i="21"/>
  <c r="AM99" i="21"/>
  <c r="AI100" i="21"/>
  <c r="P100" i="21" s="1"/>
  <c r="BB90" i="20"/>
  <c r="K87" i="20"/>
  <c r="BB99" i="20"/>
  <c r="AI97" i="20"/>
  <c r="P97" i="20" s="1"/>
  <c r="BF107" i="20"/>
  <c r="BC108" i="20"/>
  <c r="AM109" i="20"/>
  <c r="AY109" i="1" s="1"/>
  <c r="BE26" i="21"/>
  <c r="AJ35" i="21"/>
  <c r="Q35" i="21" s="1"/>
  <c r="AG37" i="21"/>
  <c r="I37" i="21" s="1"/>
  <c r="AH37" i="21"/>
  <c r="J37" i="21" s="1"/>
  <c r="AE37" i="21"/>
  <c r="D37" i="21" s="1"/>
  <c r="AF37" i="21"/>
  <c r="E37" i="21" s="1"/>
  <c r="AE38" i="21"/>
  <c r="D38" i="21" s="1"/>
  <c r="AF38" i="21"/>
  <c r="E38" i="21" s="1"/>
  <c r="AG38" i="21"/>
  <c r="I38" i="21" s="1"/>
  <c r="AH38" i="21"/>
  <c r="J38" i="21" s="1"/>
  <c r="AX37" i="21"/>
  <c r="BC45" i="21"/>
  <c r="BF51" i="21"/>
  <c r="U47" i="21"/>
  <c r="AI48" i="21"/>
  <c r="P48" i="21" s="1"/>
  <c r="BB51" i="21"/>
  <c r="BD57" i="21"/>
  <c r="AG61" i="21"/>
  <c r="I61" i="21" s="1"/>
  <c r="AH61" i="21"/>
  <c r="J61" i="21" s="1"/>
  <c r="AE61" i="21"/>
  <c r="D61" i="21" s="1"/>
  <c r="AF61" i="21"/>
  <c r="E61" i="21" s="1"/>
  <c r="AS61" i="21"/>
  <c r="U62" i="21"/>
  <c r="U63" i="21"/>
  <c r="AX63" i="21"/>
  <c r="AE66" i="21"/>
  <c r="D66" i="21" s="1"/>
  <c r="AF66" i="21"/>
  <c r="E66" i="21" s="1"/>
  <c r="AG66" i="21"/>
  <c r="I66" i="21" s="1"/>
  <c r="AY65" i="21"/>
  <c r="AG71" i="21"/>
  <c r="I71" i="21" s="1"/>
  <c r="AH71" i="21"/>
  <c r="J71" i="21" s="1"/>
  <c r="AE71" i="21"/>
  <c r="D71" i="21" s="1"/>
  <c r="AF71" i="21"/>
  <c r="E71" i="21" s="1"/>
  <c r="AS71" i="21"/>
  <c r="X75" i="21"/>
  <c r="AN75" i="21" s="1"/>
  <c r="AY76" i="21"/>
  <c r="AG79" i="21"/>
  <c r="I79" i="21" s="1"/>
  <c r="AH79" i="21"/>
  <c r="J79" i="21" s="1"/>
  <c r="AE79" i="21"/>
  <c r="D79" i="21" s="1"/>
  <c r="AF79" i="21"/>
  <c r="E79" i="21" s="1"/>
  <c r="X79" i="21"/>
  <c r="AN79" i="21" s="1"/>
  <c r="X80" i="21"/>
  <c r="AN80" i="21" s="1"/>
  <c r="X81" i="21"/>
  <c r="AN81" i="21" s="1"/>
  <c r="AS82" i="21"/>
  <c r="AG95" i="21"/>
  <c r="I95" i="21" s="1"/>
  <c r="AH95" i="21"/>
  <c r="J95" i="21" s="1"/>
  <c r="AE95" i="21"/>
  <c r="D95" i="21" s="1"/>
  <c r="AF95" i="21"/>
  <c r="E95" i="21" s="1"/>
  <c r="AM95" i="21"/>
  <c r="AY96" i="21"/>
  <c r="X99" i="21"/>
  <c r="AN99" i="21" s="1"/>
  <c r="AE104" i="21"/>
  <c r="D104" i="21" s="1"/>
  <c r="AF104" i="21"/>
  <c r="E104" i="21" s="1"/>
  <c r="AG104" i="21"/>
  <c r="I104" i="21" s="1"/>
  <c r="AY104" i="21"/>
  <c r="AH104" i="21"/>
  <c r="J104" i="21" s="1"/>
  <c r="AI104" i="21"/>
  <c r="P104" i="21" s="1"/>
  <c r="X92" i="20"/>
  <c r="AN92" i="20" s="1"/>
  <c r="AI101" i="20"/>
  <c r="P101" i="20" s="1"/>
  <c r="AJ105" i="20"/>
  <c r="Q105" i="20" s="1"/>
  <c r="BD29" i="21"/>
  <c r="BE32" i="21"/>
  <c r="U34" i="21"/>
  <c r="AM35" i="21"/>
  <c r="R36" i="21"/>
  <c r="R37" i="21"/>
  <c r="AY37" i="21"/>
  <c r="AY38" i="21"/>
  <c r="AG43" i="21"/>
  <c r="I43" i="21" s="1"/>
  <c r="AH43" i="21"/>
  <c r="J43" i="21" s="1"/>
  <c r="AE43" i="21"/>
  <c r="D43" i="21" s="1"/>
  <c r="AF43" i="21"/>
  <c r="E43" i="21" s="1"/>
  <c r="BF50" i="21"/>
  <c r="BC51" i="21"/>
  <c r="AJ48" i="21"/>
  <c r="Q48" i="21" s="1"/>
  <c r="BC54" i="21"/>
  <c r="AG51" i="21"/>
  <c r="I51" i="21" s="1"/>
  <c r="AH51" i="21"/>
  <c r="J51" i="21" s="1"/>
  <c r="AE51" i="21"/>
  <c r="D51" i="21" s="1"/>
  <c r="AF51" i="21"/>
  <c r="E51" i="21" s="1"/>
  <c r="BD51" i="21"/>
  <c r="F52" i="21"/>
  <c r="AY56" i="21"/>
  <c r="AE56" i="21"/>
  <c r="D56" i="21" s="1"/>
  <c r="AF56" i="21"/>
  <c r="E56" i="21" s="1"/>
  <c r="AG56" i="21"/>
  <c r="I56" i="21" s="1"/>
  <c r="AH56" i="21"/>
  <c r="J56" i="21" s="1"/>
  <c r="BF55" i="21"/>
  <c r="AG57" i="21"/>
  <c r="I57" i="21" s="1"/>
  <c r="AH57" i="21"/>
  <c r="J57" i="21" s="1"/>
  <c r="AE57" i="21"/>
  <c r="D57" i="21" s="1"/>
  <c r="AF57" i="21"/>
  <c r="E57" i="21" s="1"/>
  <c r="AE58" i="21"/>
  <c r="D58" i="21" s="1"/>
  <c r="AF58" i="21"/>
  <c r="E58" i="21" s="1"/>
  <c r="AG58" i="21"/>
  <c r="I58" i="21" s="1"/>
  <c r="AH58" i="21"/>
  <c r="J58" i="21" s="1"/>
  <c r="AG59" i="21"/>
  <c r="I59" i="21" s="1"/>
  <c r="AH59" i="21"/>
  <c r="J59" i="21" s="1"/>
  <c r="AE59" i="21"/>
  <c r="D59" i="21" s="1"/>
  <c r="AF59" i="21"/>
  <c r="E59" i="21" s="1"/>
  <c r="AE60" i="21"/>
  <c r="D60" i="21" s="1"/>
  <c r="AF60" i="21"/>
  <c r="E60" i="21" s="1"/>
  <c r="AG60" i="21"/>
  <c r="I60" i="21" s="1"/>
  <c r="AH60" i="21"/>
  <c r="J60" i="21" s="1"/>
  <c r="AW61" i="21"/>
  <c r="V61" i="21" s="1"/>
  <c r="X62" i="21"/>
  <c r="AN62" i="21" s="1"/>
  <c r="X63" i="21"/>
  <c r="AN63" i="21" s="1"/>
  <c r="AI64" i="21"/>
  <c r="P64" i="21" s="1"/>
  <c r="AI67" i="21"/>
  <c r="P67" i="21" s="1"/>
  <c r="AG67" i="21"/>
  <c r="I67" i="21" s="1"/>
  <c r="AH67" i="21"/>
  <c r="J67" i="21" s="1"/>
  <c r="AE67" i="21"/>
  <c r="D67" i="21" s="1"/>
  <c r="AF67" i="21"/>
  <c r="E67" i="21" s="1"/>
  <c r="AG69" i="21"/>
  <c r="I69" i="21" s="1"/>
  <c r="AH69" i="21"/>
  <c r="J69" i="21" s="1"/>
  <c r="AE69" i="21"/>
  <c r="D69" i="21" s="1"/>
  <c r="AF69" i="21"/>
  <c r="E69" i="21" s="1"/>
  <c r="S70" i="21"/>
  <c r="AW71" i="21"/>
  <c r="V71" i="21" s="1"/>
  <c r="S78" i="21"/>
  <c r="AI79" i="21"/>
  <c r="P79" i="21" s="1"/>
  <c r="AI80" i="21"/>
  <c r="P80" i="21" s="1"/>
  <c r="AI81" i="21"/>
  <c r="P81" i="21" s="1"/>
  <c r="BD88" i="21"/>
  <c r="AE84" i="21"/>
  <c r="D84" i="21" s="1"/>
  <c r="AF84" i="21"/>
  <c r="E84" i="21" s="1"/>
  <c r="AG84" i="21"/>
  <c r="I84" i="21" s="1"/>
  <c r="AH84" i="21"/>
  <c r="J84" i="21" s="1"/>
  <c r="AS84" i="21"/>
  <c r="BB92" i="21"/>
  <c r="S94" i="21"/>
  <c r="AG99" i="21"/>
  <c r="I99" i="21" s="1"/>
  <c r="AH99" i="21"/>
  <c r="J99" i="21" s="1"/>
  <c r="AE99" i="21"/>
  <c r="D99" i="21" s="1"/>
  <c r="AF99" i="21"/>
  <c r="E99" i="21" s="1"/>
  <c r="AY99" i="21"/>
  <c r="AI99" i="21"/>
  <c r="P99" i="21" s="1"/>
  <c r="X98" i="21"/>
  <c r="AN98" i="21" s="1"/>
  <c r="AM103" i="21"/>
  <c r="AS105" i="20"/>
  <c r="AF110" i="20"/>
  <c r="AS10" i="21"/>
  <c r="BE27" i="21"/>
  <c r="BE29" i="21"/>
  <c r="BD31" i="21"/>
  <c r="BE37" i="21"/>
  <c r="K40" i="21"/>
  <c r="AC42" i="21" s="1"/>
  <c r="AG41" i="21"/>
  <c r="I41" i="21" s="1"/>
  <c r="AH41" i="21"/>
  <c r="J41" i="21" s="1"/>
  <c r="AE41" i="21"/>
  <c r="D41" i="21" s="1"/>
  <c r="AF41" i="21"/>
  <c r="E41" i="21" s="1"/>
  <c r="AM41" i="21"/>
  <c r="AE42" i="21"/>
  <c r="D42" i="21" s="1"/>
  <c r="AF42" i="21"/>
  <c r="E42" i="21" s="1"/>
  <c r="AG42" i="21"/>
  <c r="I42" i="21" s="1"/>
  <c r="AH42" i="21"/>
  <c r="J42" i="21" s="1"/>
  <c r="BC50" i="21"/>
  <c r="BB46" i="21"/>
  <c r="BE51" i="21"/>
  <c r="AG53" i="21"/>
  <c r="I53" i="21" s="1"/>
  <c r="AH53" i="21"/>
  <c r="J53" i="21" s="1"/>
  <c r="AE53" i="21"/>
  <c r="D53" i="21" s="1"/>
  <c r="AF53" i="21"/>
  <c r="E53" i="21" s="1"/>
  <c r="AY73" i="21"/>
  <c r="AG73" i="21"/>
  <c r="I73" i="21" s="1"/>
  <c r="AH73" i="21"/>
  <c r="J73" i="21" s="1"/>
  <c r="AE73" i="21"/>
  <c r="D73" i="21" s="1"/>
  <c r="AF73" i="21"/>
  <c r="E73" i="21" s="1"/>
  <c r="AI73" i="21"/>
  <c r="P73" i="21" s="1"/>
  <c r="BB89" i="21"/>
  <c r="AE86" i="21"/>
  <c r="D86" i="21" s="1"/>
  <c r="AF86" i="21"/>
  <c r="E86" i="21" s="1"/>
  <c r="AG86" i="21"/>
  <c r="I86" i="21" s="1"/>
  <c r="AH86" i="21"/>
  <c r="J86" i="21" s="1"/>
  <c r="AI86" i="21"/>
  <c r="P86" i="21" s="1"/>
  <c r="BB93" i="21"/>
  <c r="BF94" i="21"/>
  <c r="AH82" i="21"/>
  <c r="J82" i="21" s="1"/>
  <c r="K101" i="21"/>
  <c r="AE102" i="21"/>
  <c r="D102" i="21" s="1"/>
  <c r="AF102" i="21"/>
  <c r="E102" i="21" s="1"/>
  <c r="AG102" i="21"/>
  <c r="I102" i="21" s="1"/>
  <c r="AG103" i="21"/>
  <c r="I103" i="21" s="1"/>
  <c r="AH103" i="21"/>
  <c r="J103" i="21" s="1"/>
  <c r="AE103" i="21"/>
  <c r="D103" i="21" s="1"/>
  <c r="AF103" i="21"/>
  <c r="E103" i="21" s="1"/>
  <c r="S107" i="21"/>
  <c r="AX109" i="21"/>
  <c r="AM104" i="21"/>
  <c r="AG105" i="21"/>
  <c r="I105" i="21" s="1"/>
  <c r="AH105" i="21"/>
  <c r="J105" i="21" s="1"/>
  <c r="AE105" i="21"/>
  <c r="D105" i="21" s="1"/>
  <c r="AF105" i="21"/>
  <c r="E105" i="21" s="1"/>
  <c r="AJ107" i="21"/>
  <c r="Q107" i="21" s="1"/>
  <c r="AG107" i="21"/>
  <c r="I107" i="21" s="1"/>
  <c r="AH107" i="21"/>
  <c r="J107" i="21" s="1"/>
  <c r="AE107" i="21"/>
  <c r="D107" i="21" s="1"/>
  <c r="AF107" i="21"/>
  <c r="E107" i="21" s="1"/>
  <c r="BE108" i="21"/>
  <c r="K109" i="21"/>
  <c r="AC111" i="21" s="1"/>
  <c r="AE110" i="21"/>
  <c r="AF110" i="21"/>
  <c r="AG110" i="21"/>
  <c r="AH108" i="21"/>
  <c r="J108" i="21" s="1"/>
  <c r="AM108" i="21"/>
  <c r="BE109" i="21"/>
  <c r="AW102" i="21"/>
  <c r="V102" i="21" s="1"/>
  <c r="BC106" i="21"/>
  <c r="AY109" i="21"/>
  <c r="AG109" i="21"/>
  <c r="I109" i="21" s="1"/>
  <c r="AH109" i="21"/>
  <c r="J109" i="21" s="1"/>
  <c r="AE109" i="21"/>
  <c r="D109" i="21" s="1"/>
  <c r="AF109" i="21"/>
  <c r="E109" i="21" s="1"/>
  <c r="AI109" i="21"/>
  <c r="P109" i="21" s="1"/>
  <c r="AH102" i="21"/>
  <c r="J102" i="21" s="1"/>
  <c r="AY102" i="21"/>
  <c r="BE106" i="21"/>
  <c r="AS108" i="21"/>
  <c r="AE108" i="21"/>
  <c r="D108" i="21" s="1"/>
  <c r="AF108" i="21"/>
  <c r="E108" i="21" s="1"/>
  <c r="AG108" i="21"/>
  <c r="I108" i="21" s="1"/>
  <c r="R108" i="21"/>
  <c r="AD109" i="21" s="1"/>
  <c r="AX108" i="21"/>
  <c r="Z10" i="21"/>
  <c r="BD11" i="21"/>
  <c r="AA8" i="21"/>
  <c r="O7" i="21"/>
  <c r="BA14" i="21"/>
  <c r="BC15" i="21" s="1"/>
  <c r="BB10" i="21"/>
  <c r="BF10" i="21"/>
  <c r="AH10" i="21" s="1"/>
  <c r="J10" i="21" s="1"/>
  <c r="H7" i="21"/>
  <c r="BC24" i="21"/>
  <c r="BC25" i="21"/>
  <c r="BC26" i="21"/>
  <c r="BD38" i="21"/>
  <c r="BF37" i="21"/>
  <c r="BB37" i="21"/>
  <c r="BD40" i="21"/>
  <c r="BB39" i="21"/>
  <c r="BF39" i="21"/>
  <c r="U35" i="21"/>
  <c r="BD42" i="21"/>
  <c r="BB41" i="21"/>
  <c r="BF41" i="21"/>
  <c r="BF11" i="21"/>
  <c r="BE38" i="21"/>
  <c r="BC37" i="21"/>
  <c r="BE40" i="21"/>
  <c r="BC39" i="21"/>
  <c r="O113" i="21"/>
  <c r="O112" i="21"/>
  <c r="BC34" i="21"/>
  <c r="BF36" i="21"/>
  <c r="BA7" i="21"/>
  <c r="AZ11" i="21"/>
  <c r="BF12" i="21" s="1"/>
  <c r="BD33" i="21"/>
  <c r="BB32" i="21"/>
  <c r="BF32" i="21"/>
  <c r="BD34" i="21"/>
  <c r="BB33" i="21"/>
  <c r="BF33" i="21"/>
  <c r="BD35" i="21"/>
  <c r="BB34" i="21"/>
  <c r="BF34" i="21"/>
  <c r="BD36" i="21"/>
  <c r="BF35" i="21"/>
  <c r="BB35" i="21"/>
  <c r="BD37" i="21"/>
  <c r="BB36" i="21"/>
  <c r="AZ16" i="21"/>
  <c r="BD19" i="21" s="1"/>
  <c r="AZ19" i="21"/>
  <c r="AZ20" i="21" s="1"/>
  <c r="AZ21" i="21" s="1"/>
  <c r="AZ22" i="21" s="1"/>
  <c r="BF27" i="21" s="1"/>
  <c r="BE33" i="21"/>
  <c r="BE34" i="21"/>
  <c r="BE35" i="21"/>
  <c r="BE36" i="21"/>
  <c r="BC35" i="21"/>
  <c r="BC36" i="21"/>
  <c r="BA17" i="21"/>
  <c r="BB31" i="21"/>
  <c r="BF31" i="21"/>
  <c r="BD32" i="21"/>
  <c r="BB28" i="21"/>
  <c r="BB29" i="21"/>
  <c r="BB30" i="21"/>
  <c r="BC31" i="21"/>
  <c r="BD39" i="21"/>
  <c r="BB38" i="21"/>
  <c r="AM48" i="21"/>
  <c r="R48" i="21"/>
  <c r="AS49" i="21"/>
  <c r="X48" i="21"/>
  <c r="AN48" i="21" s="1"/>
  <c r="AJ49" i="21"/>
  <c r="Q49" i="21" s="1"/>
  <c r="K48" i="21"/>
  <c r="AI49" i="21"/>
  <c r="P49" i="21" s="1"/>
  <c r="B49" i="21"/>
  <c r="U48" i="21"/>
  <c r="F48" i="21"/>
  <c r="AY49" i="21"/>
  <c r="AX49" i="21"/>
  <c r="S48" i="21"/>
  <c r="AW49" i="21"/>
  <c r="V49" i="21" s="1"/>
  <c r="BC27" i="21"/>
  <c r="BC28" i="21"/>
  <c r="BC29" i="21"/>
  <c r="BC30" i="21"/>
  <c r="BE39" i="21"/>
  <c r="BC38" i="21"/>
  <c r="AI36" i="21"/>
  <c r="P36" i="21" s="1"/>
  <c r="S35" i="21"/>
  <c r="AS36" i="21"/>
  <c r="X35" i="21"/>
  <c r="AN35" i="21" s="1"/>
  <c r="AY36" i="21"/>
  <c r="K35" i="21"/>
  <c r="F35" i="21"/>
  <c r="R35" i="21"/>
  <c r="B36" i="21"/>
  <c r="AJ36" i="21"/>
  <c r="Q36" i="21" s="1"/>
  <c r="AW36" i="21"/>
  <c r="V36" i="21" s="1"/>
  <c r="AI35" i="21"/>
  <c r="P35" i="21" s="1"/>
  <c r="S34" i="21"/>
  <c r="AS35" i="21"/>
  <c r="B35" i="21"/>
  <c r="AI37" i="21"/>
  <c r="P37" i="21" s="1"/>
  <c r="S36" i="21"/>
  <c r="AS37" i="21"/>
  <c r="X36" i="21"/>
  <c r="AN36" i="21" s="1"/>
  <c r="K37" i="21"/>
  <c r="BD43" i="21"/>
  <c r="BB42" i="21"/>
  <c r="U41" i="21"/>
  <c r="AW43" i="21"/>
  <c r="V43" i="21" s="1"/>
  <c r="AJ43" i="21"/>
  <c r="Q43" i="21" s="1"/>
  <c r="AI43" i="21"/>
  <c r="P43" i="21" s="1"/>
  <c r="S42" i="21"/>
  <c r="F42" i="21"/>
  <c r="AS43" i="21"/>
  <c r="X42" i="21"/>
  <c r="AN42" i="21" s="1"/>
  <c r="AX43" i="21"/>
  <c r="B44" i="21"/>
  <c r="X34" i="21"/>
  <c r="AN34" i="21" s="1"/>
  <c r="AM34" i="21"/>
  <c r="AW38" i="21"/>
  <c r="V38" i="21" s="1"/>
  <c r="AJ38" i="21"/>
  <c r="Q38" i="21" s="1"/>
  <c r="AI38" i="21"/>
  <c r="P38" i="21" s="1"/>
  <c r="S37" i="21"/>
  <c r="AS38" i="21"/>
  <c r="X37" i="21"/>
  <c r="AN37" i="21" s="1"/>
  <c r="AJ37" i="21"/>
  <c r="Q37" i="21" s="1"/>
  <c r="AW39" i="21"/>
  <c r="V39" i="21" s="1"/>
  <c r="AJ39" i="21"/>
  <c r="Q39" i="21" s="1"/>
  <c r="AI39" i="21"/>
  <c r="P39" i="21" s="1"/>
  <c r="S38" i="21"/>
  <c r="AS39" i="21"/>
  <c r="X38" i="21"/>
  <c r="AN38" i="21" s="1"/>
  <c r="AX38" i="21"/>
  <c r="AW40" i="21"/>
  <c r="V40" i="21" s="1"/>
  <c r="AJ40" i="21"/>
  <c r="Q40" i="21" s="1"/>
  <c r="AI40" i="21"/>
  <c r="P40" i="21" s="1"/>
  <c r="S39" i="21"/>
  <c r="F39" i="21"/>
  <c r="AB40" i="21" s="1"/>
  <c r="AS40" i="21"/>
  <c r="X39" i="21"/>
  <c r="AN39" i="21" s="1"/>
  <c r="R42" i="21"/>
  <c r="AY43" i="21"/>
  <c r="B45" i="21"/>
  <c r="AX60" i="21"/>
  <c r="B60" i="21"/>
  <c r="U59" i="21"/>
  <c r="K59" i="21"/>
  <c r="AI60" i="21"/>
  <c r="P60" i="21" s="1"/>
  <c r="S59" i="21"/>
  <c r="AM59" i="21"/>
  <c r="R59" i="21"/>
  <c r="AS60" i="21"/>
  <c r="X59" i="21"/>
  <c r="AN59" i="21" s="1"/>
  <c r="F59" i="21"/>
  <c r="AJ60" i="21"/>
  <c r="Q60" i="21" s="1"/>
  <c r="AY60" i="21"/>
  <c r="AW60" i="21"/>
  <c r="V60" i="21" s="1"/>
  <c r="AW41" i="21"/>
  <c r="V41" i="21" s="1"/>
  <c r="AJ41" i="21"/>
  <c r="Q41" i="21" s="1"/>
  <c r="AI41" i="21"/>
  <c r="P41" i="21" s="1"/>
  <c r="S40" i="21"/>
  <c r="F40" i="21"/>
  <c r="AS41" i="21"/>
  <c r="X40" i="21"/>
  <c r="AN40" i="21" s="1"/>
  <c r="B41" i="21"/>
  <c r="AW44" i="21"/>
  <c r="V44" i="21" s="1"/>
  <c r="AJ44" i="21"/>
  <c r="Q44" i="21" s="1"/>
  <c r="AI44" i="21"/>
  <c r="P44" i="21" s="1"/>
  <c r="S43" i="21"/>
  <c r="F43" i="21"/>
  <c r="AS44" i="21"/>
  <c r="X43" i="21"/>
  <c r="AN43" i="21" s="1"/>
  <c r="AX44" i="21"/>
  <c r="BD44" i="21"/>
  <c r="BB43" i="21"/>
  <c r="BF42" i="21"/>
  <c r="R43" i="21"/>
  <c r="AY44" i="21"/>
  <c r="AM45" i="21"/>
  <c r="R45" i="21"/>
  <c r="AS46" i="21"/>
  <c r="K45" i="21"/>
  <c r="B46" i="21"/>
  <c r="U45" i="21"/>
  <c r="AY46" i="21"/>
  <c r="AX46" i="21"/>
  <c r="S45" i="21"/>
  <c r="F45" i="21"/>
  <c r="AW46" i="21"/>
  <c r="V46" i="21" s="1"/>
  <c r="AX51" i="21"/>
  <c r="B51" i="21"/>
  <c r="U50" i="21"/>
  <c r="K50" i="21"/>
  <c r="AM50" i="21"/>
  <c r="R50" i="21"/>
  <c r="AS51" i="21"/>
  <c r="X50" i="21"/>
  <c r="AN50" i="21" s="1"/>
  <c r="AY51" i="21"/>
  <c r="F50" i="21"/>
  <c r="AW51" i="21"/>
  <c r="V51" i="21" s="1"/>
  <c r="AJ51" i="21"/>
  <c r="Q51" i="21" s="1"/>
  <c r="AI51" i="21"/>
  <c r="P51" i="21" s="1"/>
  <c r="S50" i="21"/>
  <c r="AS45" i="21"/>
  <c r="S44" i="21"/>
  <c r="F44" i="21"/>
  <c r="AY45" i="21"/>
  <c r="AJ45" i="21"/>
  <c r="Q45" i="21" s="1"/>
  <c r="X44" i="21"/>
  <c r="AN44" i="21" s="1"/>
  <c r="AX45" i="21"/>
  <c r="AI45" i="21"/>
  <c r="P45" i="21" s="1"/>
  <c r="AW45" i="21"/>
  <c r="V45" i="21" s="1"/>
  <c r="R44" i="21"/>
  <c r="AX52" i="21"/>
  <c r="B52" i="21"/>
  <c r="U51" i="21"/>
  <c r="K51" i="21"/>
  <c r="AM51" i="21"/>
  <c r="R51" i="21"/>
  <c r="AS52" i="21"/>
  <c r="X51" i="21"/>
  <c r="AN51" i="21" s="1"/>
  <c r="AY52" i="21"/>
  <c r="F51" i="21"/>
  <c r="AW52" i="21"/>
  <c r="V52" i="21" s="1"/>
  <c r="AJ52" i="21"/>
  <c r="Q52" i="21" s="1"/>
  <c r="AI52" i="21"/>
  <c r="P52" i="21" s="1"/>
  <c r="S51" i="21"/>
  <c r="BD41" i="21"/>
  <c r="BB40" i="21"/>
  <c r="BD45" i="21"/>
  <c r="BB44" i="21"/>
  <c r="AM40" i="21"/>
  <c r="AW42" i="21"/>
  <c r="V42" i="21" s="1"/>
  <c r="AJ42" i="21"/>
  <c r="Q42" i="21" s="1"/>
  <c r="AI42" i="21"/>
  <c r="P42" i="21" s="1"/>
  <c r="S41" i="21"/>
  <c r="F41" i="21"/>
  <c r="AS42" i="21"/>
  <c r="X41" i="21"/>
  <c r="AN41" i="21" s="1"/>
  <c r="AX42" i="21"/>
  <c r="U44" i="21"/>
  <c r="AM44" i="21"/>
  <c r="F69" i="21"/>
  <c r="AX70" i="21"/>
  <c r="B70" i="21"/>
  <c r="U69" i="21"/>
  <c r="K69" i="21"/>
  <c r="AI70" i="21"/>
  <c r="P70" i="21" s="1"/>
  <c r="AW70" i="21"/>
  <c r="V70" i="21" s="1"/>
  <c r="AM69" i="21"/>
  <c r="AS70" i="21"/>
  <c r="S69" i="21"/>
  <c r="AY70" i="21"/>
  <c r="X69" i="21"/>
  <c r="AN69" i="21" s="1"/>
  <c r="AJ70" i="21"/>
  <c r="Q70" i="21" s="1"/>
  <c r="R69" i="21"/>
  <c r="AD70" i="21" s="1"/>
  <c r="BB68" i="21"/>
  <c r="BF68" i="21"/>
  <c r="BD69" i="21"/>
  <c r="BE46" i="21"/>
  <c r="BB47" i="21"/>
  <c r="AX50" i="21"/>
  <c r="B50" i="21"/>
  <c r="AM49" i="21"/>
  <c r="R49" i="21"/>
  <c r="AS50" i="21"/>
  <c r="X49" i="21"/>
  <c r="AN49" i="21" s="1"/>
  <c r="AI50" i="21"/>
  <c r="P50" i="21" s="1"/>
  <c r="AX53" i="21"/>
  <c r="B53" i="21"/>
  <c r="U52" i="21"/>
  <c r="K52" i="21"/>
  <c r="AM52" i="21"/>
  <c r="R52" i="21"/>
  <c r="AS53" i="21"/>
  <c r="X52" i="21"/>
  <c r="AN52" i="21" s="1"/>
  <c r="F54" i="21"/>
  <c r="AJ55" i="21"/>
  <c r="Q55" i="21" s="1"/>
  <c r="AW55" i="21"/>
  <c r="V55" i="21" s="1"/>
  <c r="AX58" i="21"/>
  <c r="B58" i="21"/>
  <c r="U57" i="21"/>
  <c r="K57" i="21"/>
  <c r="AI58" i="21"/>
  <c r="P58" i="21" s="1"/>
  <c r="S57" i="21"/>
  <c r="AM57" i="21"/>
  <c r="R57" i="21"/>
  <c r="AS58" i="21"/>
  <c r="X57" i="21"/>
  <c r="AN57" i="21" s="1"/>
  <c r="AJ57" i="21"/>
  <c r="Q57" i="21" s="1"/>
  <c r="BE67" i="21"/>
  <c r="BC64" i="21"/>
  <c r="BC66" i="21"/>
  <c r="K46" i="21"/>
  <c r="BF46" i="21"/>
  <c r="AJ50" i="21"/>
  <c r="Q50" i="21" s="1"/>
  <c r="AW50" i="21"/>
  <c r="V50" i="21" s="1"/>
  <c r="AX54" i="21"/>
  <c r="B54" i="21"/>
  <c r="U53" i="21"/>
  <c r="K53" i="21"/>
  <c r="AM53" i="21"/>
  <c r="R53" i="21"/>
  <c r="AS54" i="21"/>
  <c r="X53" i="21"/>
  <c r="AN53" i="21" s="1"/>
  <c r="BE63" i="21"/>
  <c r="F58" i="21"/>
  <c r="AW58" i="21"/>
  <c r="V58" i="21" s="1"/>
  <c r="AX61" i="21"/>
  <c r="AI61" i="21"/>
  <c r="P61" i="21" s="1"/>
  <c r="AJ61" i="21"/>
  <c r="Q61" i="21" s="1"/>
  <c r="B61" i="21"/>
  <c r="U60" i="21"/>
  <c r="K60" i="21"/>
  <c r="S60" i="21"/>
  <c r="AY61" i="21"/>
  <c r="AM60" i="21"/>
  <c r="R60" i="21"/>
  <c r="X60" i="21"/>
  <c r="AN60" i="21" s="1"/>
  <c r="AW62" i="21"/>
  <c r="V62" i="21" s="1"/>
  <c r="BC71" i="21"/>
  <c r="BE72" i="21"/>
  <c r="BE68" i="21"/>
  <c r="BC68" i="21"/>
  <c r="BC74" i="21"/>
  <c r="BE75" i="21"/>
  <c r="AM46" i="21"/>
  <c r="R46" i="21"/>
  <c r="AS47" i="21"/>
  <c r="X46" i="21"/>
  <c r="AN46" i="21" s="1"/>
  <c r="BE47" i="21"/>
  <c r="BB48" i="21"/>
  <c r="S49" i="21"/>
  <c r="AY50" i="21"/>
  <c r="S52" i="21"/>
  <c r="F55" i="21"/>
  <c r="AY58" i="21"/>
  <c r="BB69" i="21"/>
  <c r="BF69" i="21"/>
  <c r="BD70" i="21"/>
  <c r="BB73" i="21"/>
  <c r="BF73" i="21"/>
  <c r="BD74" i="21"/>
  <c r="BD73" i="21"/>
  <c r="BF47" i="21"/>
  <c r="AX55" i="21"/>
  <c r="B55" i="21"/>
  <c r="U54" i="21"/>
  <c r="K54" i="21"/>
  <c r="AM54" i="21"/>
  <c r="R54" i="21"/>
  <c r="AS55" i="21"/>
  <c r="X54" i="21"/>
  <c r="AN54" i="21" s="1"/>
  <c r="AX59" i="21"/>
  <c r="B59" i="21"/>
  <c r="U58" i="21"/>
  <c r="K58" i="21"/>
  <c r="AI59" i="21"/>
  <c r="P59" i="21" s="1"/>
  <c r="S58" i="21"/>
  <c r="AM58" i="21"/>
  <c r="R58" i="21"/>
  <c r="AS59" i="21"/>
  <c r="X58" i="21"/>
  <c r="AN58" i="21" s="1"/>
  <c r="AY62" i="21"/>
  <c r="AS62" i="21"/>
  <c r="U61" i="21"/>
  <c r="K61" i="21"/>
  <c r="AI62" i="21"/>
  <c r="P62" i="21" s="1"/>
  <c r="S61" i="21"/>
  <c r="AX62" i="21"/>
  <c r="AM61" i="21"/>
  <c r="AJ62" i="21"/>
  <c r="Q62" i="21" s="1"/>
  <c r="R61" i="21"/>
  <c r="B62" i="21"/>
  <c r="F67" i="21"/>
  <c r="AX68" i="21"/>
  <c r="B68" i="21"/>
  <c r="U67" i="21"/>
  <c r="K67" i="21"/>
  <c r="AI68" i="21"/>
  <c r="P68" i="21" s="1"/>
  <c r="AY68" i="21"/>
  <c r="AM67" i="21"/>
  <c r="R67" i="21"/>
  <c r="AR70" i="21" s="1"/>
  <c r="X67" i="21"/>
  <c r="AN67" i="21" s="1"/>
  <c r="AW68" i="21"/>
  <c r="V68" i="21" s="1"/>
  <c r="AJ68" i="21"/>
  <c r="Q68" i="21" s="1"/>
  <c r="BC75" i="21"/>
  <c r="BE76" i="21"/>
  <c r="S46" i="21"/>
  <c r="AM47" i="21"/>
  <c r="R47" i="21"/>
  <c r="AS48" i="21"/>
  <c r="X47" i="21"/>
  <c r="AN47" i="21" s="1"/>
  <c r="AX47" i="21"/>
  <c r="BE48" i="21"/>
  <c r="F49" i="21"/>
  <c r="U49" i="21"/>
  <c r="BB49" i="21"/>
  <c r="AJ53" i="21"/>
  <c r="Q53" i="21" s="1"/>
  <c r="AW53" i="21"/>
  <c r="V53" i="21" s="1"/>
  <c r="AW59" i="21"/>
  <c r="V59" i="21" s="1"/>
  <c r="BE62" i="21"/>
  <c r="BE64" i="21"/>
  <c r="S67" i="21"/>
  <c r="BD68" i="21"/>
  <c r="BF48" i="21"/>
  <c r="AY53" i="21"/>
  <c r="S54" i="21"/>
  <c r="AX56" i="21"/>
  <c r="B56" i="21"/>
  <c r="U55" i="21"/>
  <c r="K55" i="21"/>
  <c r="AI56" i="21"/>
  <c r="P56" i="21" s="1"/>
  <c r="AM55" i="21"/>
  <c r="R55" i="21"/>
  <c r="AS56" i="21"/>
  <c r="X55" i="21"/>
  <c r="AN55" i="21" s="1"/>
  <c r="AX57" i="21"/>
  <c r="B57" i="21"/>
  <c r="U56" i="21"/>
  <c r="K56" i="21"/>
  <c r="AI57" i="21"/>
  <c r="P57" i="21" s="1"/>
  <c r="S56" i="21"/>
  <c r="AM56" i="21"/>
  <c r="R56" i="21"/>
  <c r="AS57" i="21"/>
  <c r="X56" i="21"/>
  <c r="AN56" i="21" s="1"/>
  <c r="AJ56" i="21"/>
  <c r="Q56" i="21" s="1"/>
  <c r="AY59" i="21"/>
  <c r="BB70" i="21"/>
  <c r="BF70" i="21"/>
  <c r="BD71" i="21"/>
  <c r="BD62" i="21"/>
  <c r="BF61" i="21"/>
  <c r="BD63" i="21"/>
  <c r="BD64" i="21"/>
  <c r="BB64" i="21"/>
  <c r="BF64" i="21"/>
  <c r="BB65" i="21"/>
  <c r="BF65" i="21"/>
  <c r="BD66" i="21"/>
  <c r="BE61" i="21"/>
  <c r="BF62" i="21"/>
  <c r="X66" i="21"/>
  <c r="AN66" i="21" s="1"/>
  <c r="AM66" i="21"/>
  <c r="AS67" i="21"/>
  <c r="BC62" i="21"/>
  <c r="BC63" i="21"/>
  <c r="BE65" i="21"/>
  <c r="BC65" i="21"/>
  <c r="BF63" i="21"/>
  <c r="BE66" i="21"/>
  <c r="BE70" i="21"/>
  <c r="BC70" i="21"/>
  <c r="BE71" i="21"/>
  <c r="F66" i="21"/>
  <c r="AX67" i="21"/>
  <c r="B67" i="21"/>
  <c r="U66" i="21"/>
  <c r="K66" i="21"/>
  <c r="AW67" i="21"/>
  <c r="V67" i="21" s="1"/>
  <c r="S66" i="21"/>
  <c r="BE69" i="21"/>
  <c r="BB66" i="21"/>
  <c r="BF66" i="21"/>
  <c r="BB67" i="21"/>
  <c r="BF67" i="21"/>
  <c r="F65" i="21"/>
  <c r="AX66" i="21"/>
  <c r="B66" i="21"/>
  <c r="U65" i="21"/>
  <c r="K65" i="21"/>
  <c r="AY66" i="21"/>
  <c r="AM65" i="21"/>
  <c r="R65" i="21"/>
  <c r="AS66" i="21"/>
  <c r="BD65" i="21"/>
  <c r="BC72" i="21"/>
  <c r="BE73" i="21"/>
  <c r="AM71" i="21"/>
  <c r="R71" i="21"/>
  <c r="F71" i="21"/>
  <c r="AS72" i="21"/>
  <c r="AX72" i="21"/>
  <c r="B72" i="21"/>
  <c r="U71" i="21"/>
  <c r="K71" i="21"/>
  <c r="S71" i="21"/>
  <c r="AY72" i="21"/>
  <c r="AI72" i="21"/>
  <c r="P72" i="21" s="1"/>
  <c r="BB62" i="21"/>
  <c r="S65" i="21"/>
  <c r="AJ66" i="21"/>
  <c r="Q66" i="21" s="1"/>
  <c r="BB71" i="21"/>
  <c r="BF71" i="21"/>
  <c r="BD67" i="21"/>
  <c r="BF82" i="21"/>
  <c r="BB82" i="21"/>
  <c r="BD83" i="21"/>
  <c r="BD82" i="21"/>
  <c r="BF81" i="21"/>
  <c r="BF80" i="21"/>
  <c r="BF79" i="21"/>
  <c r="AX65" i="21"/>
  <c r="B65" i="21"/>
  <c r="U64" i="21"/>
  <c r="X64" i="21"/>
  <c r="AN64" i="21" s="1"/>
  <c r="AJ65" i="21"/>
  <c r="Q65" i="21" s="1"/>
  <c r="S68" i="21"/>
  <c r="AW69" i="21"/>
  <c r="V69" i="21" s="1"/>
  <c r="AM70" i="21"/>
  <c r="R70" i="21"/>
  <c r="F70" i="21"/>
  <c r="AX71" i="21"/>
  <c r="B71" i="21"/>
  <c r="U70" i="21"/>
  <c r="K70" i="21"/>
  <c r="AY71" i="21"/>
  <c r="AM75" i="21"/>
  <c r="R75" i="21"/>
  <c r="F75" i="21"/>
  <c r="AW76" i="21"/>
  <c r="V76" i="21" s="1"/>
  <c r="S75" i="21"/>
  <c r="AS76" i="21"/>
  <c r="AJ76" i="21"/>
  <c r="Q76" i="21" s="1"/>
  <c r="AI76" i="21"/>
  <c r="P76" i="21" s="1"/>
  <c r="K75" i="21"/>
  <c r="BE83" i="21"/>
  <c r="BC82" i="21"/>
  <c r="BB76" i="21"/>
  <c r="BF76" i="21"/>
  <c r="BD77" i="21"/>
  <c r="BB77" i="21"/>
  <c r="BF77" i="21"/>
  <c r="BD78" i="21"/>
  <c r="BB78" i="21"/>
  <c r="BF78" i="21"/>
  <c r="BD79" i="21"/>
  <c r="BE80" i="21"/>
  <c r="BC79" i="21"/>
  <c r="BE81" i="21"/>
  <c r="BC80" i="21"/>
  <c r="BF83" i="21"/>
  <c r="BB83" i="21"/>
  <c r="BD84" i="21"/>
  <c r="BF85" i="21"/>
  <c r="BB85" i="21"/>
  <c r="BD86" i="21"/>
  <c r="AS91" i="21"/>
  <c r="X90" i="21"/>
  <c r="AN90" i="21" s="1"/>
  <c r="AW91" i="21"/>
  <c r="V91" i="21" s="1"/>
  <c r="K90" i="21"/>
  <c r="AJ91" i="21"/>
  <c r="Q91" i="21" s="1"/>
  <c r="U90" i="21"/>
  <c r="AI91" i="21"/>
  <c r="P91" i="21" s="1"/>
  <c r="AM90" i="21"/>
  <c r="B91" i="21"/>
  <c r="R90" i="21"/>
  <c r="AD91" i="21" s="1"/>
  <c r="AY91" i="21"/>
  <c r="F90" i="21"/>
  <c r="AX91" i="21"/>
  <c r="S90" i="21"/>
  <c r="BB74" i="21"/>
  <c r="BF74" i="21"/>
  <c r="BB75" i="21"/>
  <c r="BF75" i="21"/>
  <c r="BE77" i="21"/>
  <c r="BC76" i="21"/>
  <c r="BD75" i="21"/>
  <c r="BE84" i="21"/>
  <c r="BC83" i="21"/>
  <c r="BE86" i="21"/>
  <c r="BC85" i="21"/>
  <c r="BB72" i="21"/>
  <c r="BF72" i="21"/>
  <c r="F68" i="21"/>
  <c r="AX69" i="21"/>
  <c r="B69" i="21"/>
  <c r="U68" i="21"/>
  <c r="K68" i="21"/>
  <c r="X68" i="21"/>
  <c r="AN68" i="21" s="1"/>
  <c r="BC73" i="21"/>
  <c r="BE74" i="21"/>
  <c r="AJ69" i="21"/>
  <c r="Q69" i="21" s="1"/>
  <c r="BC69" i="21"/>
  <c r="AM72" i="21"/>
  <c r="R72" i="21"/>
  <c r="F72" i="21"/>
  <c r="AS73" i="21"/>
  <c r="X72" i="21"/>
  <c r="AN72" i="21" s="1"/>
  <c r="AX73" i="21"/>
  <c r="B73" i="21"/>
  <c r="U72" i="21"/>
  <c r="K72" i="21"/>
  <c r="AW74" i="21"/>
  <c r="V74" i="21" s="1"/>
  <c r="AM73" i="21"/>
  <c r="R73" i="21"/>
  <c r="F73" i="21"/>
  <c r="AS74" i="21"/>
  <c r="X73" i="21"/>
  <c r="AN73" i="21" s="1"/>
  <c r="B74" i="21"/>
  <c r="U73" i="21"/>
  <c r="K73" i="21"/>
  <c r="AW75" i="21"/>
  <c r="V75" i="21" s="1"/>
  <c r="AM74" i="21"/>
  <c r="R74" i="21"/>
  <c r="F74" i="21"/>
  <c r="AS75" i="21"/>
  <c r="X74" i="21"/>
  <c r="AN74" i="21" s="1"/>
  <c r="AI75" i="21"/>
  <c r="P75" i="21" s="1"/>
  <c r="U74" i="21"/>
  <c r="K74" i="21"/>
  <c r="BC88" i="21"/>
  <c r="BE89" i="21"/>
  <c r="B75" i="21"/>
  <c r="B76" i="21"/>
  <c r="BF84" i="21"/>
  <c r="BB84" i="21"/>
  <c r="BD85" i="21"/>
  <c r="BF86" i="21"/>
  <c r="BB86" i="21"/>
  <c r="BD87" i="21"/>
  <c r="BC87" i="21"/>
  <c r="BE88" i="21"/>
  <c r="BE85" i="21"/>
  <c r="BC84" i="21"/>
  <c r="BE87" i="21"/>
  <c r="BC86" i="21"/>
  <c r="AY63" i="21"/>
  <c r="AX64" i="21"/>
  <c r="BB79" i="21"/>
  <c r="BB80" i="21"/>
  <c r="K76" i="21"/>
  <c r="BB81" i="21"/>
  <c r="K77" i="21"/>
  <c r="U78" i="21"/>
  <c r="U79" i="21"/>
  <c r="U80" i="21"/>
  <c r="BD80" i="21"/>
  <c r="BD81" i="21"/>
  <c r="AW77" i="21"/>
  <c r="V77" i="21" s="1"/>
  <c r="AM76" i="21"/>
  <c r="R76" i="21"/>
  <c r="F76" i="21"/>
  <c r="X76" i="21"/>
  <c r="AN76" i="21" s="1"/>
  <c r="BE82" i="21"/>
  <c r="BC81" i="21"/>
  <c r="AW78" i="21"/>
  <c r="V78" i="21" s="1"/>
  <c r="AJ78" i="21"/>
  <c r="Q78" i="21" s="1"/>
  <c r="AM77" i="21"/>
  <c r="R77" i="21"/>
  <c r="F77" i="21"/>
  <c r="X77" i="21"/>
  <c r="AN77" i="21" s="1"/>
  <c r="AJ77" i="21"/>
  <c r="Q77" i="21" s="1"/>
  <c r="AI78" i="21"/>
  <c r="P78" i="21" s="1"/>
  <c r="AX95" i="21"/>
  <c r="B95" i="21"/>
  <c r="AW95" i="21"/>
  <c r="V95" i="21" s="1"/>
  <c r="AJ95" i="21"/>
  <c r="Q95" i="21" s="1"/>
  <c r="AS95" i="21"/>
  <c r="U94" i="21"/>
  <c r="R94" i="21"/>
  <c r="F94" i="21"/>
  <c r="K94" i="21"/>
  <c r="X94" i="21"/>
  <c r="AN94" i="21" s="1"/>
  <c r="AY95" i="21"/>
  <c r="AI95" i="21"/>
  <c r="P95" i="21" s="1"/>
  <c r="BE100" i="21"/>
  <c r="BC99" i="21"/>
  <c r="BE91" i="21"/>
  <c r="BC90" i="21"/>
  <c r="BE92" i="21"/>
  <c r="BC91" i="21"/>
  <c r="BE93" i="21"/>
  <c r="BC92" i="21"/>
  <c r="AW92" i="21"/>
  <c r="V92" i="21" s="1"/>
  <c r="AJ92" i="21"/>
  <c r="Q92" i="21" s="1"/>
  <c r="AS92" i="21"/>
  <c r="AM91" i="21"/>
  <c r="R91" i="21"/>
  <c r="X91" i="21"/>
  <c r="AN91" i="21" s="1"/>
  <c r="AY92" i="21"/>
  <c r="AI92" i="21"/>
  <c r="P92" i="21" s="1"/>
  <c r="K91" i="21"/>
  <c r="AX92" i="21"/>
  <c r="U91" i="21"/>
  <c r="F91" i="21"/>
  <c r="S91" i="21"/>
  <c r="BF108" i="21"/>
  <c r="BB108" i="21"/>
  <c r="BD109" i="21"/>
  <c r="BE78" i="21"/>
  <c r="BC77" i="21"/>
  <c r="BE79" i="21"/>
  <c r="BC78" i="21"/>
  <c r="AC83" i="21"/>
  <c r="B92" i="21"/>
  <c r="BE98" i="21"/>
  <c r="BC97" i="21"/>
  <c r="BC93" i="21"/>
  <c r="BC94" i="21"/>
  <c r="R62" i="21"/>
  <c r="AM62" i="21"/>
  <c r="R63" i="21"/>
  <c r="AM63" i="21"/>
  <c r="S76" i="21"/>
  <c r="S77" i="21"/>
  <c r="AX77" i="21"/>
  <c r="AW79" i="21"/>
  <c r="V79" i="21" s="1"/>
  <c r="AJ79" i="21"/>
  <c r="Q79" i="21" s="1"/>
  <c r="AM78" i="21"/>
  <c r="R78" i="21"/>
  <c r="F78" i="21"/>
  <c r="AX78" i="21"/>
  <c r="AW80" i="21"/>
  <c r="V80" i="21" s="1"/>
  <c r="AJ80" i="21"/>
  <c r="Q80" i="21" s="1"/>
  <c r="AM79" i="21"/>
  <c r="R79" i="21"/>
  <c r="F79" i="21"/>
  <c r="AX79" i="21"/>
  <c r="AW81" i="21"/>
  <c r="V81" i="21" s="1"/>
  <c r="AJ81" i="21"/>
  <c r="Q81" i="21" s="1"/>
  <c r="AM80" i="21"/>
  <c r="R80" i="21"/>
  <c r="F80" i="21"/>
  <c r="AX80" i="21"/>
  <c r="AY82" i="21"/>
  <c r="AX82" i="21"/>
  <c r="AW82" i="21"/>
  <c r="V82" i="21" s="1"/>
  <c r="AJ82" i="21"/>
  <c r="Q82" i="21" s="1"/>
  <c r="AM81" i="21"/>
  <c r="R81" i="21"/>
  <c r="F81" i="21"/>
  <c r="AX81" i="21"/>
  <c r="AY83" i="21"/>
  <c r="AX83" i="21"/>
  <c r="B83" i="21"/>
  <c r="U82" i="21"/>
  <c r="AW83" i="21"/>
  <c r="V83" i="21" s="1"/>
  <c r="AJ83" i="21"/>
  <c r="Q83" i="21" s="1"/>
  <c r="AM82" i="21"/>
  <c r="R82" i="21"/>
  <c r="F82" i="21"/>
  <c r="AI82" i="21"/>
  <c r="P82" i="21" s="1"/>
  <c r="AI83" i="21"/>
  <c r="P83" i="21" s="1"/>
  <c r="BC89" i="21"/>
  <c r="AW93" i="21"/>
  <c r="V93" i="21" s="1"/>
  <c r="AJ93" i="21"/>
  <c r="Q93" i="21" s="1"/>
  <c r="AS93" i="21"/>
  <c r="U92" i="21"/>
  <c r="R92" i="21"/>
  <c r="F92" i="21"/>
  <c r="AY93" i="21"/>
  <c r="AI93" i="21"/>
  <c r="P93" i="21" s="1"/>
  <c r="B93" i="21"/>
  <c r="K92" i="21"/>
  <c r="X92" i="21"/>
  <c r="AN92" i="21" s="1"/>
  <c r="AX93" i="21"/>
  <c r="AY77" i="21"/>
  <c r="AY78" i="21"/>
  <c r="AM94" i="21"/>
  <c r="F83" i="21"/>
  <c r="F84" i="21"/>
  <c r="F85" i="21"/>
  <c r="F86" i="21"/>
  <c r="F87" i="21"/>
  <c r="BB87" i="21"/>
  <c r="U88" i="21"/>
  <c r="AX88" i="21"/>
  <c r="BF88" i="21"/>
  <c r="F89" i="21"/>
  <c r="S89" i="21"/>
  <c r="BD89" i="21"/>
  <c r="B90" i="21"/>
  <c r="BB90" i="21"/>
  <c r="R83" i="21"/>
  <c r="AM83" i="21"/>
  <c r="R84" i="21"/>
  <c r="AM84" i="21"/>
  <c r="R85" i="21"/>
  <c r="AM85" i="21"/>
  <c r="R86" i="21"/>
  <c r="AM86" i="21"/>
  <c r="R87" i="21"/>
  <c r="AM87" i="21"/>
  <c r="AY88" i="21"/>
  <c r="AM89" i="21"/>
  <c r="BD92" i="21"/>
  <c r="X93" i="21"/>
  <c r="AN93" i="21" s="1"/>
  <c r="AJ84" i="21"/>
  <c r="Q84" i="21" s="1"/>
  <c r="AW84" i="21"/>
  <c r="V84" i="21" s="1"/>
  <c r="AJ85" i="21"/>
  <c r="Q85" i="21" s="1"/>
  <c r="AW85" i="21"/>
  <c r="V85" i="21" s="1"/>
  <c r="AJ86" i="21"/>
  <c r="Q86" i="21" s="1"/>
  <c r="AW86" i="21"/>
  <c r="V86" i="21" s="1"/>
  <c r="AJ87" i="21"/>
  <c r="Q87" i="21" s="1"/>
  <c r="AW87" i="21"/>
  <c r="V87" i="21" s="1"/>
  <c r="B88" i="21"/>
  <c r="AS89" i="21"/>
  <c r="X88" i="21"/>
  <c r="AN88" i="21" s="1"/>
  <c r="AJ88" i="21"/>
  <c r="Q88" i="21" s="1"/>
  <c r="AY89" i="21"/>
  <c r="AW90" i="21"/>
  <c r="V90" i="21" s="1"/>
  <c r="BB91" i="21"/>
  <c r="AW94" i="21"/>
  <c r="V94" i="21" s="1"/>
  <c r="AJ94" i="21"/>
  <c r="Q94" i="21" s="1"/>
  <c r="AS94" i="21"/>
  <c r="U93" i="21"/>
  <c r="R93" i="21"/>
  <c r="F93" i="21"/>
  <c r="AY94" i="21"/>
  <c r="AI94" i="21"/>
  <c r="P94" i="21" s="1"/>
  <c r="AM93" i="21"/>
  <c r="BE99" i="21"/>
  <c r="BC98" i="21"/>
  <c r="BD107" i="21"/>
  <c r="K83" i="21"/>
  <c r="AQ85" i="21" s="1"/>
  <c r="U83" i="21"/>
  <c r="B84" i="21"/>
  <c r="K84" i="21"/>
  <c r="U84" i="21"/>
  <c r="AX84" i="21"/>
  <c r="B85" i="21"/>
  <c r="K85" i="21"/>
  <c r="U85" i="21"/>
  <c r="AX85" i="21"/>
  <c r="B86" i="21"/>
  <c r="K86" i="21"/>
  <c r="U86" i="21"/>
  <c r="AX86" i="21"/>
  <c r="B87" i="21"/>
  <c r="K87" i="21"/>
  <c r="AX87" i="21"/>
  <c r="BF87" i="21"/>
  <c r="K89" i="21"/>
  <c r="BF90" i="21"/>
  <c r="AY84" i="21"/>
  <c r="AY85" i="21"/>
  <c r="AY86" i="21"/>
  <c r="AS88" i="21"/>
  <c r="AY87" i="21"/>
  <c r="AS90" i="21"/>
  <c r="X89" i="21"/>
  <c r="AN89" i="21" s="1"/>
  <c r="AY90" i="21"/>
  <c r="BD93" i="21"/>
  <c r="AI90" i="21"/>
  <c r="P90" i="21" s="1"/>
  <c r="BD101" i="21"/>
  <c r="BF100" i="21"/>
  <c r="AX97" i="21"/>
  <c r="B97" i="21"/>
  <c r="AW97" i="21"/>
  <c r="V97" i="21" s="1"/>
  <c r="AJ97" i="21"/>
  <c r="Q97" i="21" s="1"/>
  <c r="AI97" i="21"/>
  <c r="P97" i="21" s="1"/>
  <c r="U96" i="21"/>
  <c r="K96" i="21"/>
  <c r="X96" i="21"/>
  <c r="AN96" i="21" s="1"/>
  <c r="BB96" i="21"/>
  <c r="AX99" i="21"/>
  <c r="B99" i="21"/>
  <c r="U98" i="21"/>
  <c r="K98" i="21"/>
  <c r="AW99" i="21"/>
  <c r="V99" i="21" s="1"/>
  <c r="AJ99" i="21"/>
  <c r="Q99" i="21" s="1"/>
  <c r="AS99" i="21"/>
  <c r="AM98" i="21"/>
  <c r="BF103" i="21"/>
  <c r="BD104" i="21"/>
  <c r="BB103" i="21"/>
  <c r="AX100" i="21"/>
  <c r="B100" i="21"/>
  <c r="U99" i="21"/>
  <c r="K99" i="21"/>
  <c r="AW100" i="21"/>
  <c r="V100" i="21" s="1"/>
  <c r="AJ100" i="21"/>
  <c r="Q100" i="21" s="1"/>
  <c r="S99" i="21"/>
  <c r="F99" i="21"/>
  <c r="BB100" i="21"/>
  <c r="R102" i="21"/>
  <c r="BE94" i="21"/>
  <c r="BE95" i="21"/>
  <c r="BE96" i="21"/>
  <c r="BE97" i="21"/>
  <c r="BF97" i="21"/>
  <c r="BB97" i="21"/>
  <c r="BF98" i="21"/>
  <c r="BD99" i="21"/>
  <c r="BB98" i="21"/>
  <c r="BF99" i="21"/>
  <c r="BD100" i="21"/>
  <c r="AW96" i="21"/>
  <c r="V96" i="21" s="1"/>
  <c r="AJ96" i="21"/>
  <c r="Q96" i="21" s="1"/>
  <c r="B96" i="21"/>
  <c r="U95" i="21"/>
  <c r="K95" i="21"/>
  <c r="X95" i="21"/>
  <c r="AN95" i="21" s="1"/>
  <c r="BC100" i="21"/>
  <c r="BE101" i="21"/>
  <c r="AI96" i="21"/>
  <c r="P96" i="21" s="1"/>
  <c r="BC96" i="21"/>
  <c r="BE104" i="21"/>
  <c r="BC103" i="21"/>
  <c r="AS104" i="21"/>
  <c r="X103" i="21"/>
  <c r="AN103" i="21" s="1"/>
  <c r="AX104" i="21"/>
  <c r="B104" i="21"/>
  <c r="U103" i="21"/>
  <c r="K103" i="21"/>
  <c r="S103" i="21"/>
  <c r="F103" i="21"/>
  <c r="R103" i="21"/>
  <c r="AJ104" i="21"/>
  <c r="Q104" i="21" s="1"/>
  <c r="AW104" i="21"/>
  <c r="V104" i="21" s="1"/>
  <c r="AY103" i="21"/>
  <c r="BB94" i="21"/>
  <c r="BC95" i="21"/>
  <c r="BF104" i="21"/>
  <c r="BD105" i="21"/>
  <c r="BB104" i="21"/>
  <c r="AS106" i="21"/>
  <c r="X105" i="21"/>
  <c r="AN105" i="21" s="1"/>
  <c r="AY106" i="21"/>
  <c r="AX106" i="21"/>
  <c r="B106" i="21"/>
  <c r="U105" i="21"/>
  <c r="K105" i="21"/>
  <c r="AI106" i="21"/>
  <c r="P106" i="21" s="1"/>
  <c r="S105" i="21"/>
  <c r="F105" i="21"/>
  <c r="R105" i="21"/>
  <c r="AW106" i="21"/>
  <c r="V106" i="21" s="1"/>
  <c r="AM105" i="21"/>
  <c r="BF102" i="21"/>
  <c r="BD103" i="21"/>
  <c r="BB102" i="21"/>
  <c r="BE105" i="21"/>
  <c r="BC104" i="21"/>
  <c r="AS101" i="21"/>
  <c r="B101" i="21"/>
  <c r="U100" i="21"/>
  <c r="K100" i="21"/>
  <c r="AM100" i="21"/>
  <c r="AX101" i="21"/>
  <c r="AI101" i="21"/>
  <c r="P101" i="21" s="1"/>
  <c r="R100" i="21"/>
  <c r="AW101" i="21"/>
  <c r="V101" i="21" s="1"/>
  <c r="BF107" i="21"/>
  <c r="BD108" i="21"/>
  <c r="BB107" i="21"/>
  <c r="AS105" i="21"/>
  <c r="X104" i="21"/>
  <c r="AN104" i="21" s="1"/>
  <c r="AX105" i="21"/>
  <c r="B105" i="21"/>
  <c r="U104" i="21"/>
  <c r="K104" i="21"/>
  <c r="S104" i="21"/>
  <c r="F104" i="21"/>
  <c r="R104" i="21"/>
  <c r="AJ105" i="21"/>
  <c r="Q105" i="21" s="1"/>
  <c r="AY105" i="21"/>
  <c r="BF106" i="21"/>
  <c r="BB106" i="21"/>
  <c r="AS103" i="21"/>
  <c r="X102" i="21"/>
  <c r="AN102" i="21" s="1"/>
  <c r="AX103" i="21"/>
  <c r="B103" i="21"/>
  <c r="K102" i="21"/>
  <c r="U102" i="21"/>
  <c r="AJ103" i="21"/>
  <c r="Q103" i="21" s="1"/>
  <c r="S102" i="21"/>
  <c r="AW103" i="21"/>
  <c r="V103" i="21" s="1"/>
  <c r="AM102" i="21"/>
  <c r="F102" i="21"/>
  <c r="AI103" i="21"/>
  <c r="P103" i="21" s="1"/>
  <c r="AS107" i="21"/>
  <c r="X106" i="21"/>
  <c r="AN106" i="21" s="1"/>
  <c r="AY107" i="21"/>
  <c r="AX107" i="21"/>
  <c r="B107" i="21"/>
  <c r="U106" i="21"/>
  <c r="K106" i="21"/>
  <c r="F106" i="21"/>
  <c r="S106" i="21"/>
  <c r="R106" i="21"/>
  <c r="AW107" i="21"/>
  <c r="V107" i="21" s="1"/>
  <c r="AI107" i="21"/>
  <c r="P107" i="21" s="1"/>
  <c r="AM106" i="21"/>
  <c r="BD102" i="21"/>
  <c r="AX98" i="21"/>
  <c r="B98" i="21"/>
  <c r="U97" i="21"/>
  <c r="K97" i="21"/>
  <c r="AW98" i="21"/>
  <c r="V98" i="21" s="1"/>
  <c r="AJ98" i="21"/>
  <c r="Q98" i="21" s="1"/>
  <c r="X97" i="21"/>
  <c r="AN97" i="21" s="1"/>
  <c r="BE103" i="21"/>
  <c r="BC102" i="21"/>
  <c r="AI98" i="21"/>
  <c r="P98" i="21" s="1"/>
  <c r="BF105" i="21"/>
  <c r="BD106" i="21"/>
  <c r="BB105" i="21"/>
  <c r="BE102" i="21"/>
  <c r="BC101" i="21"/>
  <c r="BF101" i="21"/>
  <c r="BB109" i="21"/>
  <c r="BF109" i="21"/>
  <c r="X109" i="21"/>
  <c r="AN109" i="21" s="1"/>
  <c r="U109" i="21"/>
  <c r="S109" i="21"/>
  <c r="R109" i="21"/>
  <c r="F109" i="21"/>
  <c r="AI110" i="21"/>
  <c r="AJ110" i="21"/>
  <c r="AS102" i="21"/>
  <c r="X101" i="21"/>
  <c r="AN101" i="21" s="1"/>
  <c r="AX102" i="21"/>
  <c r="AM101" i="21"/>
  <c r="AM109" i="21"/>
  <c r="K107" i="21"/>
  <c r="U107" i="21"/>
  <c r="B108" i="21"/>
  <c r="K108" i="21"/>
  <c r="U108" i="21"/>
  <c r="AJ109" i="21"/>
  <c r="Q109" i="21" s="1"/>
  <c r="AS109" i="21"/>
  <c r="X107" i="21"/>
  <c r="AN107" i="21" s="1"/>
  <c r="X108" i="21"/>
  <c r="AN108" i="21" s="1"/>
  <c r="AX46" i="20"/>
  <c r="AM53" i="19"/>
  <c r="AA53" i="1" s="1"/>
  <c r="BF100" i="19"/>
  <c r="F34" i="20"/>
  <c r="F35" i="20"/>
  <c r="AI35" i="20"/>
  <c r="P35" i="20" s="1"/>
  <c r="K36" i="20"/>
  <c r="AI36" i="20"/>
  <c r="P36" i="20" s="1"/>
  <c r="F37" i="20"/>
  <c r="R41" i="20"/>
  <c r="BB47" i="20"/>
  <c r="B43" i="20"/>
  <c r="AT43" i="1" s="1"/>
  <c r="U45" i="20"/>
  <c r="BA45" i="1" s="1"/>
  <c r="DU45" i="1" s="1"/>
  <c r="BE53" i="20"/>
  <c r="BE56" i="20"/>
  <c r="AG53" i="20"/>
  <c r="I53" i="20" s="1"/>
  <c r="AE53" i="20"/>
  <c r="D53" i="20" s="1"/>
  <c r="AH53" i="20"/>
  <c r="J53" i="20" s="1"/>
  <c r="AF53" i="20"/>
  <c r="E53" i="20" s="1"/>
  <c r="BC62" i="20"/>
  <c r="AG63" i="20"/>
  <c r="I63" i="20" s="1"/>
  <c r="AE63" i="20"/>
  <c r="D63" i="20" s="1"/>
  <c r="AG65" i="20"/>
  <c r="I65" i="20" s="1"/>
  <c r="AE65" i="20"/>
  <c r="D65" i="20" s="1"/>
  <c r="AH65" i="20"/>
  <c r="J65" i="20" s="1"/>
  <c r="AF65" i="20"/>
  <c r="E65" i="20" s="1"/>
  <c r="AG66" i="20"/>
  <c r="I66" i="20" s="1"/>
  <c r="AE66" i="20"/>
  <c r="D66" i="20" s="1"/>
  <c r="S66" i="20"/>
  <c r="AZ66" i="1" s="1"/>
  <c r="AW66" i="20"/>
  <c r="V66" i="20" s="1"/>
  <c r="AS67" i="20"/>
  <c r="AS68" i="20"/>
  <c r="AW69" i="20"/>
  <c r="V69" i="20" s="1"/>
  <c r="U70" i="20"/>
  <c r="BA70" i="1" s="1"/>
  <c r="DU70" i="1" s="1"/>
  <c r="AX70" i="20"/>
  <c r="X71" i="20"/>
  <c r="AN71" i="20" s="1"/>
  <c r="AS72" i="20"/>
  <c r="AW73" i="20"/>
  <c r="V73" i="20" s="1"/>
  <c r="U74" i="20"/>
  <c r="BA74" i="1" s="1"/>
  <c r="DU74" i="1" s="1"/>
  <c r="AX74" i="20"/>
  <c r="X75" i="20"/>
  <c r="AN75" i="20" s="1"/>
  <c r="B76" i="20"/>
  <c r="AT76" i="1" s="1"/>
  <c r="X79" i="20"/>
  <c r="AN79" i="20" s="1"/>
  <c r="AW80" i="20"/>
  <c r="V80" i="20" s="1"/>
  <c r="BB88" i="20"/>
  <c r="BC103" i="20"/>
  <c r="AF67" i="20"/>
  <c r="E67" i="20" s="1"/>
  <c r="AH66" i="20"/>
  <c r="J66" i="20" s="1"/>
  <c r="AH50" i="20"/>
  <c r="J50" i="20" s="1"/>
  <c r="AG52" i="20"/>
  <c r="I52" i="20" s="1"/>
  <c r="AE52" i="20"/>
  <c r="D52" i="20" s="1"/>
  <c r="AH52" i="20"/>
  <c r="J52" i="20" s="1"/>
  <c r="AF52" i="20"/>
  <c r="E52" i="20" s="1"/>
  <c r="BC35" i="20"/>
  <c r="BC36" i="20"/>
  <c r="BC37" i="20"/>
  <c r="AG37" i="20"/>
  <c r="I37" i="20" s="1"/>
  <c r="AE37" i="20"/>
  <c r="D37" i="20" s="1"/>
  <c r="AH37" i="20"/>
  <c r="J37" i="20" s="1"/>
  <c r="AF37" i="20"/>
  <c r="E37" i="20" s="1"/>
  <c r="AJ37" i="20"/>
  <c r="Q37" i="20" s="1"/>
  <c r="BE48" i="20"/>
  <c r="AW45" i="20"/>
  <c r="V45" i="20" s="1"/>
  <c r="AG45" i="20"/>
  <c r="I45" i="20" s="1"/>
  <c r="AE45" i="20"/>
  <c r="D45" i="20" s="1"/>
  <c r="AH45" i="20"/>
  <c r="J45" i="20" s="1"/>
  <c r="AF45" i="20"/>
  <c r="E45" i="20" s="1"/>
  <c r="AX45" i="20"/>
  <c r="AX48" i="20"/>
  <c r="BE57" i="20"/>
  <c r="AG54" i="20"/>
  <c r="I54" i="20" s="1"/>
  <c r="AE54" i="20"/>
  <c r="D54" i="20" s="1"/>
  <c r="AG60" i="20"/>
  <c r="I60" i="20" s="1"/>
  <c r="AE60" i="20"/>
  <c r="D60" i="20" s="1"/>
  <c r="AH60" i="20"/>
  <c r="J60" i="20" s="1"/>
  <c r="AF60" i="20"/>
  <c r="E60" i="20" s="1"/>
  <c r="AW67" i="20"/>
  <c r="V67" i="20" s="1"/>
  <c r="AW72" i="20"/>
  <c r="V72" i="20" s="1"/>
  <c r="BF79" i="20"/>
  <c r="AS76" i="20"/>
  <c r="BD86" i="20"/>
  <c r="BF85" i="20"/>
  <c r="BD91" i="20"/>
  <c r="BB98" i="20"/>
  <c r="AF66" i="20"/>
  <c r="E66" i="20" s="1"/>
  <c r="AH63" i="20"/>
  <c r="J63" i="20" s="1"/>
  <c r="AH47" i="20"/>
  <c r="J47" i="20" s="1"/>
  <c r="AG49" i="20"/>
  <c r="I49" i="20" s="1"/>
  <c r="AE49" i="20"/>
  <c r="D49" i="20" s="1"/>
  <c r="AH49" i="20"/>
  <c r="J49" i="20" s="1"/>
  <c r="AF49" i="20"/>
  <c r="E49" i="20" s="1"/>
  <c r="AG90" i="20"/>
  <c r="I90" i="20" s="1"/>
  <c r="AE90" i="20"/>
  <c r="D90" i="20" s="1"/>
  <c r="AM89" i="20"/>
  <c r="AY89" i="1" s="1"/>
  <c r="F89" i="20"/>
  <c r="AW104" i="20"/>
  <c r="V104" i="20" s="1"/>
  <c r="AG104" i="20"/>
  <c r="I104" i="20" s="1"/>
  <c r="AE104" i="20"/>
  <c r="D104" i="20" s="1"/>
  <c r="AH104" i="20"/>
  <c r="J104" i="20" s="1"/>
  <c r="AF104" i="20"/>
  <c r="E104" i="20" s="1"/>
  <c r="AJ50" i="19"/>
  <c r="Q50" i="19" s="1"/>
  <c r="AG102" i="19"/>
  <c r="I102" i="19" s="1"/>
  <c r="BC24" i="20"/>
  <c r="BC34" i="20"/>
  <c r="F30" i="20"/>
  <c r="AG35" i="20"/>
  <c r="I35" i="20" s="1"/>
  <c r="AE35" i="20"/>
  <c r="D35" i="20" s="1"/>
  <c r="K35" i="20"/>
  <c r="S36" i="20"/>
  <c r="AZ36" i="1" s="1"/>
  <c r="AG38" i="20"/>
  <c r="I38" i="20" s="1"/>
  <c r="AE38" i="20"/>
  <c r="D38" i="20" s="1"/>
  <c r="AG39" i="20"/>
  <c r="I39" i="20" s="1"/>
  <c r="AE39" i="20"/>
  <c r="D39" i="20" s="1"/>
  <c r="AS38" i="20"/>
  <c r="AX39" i="20"/>
  <c r="BD47" i="20"/>
  <c r="F42" i="20"/>
  <c r="U44" i="20"/>
  <c r="BA44" i="1" s="1"/>
  <c r="DU44" i="1" s="1"/>
  <c r="B46" i="20"/>
  <c r="AT46" i="1" s="1"/>
  <c r="BB46" i="20"/>
  <c r="BE58" i="20"/>
  <c r="AG55" i="20"/>
  <c r="I55" i="20" s="1"/>
  <c r="AE55" i="20"/>
  <c r="D55" i="20" s="1"/>
  <c r="BE64" i="20"/>
  <c r="AG64" i="20"/>
  <c r="I64" i="20" s="1"/>
  <c r="AE64" i="20"/>
  <c r="D64" i="20" s="1"/>
  <c r="AH64" i="20"/>
  <c r="J64" i="20" s="1"/>
  <c r="AF64" i="20"/>
  <c r="E64" i="20" s="1"/>
  <c r="U66" i="20"/>
  <c r="BA66" i="1" s="1"/>
  <c r="DU66" i="1" s="1"/>
  <c r="B67" i="20"/>
  <c r="AT67" i="1" s="1"/>
  <c r="AX67" i="20"/>
  <c r="BD75" i="20"/>
  <c r="F71" i="20"/>
  <c r="B72" i="20"/>
  <c r="AT72" i="1" s="1"/>
  <c r="BD79" i="20"/>
  <c r="B74" i="20"/>
  <c r="AT74" i="1" s="1"/>
  <c r="BE80" i="20"/>
  <c r="F75" i="20"/>
  <c r="AF63" i="20"/>
  <c r="E63" i="20" s="1"/>
  <c r="AH62" i="20"/>
  <c r="J62" i="20" s="1"/>
  <c r="AH46" i="20"/>
  <c r="J46" i="20" s="1"/>
  <c r="U41" i="20"/>
  <c r="BA41" i="1" s="1"/>
  <c r="DU41" i="1" s="1"/>
  <c r="AG42" i="20"/>
  <c r="I42" i="20" s="1"/>
  <c r="AE42" i="20"/>
  <c r="D42" i="20" s="1"/>
  <c r="AH75" i="19"/>
  <c r="J75" i="19" s="1"/>
  <c r="BC31" i="20"/>
  <c r="BC32" i="20"/>
  <c r="BC33" i="20"/>
  <c r="AG36" i="20"/>
  <c r="I36" i="20" s="1"/>
  <c r="AE36" i="20"/>
  <c r="D36" i="20" s="1"/>
  <c r="AH36" i="20"/>
  <c r="J36" i="20" s="1"/>
  <c r="AF36" i="20"/>
  <c r="E36" i="20" s="1"/>
  <c r="AS36" i="20"/>
  <c r="AS37" i="20"/>
  <c r="AW44" i="20"/>
  <c r="V44" i="20" s="1"/>
  <c r="AG44" i="20"/>
  <c r="I44" i="20" s="1"/>
  <c r="AE44" i="20"/>
  <c r="D44" i="20" s="1"/>
  <c r="AH44" i="20"/>
  <c r="J44" i="20" s="1"/>
  <c r="AF44" i="20"/>
  <c r="E44" i="20" s="1"/>
  <c r="AX44" i="20"/>
  <c r="BE51" i="20"/>
  <c r="BE54" i="20"/>
  <c r="AG56" i="20"/>
  <c r="I56" i="20" s="1"/>
  <c r="AE56" i="20"/>
  <c r="D56" i="20" s="1"/>
  <c r="AH56" i="20"/>
  <c r="J56" i="20" s="1"/>
  <c r="AF56" i="20"/>
  <c r="E56" i="20" s="1"/>
  <c r="AG61" i="20"/>
  <c r="I61" i="20" s="1"/>
  <c r="AE61" i="20"/>
  <c r="D61" i="20" s="1"/>
  <c r="AH61" i="20"/>
  <c r="J61" i="20" s="1"/>
  <c r="AF61" i="20"/>
  <c r="E61" i="20" s="1"/>
  <c r="AW77" i="20"/>
  <c r="V77" i="20" s="1"/>
  <c r="AG77" i="20"/>
  <c r="I77" i="20" s="1"/>
  <c r="AE77" i="20"/>
  <c r="D77" i="20" s="1"/>
  <c r="AH77" i="20"/>
  <c r="J77" i="20" s="1"/>
  <c r="AF77" i="20"/>
  <c r="E77" i="20" s="1"/>
  <c r="AJ77" i="20"/>
  <c r="Q77" i="20" s="1"/>
  <c r="K76" i="20"/>
  <c r="AI77" i="20"/>
  <c r="P77" i="20" s="1"/>
  <c r="B77" i="20"/>
  <c r="AT77" i="1" s="1"/>
  <c r="AX85" i="20"/>
  <c r="AG85" i="20"/>
  <c r="I85" i="20" s="1"/>
  <c r="AE85" i="20"/>
  <c r="D85" i="20" s="1"/>
  <c r="AH85" i="20"/>
  <c r="J85" i="20" s="1"/>
  <c r="AF85" i="20"/>
  <c r="E85" i="20" s="1"/>
  <c r="U84" i="20"/>
  <c r="BA84" i="1" s="1"/>
  <c r="DU84" i="1" s="1"/>
  <c r="K84" i="20"/>
  <c r="B87" i="20"/>
  <c r="AT87" i="1" s="1"/>
  <c r="X86" i="20"/>
  <c r="AN86" i="20" s="1"/>
  <c r="AY87" i="20"/>
  <c r="R86" i="20"/>
  <c r="AG87" i="20"/>
  <c r="I87" i="20" s="1"/>
  <c r="AE87" i="20"/>
  <c r="D87" i="20" s="1"/>
  <c r="K86" i="20"/>
  <c r="BF104" i="20"/>
  <c r="AS102" i="20"/>
  <c r="AM101" i="20"/>
  <c r="AY101" i="1" s="1"/>
  <c r="F101" i="20"/>
  <c r="AB103" i="20" s="1"/>
  <c r="AW102" i="20"/>
  <c r="V102" i="20" s="1"/>
  <c r="AG102" i="20"/>
  <c r="I102" i="20" s="1"/>
  <c r="AE102" i="20"/>
  <c r="D102" i="20" s="1"/>
  <c r="AJ102" i="20"/>
  <c r="Q102" i="20" s="1"/>
  <c r="R101" i="20"/>
  <c r="AI102" i="20"/>
  <c r="P102" i="20" s="1"/>
  <c r="AH75" i="20"/>
  <c r="J75" i="20" s="1"/>
  <c r="AH59" i="20"/>
  <c r="J59" i="20" s="1"/>
  <c r="AG67" i="20"/>
  <c r="I67" i="20" s="1"/>
  <c r="AE67" i="20"/>
  <c r="D67" i="20" s="1"/>
  <c r="AJ90" i="18"/>
  <c r="Q90" i="18" s="1"/>
  <c r="AH46" i="19"/>
  <c r="J46" i="19" s="1"/>
  <c r="AJ99" i="19"/>
  <c r="Q99" i="19" s="1"/>
  <c r="F104" i="19"/>
  <c r="AX108" i="19"/>
  <c r="BC26" i="20"/>
  <c r="S35" i="20"/>
  <c r="AZ35" i="1" s="1"/>
  <c r="U36" i="20"/>
  <c r="BA36" i="1" s="1"/>
  <c r="DU36" i="1" s="1"/>
  <c r="AW36" i="20"/>
  <c r="V36" i="20" s="1"/>
  <c r="AW37" i="20"/>
  <c r="V37" i="20" s="1"/>
  <c r="AG41" i="20"/>
  <c r="I41" i="20" s="1"/>
  <c r="AE41" i="20"/>
  <c r="D41" i="20" s="1"/>
  <c r="AH41" i="20"/>
  <c r="J41" i="20" s="1"/>
  <c r="AF41" i="20"/>
  <c r="E41" i="20" s="1"/>
  <c r="AW43" i="20"/>
  <c r="V43" i="20" s="1"/>
  <c r="AG43" i="20"/>
  <c r="I43" i="20" s="1"/>
  <c r="AE43" i="20"/>
  <c r="D43" i="20" s="1"/>
  <c r="U43" i="20"/>
  <c r="BA43" i="1" s="1"/>
  <c r="DU43" i="1" s="1"/>
  <c r="AG48" i="20"/>
  <c r="I48" i="20" s="1"/>
  <c r="AE48" i="20"/>
  <c r="D48" i="20" s="1"/>
  <c r="AH48" i="20"/>
  <c r="J48" i="20" s="1"/>
  <c r="AF48" i="20"/>
  <c r="E48" i="20" s="1"/>
  <c r="BC48" i="20"/>
  <c r="AG50" i="20"/>
  <c r="I50" i="20" s="1"/>
  <c r="AE50" i="20"/>
  <c r="D50" i="20" s="1"/>
  <c r="AG57" i="20"/>
  <c r="I57" i="20" s="1"/>
  <c r="AE57" i="20"/>
  <c r="D57" i="20" s="1"/>
  <c r="AH57" i="20"/>
  <c r="J57" i="20" s="1"/>
  <c r="AF57" i="20"/>
  <c r="E57" i="20" s="1"/>
  <c r="AG72" i="20"/>
  <c r="I72" i="20" s="1"/>
  <c r="AE72" i="20"/>
  <c r="D72" i="20" s="1"/>
  <c r="AH72" i="20"/>
  <c r="J72" i="20" s="1"/>
  <c r="AF72" i="20"/>
  <c r="E72" i="20" s="1"/>
  <c r="BC77" i="20"/>
  <c r="AI73" i="20"/>
  <c r="P73" i="20" s="1"/>
  <c r="K74" i="20"/>
  <c r="AJ74" i="20"/>
  <c r="Q74" i="20" s="1"/>
  <c r="AG76" i="20"/>
  <c r="I76" i="20" s="1"/>
  <c r="AE76" i="20"/>
  <c r="D76" i="20" s="1"/>
  <c r="AW76" i="20"/>
  <c r="V76" i="20" s="1"/>
  <c r="AH76" i="20"/>
  <c r="J76" i="20" s="1"/>
  <c r="AF76" i="20"/>
  <c r="E76" i="20" s="1"/>
  <c r="AJ76" i="20"/>
  <c r="Q76" i="20" s="1"/>
  <c r="AI76" i="20"/>
  <c r="P76" i="20" s="1"/>
  <c r="AI75" i="20"/>
  <c r="P75" i="20" s="1"/>
  <c r="S76" i="20"/>
  <c r="AZ76" i="1" s="1"/>
  <c r="BC81" i="20"/>
  <c r="BE82" i="20"/>
  <c r="BB87" i="20"/>
  <c r="U86" i="20"/>
  <c r="BA86" i="1" s="1"/>
  <c r="DU86" i="1" s="1"/>
  <c r="BB102" i="20"/>
  <c r="AF43" i="20"/>
  <c r="E43" i="20" s="1"/>
  <c r="AH90" i="20"/>
  <c r="J90" i="20" s="1"/>
  <c r="AH74" i="20"/>
  <c r="J74" i="20" s="1"/>
  <c r="AH42" i="20"/>
  <c r="J42" i="20" s="1"/>
  <c r="AW46" i="20"/>
  <c r="V46" i="20" s="1"/>
  <c r="AG46" i="20"/>
  <c r="I46" i="20" s="1"/>
  <c r="AE46" i="20"/>
  <c r="D46" i="20" s="1"/>
  <c r="R65" i="19"/>
  <c r="AS70" i="19"/>
  <c r="AM7" i="20"/>
  <c r="AM8" i="20" s="1"/>
  <c r="AM9" i="20" s="1"/>
  <c r="BC25" i="20"/>
  <c r="AX35" i="20"/>
  <c r="X36" i="20"/>
  <c r="AN36" i="20" s="1"/>
  <c r="AX36" i="20"/>
  <c r="U37" i="20"/>
  <c r="BA37" i="1" s="1"/>
  <c r="DU37" i="1" s="1"/>
  <c r="AX37" i="20"/>
  <c r="U38" i="20"/>
  <c r="BA38" i="1" s="1"/>
  <c r="DU38" i="1" s="1"/>
  <c r="B39" i="20"/>
  <c r="AT39" i="1" s="1"/>
  <c r="R40" i="20"/>
  <c r="U42" i="20"/>
  <c r="BA42" i="1" s="1"/>
  <c r="DU42" i="1" s="1"/>
  <c r="AX43" i="20"/>
  <c r="BE50" i="20"/>
  <c r="F45" i="20"/>
  <c r="AX47" i="20"/>
  <c r="AG47" i="20"/>
  <c r="I47" i="20" s="1"/>
  <c r="AE47" i="20"/>
  <c r="D47" i="20" s="1"/>
  <c r="U47" i="20"/>
  <c r="BA47" i="1" s="1"/>
  <c r="DU47" i="1" s="1"/>
  <c r="S49" i="20"/>
  <c r="AZ49" i="1" s="1"/>
  <c r="BE61" i="20"/>
  <c r="AG58" i="20"/>
  <c r="I58" i="20" s="1"/>
  <c r="AE58" i="20"/>
  <c r="D58" i="20" s="1"/>
  <c r="AG62" i="20"/>
  <c r="I62" i="20" s="1"/>
  <c r="AE62" i="20"/>
  <c r="D62" i="20" s="1"/>
  <c r="B64" i="20"/>
  <c r="AT64" i="1" s="1"/>
  <c r="F66" i="20"/>
  <c r="AI67" i="20"/>
  <c r="P67" i="20" s="1"/>
  <c r="AG71" i="20"/>
  <c r="I71" i="20" s="1"/>
  <c r="AE71" i="20"/>
  <c r="D71" i="20" s="1"/>
  <c r="S71" i="20"/>
  <c r="AZ71" i="1" s="1"/>
  <c r="AJ71" i="20"/>
  <c r="Q71" i="20" s="1"/>
  <c r="AI72" i="20"/>
  <c r="P72" i="20" s="1"/>
  <c r="AX75" i="20"/>
  <c r="AG75" i="20"/>
  <c r="I75" i="20" s="1"/>
  <c r="AE75" i="20"/>
  <c r="D75" i="20" s="1"/>
  <c r="S75" i="20"/>
  <c r="AZ75" i="1" s="1"/>
  <c r="AJ75" i="20"/>
  <c r="Q75" i="20" s="1"/>
  <c r="U76" i="20"/>
  <c r="BA76" i="1" s="1"/>
  <c r="DU76" i="1" s="1"/>
  <c r="AG80" i="20"/>
  <c r="I80" i="20" s="1"/>
  <c r="AE80" i="20"/>
  <c r="D80" i="20" s="1"/>
  <c r="S79" i="20"/>
  <c r="AZ79" i="1" s="1"/>
  <c r="AH80" i="20"/>
  <c r="J80" i="20" s="1"/>
  <c r="AF80" i="20"/>
  <c r="E80" i="20" s="1"/>
  <c r="AY80" i="20"/>
  <c r="K79" i="20"/>
  <c r="AX80" i="20"/>
  <c r="B80" i="20"/>
  <c r="AT80" i="1" s="1"/>
  <c r="F79" i="20"/>
  <c r="AS80" i="20"/>
  <c r="U79" i="20"/>
  <c r="BA79" i="1" s="1"/>
  <c r="DU79" i="1" s="1"/>
  <c r="BE87" i="20"/>
  <c r="BC86" i="20"/>
  <c r="AX84" i="20"/>
  <c r="AG84" i="20"/>
  <c r="I84" i="20" s="1"/>
  <c r="AE84" i="20"/>
  <c r="D84" i="20" s="1"/>
  <c r="AH84" i="20"/>
  <c r="J84" i="20" s="1"/>
  <c r="AF84" i="20"/>
  <c r="E84" i="20" s="1"/>
  <c r="BB89" i="20"/>
  <c r="AM86" i="20"/>
  <c r="AY86" i="1" s="1"/>
  <c r="AF90" i="20"/>
  <c r="E90" i="20" s="1"/>
  <c r="AF58" i="20"/>
  <c r="E58" i="20" s="1"/>
  <c r="AF42" i="20"/>
  <c r="E42" i="20" s="1"/>
  <c r="AH87" i="20"/>
  <c r="J87" i="20" s="1"/>
  <c r="AH71" i="20"/>
  <c r="J71" i="20" s="1"/>
  <c r="AH55" i="20"/>
  <c r="J55" i="20" s="1"/>
  <c r="AH39" i="20"/>
  <c r="J39" i="20" s="1"/>
  <c r="AG59" i="20"/>
  <c r="I59" i="20" s="1"/>
  <c r="AE59" i="20"/>
  <c r="D59" i="20" s="1"/>
  <c r="AH67" i="20"/>
  <c r="J67" i="20" s="1"/>
  <c r="U52" i="19"/>
  <c r="AC52" i="1" s="1"/>
  <c r="DT52" i="1" s="1"/>
  <c r="AI65" i="19"/>
  <c r="P65" i="19" s="1"/>
  <c r="AE104" i="19"/>
  <c r="D104" i="19" s="1"/>
  <c r="B35" i="20"/>
  <c r="AT35" i="1" s="1"/>
  <c r="U35" i="20"/>
  <c r="BA35" i="1" s="1"/>
  <c r="DU35" i="1" s="1"/>
  <c r="B36" i="20"/>
  <c r="AT36" i="1" s="1"/>
  <c r="BB41" i="20"/>
  <c r="B37" i="20"/>
  <c r="AT37" i="1" s="1"/>
  <c r="X37" i="20"/>
  <c r="AN37" i="20" s="1"/>
  <c r="X38" i="20"/>
  <c r="AN38" i="20" s="1"/>
  <c r="AG40" i="20"/>
  <c r="I40" i="20" s="1"/>
  <c r="AE40" i="20"/>
  <c r="D40" i="20" s="1"/>
  <c r="AH40" i="20"/>
  <c r="J40" i="20" s="1"/>
  <c r="AF40" i="20"/>
  <c r="E40" i="20" s="1"/>
  <c r="K41" i="20"/>
  <c r="X42" i="20"/>
  <c r="AN42" i="20" s="1"/>
  <c r="BB48" i="20"/>
  <c r="B44" i="20"/>
  <c r="AT44" i="1" s="1"/>
  <c r="K45" i="20"/>
  <c r="AC46" i="20" s="1"/>
  <c r="U46" i="20"/>
  <c r="BA46" i="1" s="1"/>
  <c r="DU46" i="1" s="1"/>
  <c r="AY47" i="20"/>
  <c r="AG51" i="20"/>
  <c r="I51" i="20" s="1"/>
  <c r="AE51" i="20"/>
  <c r="D51" i="20" s="1"/>
  <c r="BE62" i="20"/>
  <c r="BC63" i="20"/>
  <c r="AI65" i="20"/>
  <c r="P65" i="20" s="1"/>
  <c r="K66" i="20"/>
  <c r="AG68" i="20"/>
  <c r="I68" i="20" s="1"/>
  <c r="AE68" i="20"/>
  <c r="D68" i="20" s="1"/>
  <c r="AH68" i="20"/>
  <c r="J68" i="20" s="1"/>
  <c r="AF68" i="20"/>
  <c r="E68" i="20" s="1"/>
  <c r="AJ67" i="20"/>
  <c r="Q67" i="20" s="1"/>
  <c r="AG69" i="20"/>
  <c r="I69" i="20" s="1"/>
  <c r="AE69" i="20"/>
  <c r="D69" i="20" s="1"/>
  <c r="AH69" i="20"/>
  <c r="J69" i="20" s="1"/>
  <c r="AF69" i="20"/>
  <c r="E69" i="20" s="1"/>
  <c r="AJ68" i="20"/>
  <c r="Q68" i="20" s="1"/>
  <c r="AG70" i="20"/>
  <c r="I70" i="20" s="1"/>
  <c r="AE70" i="20"/>
  <c r="D70" i="20" s="1"/>
  <c r="S70" i="20"/>
  <c r="AZ70" i="1" s="1"/>
  <c r="AS70" i="20"/>
  <c r="AG73" i="20"/>
  <c r="I73" i="20" s="1"/>
  <c r="AE73" i="20"/>
  <c r="D73" i="20" s="1"/>
  <c r="AH73" i="20"/>
  <c r="J73" i="20" s="1"/>
  <c r="AF73" i="20"/>
  <c r="E73" i="20" s="1"/>
  <c r="AJ72" i="20"/>
  <c r="Q72" i="20" s="1"/>
  <c r="AG74" i="20"/>
  <c r="I74" i="20" s="1"/>
  <c r="AE74" i="20"/>
  <c r="D74" i="20" s="1"/>
  <c r="S74" i="20"/>
  <c r="AZ74" i="1" s="1"/>
  <c r="AS74" i="20"/>
  <c r="AS75" i="20"/>
  <c r="X76" i="20"/>
  <c r="AN76" i="20" s="1"/>
  <c r="AS77" i="20"/>
  <c r="R79" i="20"/>
  <c r="AD80" i="20" s="1"/>
  <c r="U83" i="20"/>
  <c r="BA83" i="1" s="1"/>
  <c r="DU83" i="1" s="1"/>
  <c r="AI86" i="20"/>
  <c r="P86" i="20" s="1"/>
  <c r="AJ86" i="20"/>
  <c r="Q86" i="20" s="1"/>
  <c r="K85" i="20"/>
  <c r="AX86" i="20"/>
  <c r="AM85" i="20"/>
  <c r="AY85" i="1" s="1"/>
  <c r="AG86" i="20"/>
  <c r="I86" i="20" s="1"/>
  <c r="AE86" i="20"/>
  <c r="D86" i="20" s="1"/>
  <c r="AW86" i="20"/>
  <c r="V86" i="20" s="1"/>
  <c r="X85" i="20"/>
  <c r="AN85" i="20" s="1"/>
  <c r="R85" i="20"/>
  <c r="AS86" i="20"/>
  <c r="BD94" i="20"/>
  <c r="BE108" i="20"/>
  <c r="AG108" i="20"/>
  <c r="I108" i="20" s="1"/>
  <c r="AE108" i="20"/>
  <c r="D108" i="20" s="1"/>
  <c r="AH108" i="20"/>
  <c r="J108" i="20" s="1"/>
  <c r="AF108" i="20"/>
  <c r="E108" i="20" s="1"/>
  <c r="AF87" i="20"/>
  <c r="E87" i="20" s="1"/>
  <c r="AF71" i="20"/>
  <c r="E71" i="20" s="1"/>
  <c r="AF55" i="20"/>
  <c r="E55" i="20" s="1"/>
  <c r="AF39" i="20"/>
  <c r="E39" i="20" s="1"/>
  <c r="AH102" i="20"/>
  <c r="J102" i="20" s="1"/>
  <c r="AH86" i="20"/>
  <c r="J86" i="20" s="1"/>
  <c r="AH70" i="20"/>
  <c r="J70" i="20" s="1"/>
  <c r="AH54" i="20"/>
  <c r="J54" i="20" s="1"/>
  <c r="AH38" i="20"/>
  <c r="J38" i="20" s="1"/>
  <c r="BF82" i="20"/>
  <c r="BE84" i="20"/>
  <c r="AX79" i="20"/>
  <c r="BD87" i="20"/>
  <c r="AM82" i="20"/>
  <c r="AY82" i="1" s="1"/>
  <c r="AI94" i="20"/>
  <c r="P94" i="20" s="1"/>
  <c r="X96" i="20"/>
  <c r="AN96" i="20" s="1"/>
  <c r="U97" i="20"/>
  <c r="BA97" i="1" s="1"/>
  <c r="DU97" i="1" s="1"/>
  <c r="AM98" i="20"/>
  <c r="AY98" i="1" s="1"/>
  <c r="S99" i="20"/>
  <c r="AZ99" i="1" s="1"/>
  <c r="AW99" i="20"/>
  <c r="V99" i="20" s="1"/>
  <c r="AW101" i="20"/>
  <c r="V101" i="20" s="1"/>
  <c r="U106" i="20"/>
  <c r="BA106" i="1" s="1"/>
  <c r="DU106" i="1" s="1"/>
  <c r="B107" i="20"/>
  <c r="AT107" i="1" s="1"/>
  <c r="AE107" i="20"/>
  <c r="D107" i="20" s="1"/>
  <c r="AE103" i="20"/>
  <c r="D103" i="20" s="1"/>
  <c r="AE99" i="20"/>
  <c r="D99" i="20" s="1"/>
  <c r="AE95" i="20"/>
  <c r="D95" i="20" s="1"/>
  <c r="AE91" i="20"/>
  <c r="D91" i="20" s="1"/>
  <c r="AE83" i="20"/>
  <c r="D83" i="20" s="1"/>
  <c r="AE79" i="20"/>
  <c r="D79" i="20" s="1"/>
  <c r="AG107" i="20"/>
  <c r="I107" i="20" s="1"/>
  <c r="AG103" i="20"/>
  <c r="I103" i="20" s="1"/>
  <c r="AG99" i="20"/>
  <c r="I99" i="20" s="1"/>
  <c r="AG95" i="20"/>
  <c r="I95" i="20" s="1"/>
  <c r="AG91" i="20"/>
  <c r="I91" i="20" s="1"/>
  <c r="AG83" i="20"/>
  <c r="I83" i="20" s="1"/>
  <c r="AG79" i="20"/>
  <c r="I79" i="20" s="1"/>
  <c r="AJ78" i="20"/>
  <c r="Q78" i="20" s="1"/>
  <c r="AS82" i="20"/>
  <c r="AW93" i="20"/>
  <c r="V93" i="20" s="1"/>
  <c r="BC99" i="20"/>
  <c r="AW97" i="20"/>
  <c r="V97" i="20" s="1"/>
  <c r="AW98" i="20"/>
  <c r="V98" i="20" s="1"/>
  <c r="BC104" i="20"/>
  <c r="AJ100" i="20"/>
  <c r="Q100" i="20" s="1"/>
  <c r="AX103" i="20"/>
  <c r="BE104" i="20"/>
  <c r="B105" i="20"/>
  <c r="AT105" i="1" s="1"/>
  <c r="AM105" i="20"/>
  <c r="AY105" i="1" s="1"/>
  <c r="BC107" i="20"/>
  <c r="K108" i="20"/>
  <c r="F109" i="20"/>
  <c r="AP113" i="20" s="1"/>
  <c r="AY109" i="20"/>
  <c r="AE110" i="20"/>
  <c r="AE106" i="20"/>
  <c r="D106" i="20" s="1"/>
  <c r="AE98" i="20"/>
  <c r="D98" i="20" s="1"/>
  <c r="AE94" i="20"/>
  <c r="D94" i="20" s="1"/>
  <c r="AE82" i="20"/>
  <c r="D82" i="20" s="1"/>
  <c r="AE78" i="20"/>
  <c r="D78" i="20" s="1"/>
  <c r="AG110" i="20"/>
  <c r="AG106" i="20"/>
  <c r="I106" i="20" s="1"/>
  <c r="AG98" i="20"/>
  <c r="I98" i="20" s="1"/>
  <c r="AG94" i="20"/>
  <c r="I94" i="20" s="1"/>
  <c r="AG82" i="20"/>
  <c r="I82" i="20" s="1"/>
  <c r="AG78" i="20"/>
  <c r="I78" i="20" s="1"/>
  <c r="AJ79" i="20"/>
  <c r="Q79" i="20" s="1"/>
  <c r="BC84" i="20"/>
  <c r="AY82" i="20"/>
  <c r="AY89" i="20"/>
  <c r="S92" i="20"/>
  <c r="AZ92" i="1" s="1"/>
  <c r="AI95" i="20"/>
  <c r="P95" i="20" s="1"/>
  <c r="F98" i="20"/>
  <c r="K105" i="20"/>
  <c r="AJ106" i="20"/>
  <c r="Q106" i="20" s="1"/>
  <c r="AF109" i="20"/>
  <c r="E109" i="20" s="1"/>
  <c r="AF105" i="20"/>
  <c r="E105" i="20" s="1"/>
  <c r="AF101" i="20"/>
  <c r="E101" i="20" s="1"/>
  <c r="AF97" i="20"/>
  <c r="E97" i="20" s="1"/>
  <c r="AF93" i="20"/>
  <c r="E93" i="20" s="1"/>
  <c r="AF89" i="20"/>
  <c r="E89" i="20" s="1"/>
  <c r="AF81" i="20"/>
  <c r="E81" i="20" s="1"/>
  <c r="AH109" i="20"/>
  <c r="J109" i="20" s="1"/>
  <c r="AH105" i="20"/>
  <c r="J105" i="20" s="1"/>
  <c r="AH101" i="20"/>
  <c r="J101" i="20" s="1"/>
  <c r="AH97" i="20"/>
  <c r="J97" i="20" s="1"/>
  <c r="AH93" i="20"/>
  <c r="J93" i="20" s="1"/>
  <c r="AH89" i="20"/>
  <c r="J89" i="20" s="1"/>
  <c r="AH81" i="20"/>
  <c r="J81" i="20" s="1"/>
  <c r="BE99" i="20"/>
  <c r="AJ95" i="20"/>
  <c r="Q95" i="20" s="1"/>
  <c r="BE103" i="20"/>
  <c r="AI99" i="20"/>
  <c r="P99" i="20" s="1"/>
  <c r="BD108" i="20"/>
  <c r="BF108" i="20"/>
  <c r="AE109" i="20"/>
  <c r="D109" i="20" s="1"/>
  <c r="AE105" i="20"/>
  <c r="D105" i="20" s="1"/>
  <c r="AE101" i="20"/>
  <c r="D101" i="20" s="1"/>
  <c r="AE97" i="20"/>
  <c r="D97" i="20" s="1"/>
  <c r="AE93" i="20"/>
  <c r="D93" i="20" s="1"/>
  <c r="AE89" i="20"/>
  <c r="D89" i="20" s="1"/>
  <c r="AE81" i="20"/>
  <c r="D81" i="20" s="1"/>
  <c r="AG109" i="20"/>
  <c r="I109" i="20" s="1"/>
  <c r="AG105" i="20"/>
  <c r="I105" i="20" s="1"/>
  <c r="AG101" i="20"/>
  <c r="I101" i="20" s="1"/>
  <c r="AG93" i="20"/>
  <c r="I93" i="20" s="1"/>
  <c r="BC85" i="20"/>
  <c r="BF90" i="20"/>
  <c r="S94" i="20"/>
  <c r="AZ94" i="1" s="1"/>
  <c r="AS95" i="20"/>
  <c r="BE102" i="20"/>
  <c r="K97" i="20"/>
  <c r="R98" i="20"/>
  <c r="F99" i="20"/>
  <c r="AJ99" i="20"/>
  <c r="Q99" i="20" s="1"/>
  <c r="AW100" i="20"/>
  <c r="V100" i="20" s="1"/>
  <c r="AJ101" i="20"/>
  <c r="Q101" i="20" s="1"/>
  <c r="BE107" i="20"/>
  <c r="R105" i="20"/>
  <c r="AS106" i="20"/>
  <c r="U108" i="20"/>
  <c r="BA108" i="1" s="1"/>
  <c r="DU108" i="1" s="1"/>
  <c r="AF100" i="20"/>
  <c r="E100" i="20" s="1"/>
  <c r="AF96" i="20"/>
  <c r="E96" i="20" s="1"/>
  <c r="AF92" i="20"/>
  <c r="E92" i="20" s="1"/>
  <c r="AF88" i="20"/>
  <c r="E88" i="20" s="1"/>
  <c r="AH100" i="20"/>
  <c r="J100" i="20" s="1"/>
  <c r="AH96" i="20"/>
  <c r="J96" i="20" s="1"/>
  <c r="AH92" i="20"/>
  <c r="J92" i="20" s="1"/>
  <c r="AH88" i="20"/>
  <c r="J88" i="20" s="1"/>
  <c r="BB100" i="20"/>
  <c r="S98" i="20"/>
  <c r="AZ98" i="1" s="1"/>
  <c r="BC98" i="20"/>
  <c r="AM99" i="20"/>
  <c r="AY99" i="1" s="1"/>
  <c r="U105" i="20"/>
  <c r="BA105" i="1" s="1"/>
  <c r="DU105" i="1" s="1"/>
  <c r="AS107" i="20"/>
  <c r="X108" i="20"/>
  <c r="AN108" i="20" s="1"/>
  <c r="BD109" i="20"/>
  <c r="AE100" i="20"/>
  <c r="D100" i="20" s="1"/>
  <c r="AE96" i="20"/>
  <c r="D96" i="20" s="1"/>
  <c r="AE92" i="20"/>
  <c r="D92" i="20" s="1"/>
  <c r="AE88" i="20"/>
  <c r="D88" i="20" s="1"/>
  <c r="AG100" i="20"/>
  <c r="I100" i="20" s="1"/>
  <c r="AG96" i="20"/>
  <c r="I96" i="20" s="1"/>
  <c r="AC45" i="20"/>
  <c r="BB19" i="20"/>
  <c r="BB18" i="20"/>
  <c r="BE11" i="20"/>
  <c r="BA13" i="20"/>
  <c r="BE14" i="20" s="1"/>
  <c r="AZ11" i="20"/>
  <c r="BC13" i="20"/>
  <c r="BE13" i="20"/>
  <c r="BC12" i="20"/>
  <c r="BC11" i="20"/>
  <c r="BD45" i="20"/>
  <c r="BB44" i="20"/>
  <c r="BD44" i="20"/>
  <c r="BF43" i="20"/>
  <c r="BB43" i="20"/>
  <c r="AZ8" i="20"/>
  <c r="BD29" i="20"/>
  <c r="BB28" i="20"/>
  <c r="BF28" i="20"/>
  <c r="BD30" i="20"/>
  <c r="BB29" i="20"/>
  <c r="BF29" i="20"/>
  <c r="BD31" i="20"/>
  <c r="BB30" i="20"/>
  <c r="BF30" i="20"/>
  <c r="BD43" i="20"/>
  <c r="BF42" i="20"/>
  <c r="BB42" i="20"/>
  <c r="BE38" i="20"/>
  <c r="BD67" i="20"/>
  <c r="BF66" i="20"/>
  <c r="BB66" i="20"/>
  <c r="BC10" i="20"/>
  <c r="BD19" i="20"/>
  <c r="BC27" i="20"/>
  <c r="BC28" i="20"/>
  <c r="BC29" i="20"/>
  <c r="BC30" i="20"/>
  <c r="BD32" i="20"/>
  <c r="BB31" i="20"/>
  <c r="BF31" i="20"/>
  <c r="BE12" i="20"/>
  <c r="BD42" i="20"/>
  <c r="BF41" i="20"/>
  <c r="BA17" i="20"/>
  <c r="O112" i="20"/>
  <c r="O113" i="20"/>
  <c r="BD33" i="20"/>
  <c r="BB32" i="20"/>
  <c r="BF32" i="20"/>
  <c r="BD34" i="20"/>
  <c r="BB33" i="20"/>
  <c r="BF33" i="20"/>
  <c r="BD35" i="20"/>
  <c r="BB34" i="20"/>
  <c r="BF34" i="20"/>
  <c r="BD36" i="20"/>
  <c r="BB35" i="20"/>
  <c r="BF35" i="20"/>
  <c r="BD37" i="20"/>
  <c r="BB36" i="20"/>
  <c r="BF36" i="20"/>
  <c r="BD38" i="20"/>
  <c r="BB37" i="20"/>
  <c r="BF37" i="20"/>
  <c r="BD39" i="20"/>
  <c r="BB38" i="20"/>
  <c r="BF38" i="20"/>
  <c r="BD40" i="20"/>
  <c r="BF39" i="20"/>
  <c r="BB39" i="20"/>
  <c r="BD41" i="20"/>
  <c r="BF40" i="20"/>
  <c r="BB40" i="20"/>
  <c r="AW40" i="20"/>
  <c r="V40" i="20" s="1"/>
  <c r="AJ40" i="20"/>
  <c r="Q40" i="20" s="1"/>
  <c r="AI40" i="20"/>
  <c r="P40" i="20" s="1"/>
  <c r="K39" i="20"/>
  <c r="AS40" i="20"/>
  <c r="U39" i="20"/>
  <c r="BA39" i="1" s="1"/>
  <c r="DU39" i="1" s="1"/>
  <c r="B40" i="20"/>
  <c r="AT40" i="1" s="1"/>
  <c r="S39" i="20"/>
  <c r="AZ39" i="1" s="1"/>
  <c r="R39" i="20"/>
  <c r="F39" i="20"/>
  <c r="AB40" i="20" s="1"/>
  <c r="AY40" i="20"/>
  <c r="AX40" i="20"/>
  <c r="AM39" i="20"/>
  <c r="AY39" i="1" s="1"/>
  <c r="X39" i="20"/>
  <c r="AN39" i="20" s="1"/>
  <c r="BD46" i="20"/>
  <c r="BF45" i="20"/>
  <c r="BB45" i="20"/>
  <c r="BE25" i="20"/>
  <c r="BE26" i="20"/>
  <c r="BE39" i="20"/>
  <c r="BC38" i="20"/>
  <c r="BE40" i="20"/>
  <c r="BC39" i="20"/>
  <c r="BE41" i="20"/>
  <c r="BC40" i="20"/>
  <c r="BE36" i="20"/>
  <c r="BF44" i="20"/>
  <c r="AZ19" i="20"/>
  <c r="BE27" i="20"/>
  <c r="BE28" i="20"/>
  <c r="BE29" i="20"/>
  <c r="BE30" i="20"/>
  <c r="BE31" i="20"/>
  <c r="BE32" i="20"/>
  <c r="BE33" i="20"/>
  <c r="BE34" i="20"/>
  <c r="BE35" i="20"/>
  <c r="F40" i="20"/>
  <c r="U40" i="20"/>
  <c r="BA40" i="1" s="1"/>
  <c r="DU40" i="1" s="1"/>
  <c r="F41" i="20"/>
  <c r="BF56" i="20"/>
  <c r="BD57" i="20"/>
  <c r="BB56" i="20"/>
  <c r="BF60" i="20"/>
  <c r="BD61" i="20"/>
  <c r="BB60" i="20"/>
  <c r="AY35" i="20"/>
  <c r="AY36" i="20"/>
  <c r="AY37" i="20"/>
  <c r="AW39" i="20"/>
  <c r="V39" i="20" s="1"/>
  <c r="AJ39" i="20"/>
  <c r="Q39" i="20" s="1"/>
  <c r="AY38" i="20"/>
  <c r="AY39" i="20"/>
  <c r="AM40" i="20"/>
  <c r="AY40" i="1" s="1"/>
  <c r="BE47" i="20"/>
  <c r="BC46" i="20"/>
  <c r="AX51" i="20"/>
  <c r="B51" i="20"/>
  <c r="AT51" i="1" s="1"/>
  <c r="U50" i="20"/>
  <c r="BA50" i="1" s="1"/>
  <c r="DU50" i="1" s="1"/>
  <c r="K50" i="20"/>
  <c r="AW51" i="20"/>
  <c r="V51" i="20" s="1"/>
  <c r="AJ51" i="20"/>
  <c r="Q51" i="20" s="1"/>
  <c r="AI51" i="20"/>
  <c r="P51" i="20" s="1"/>
  <c r="F50" i="20"/>
  <c r="AS51" i="20"/>
  <c r="X50" i="20"/>
  <c r="AN50" i="20" s="1"/>
  <c r="AY51" i="20"/>
  <c r="AM50" i="20"/>
  <c r="AY50" i="1" s="1"/>
  <c r="S50" i="20"/>
  <c r="AZ50" i="1" s="1"/>
  <c r="R50" i="20"/>
  <c r="BF57" i="20"/>
  <c r="BD58" i="20"/>
  <c r="BB57" i="20"/>
  <c r="BF61" i="20"/>
  <c r="BD62" i="20"/>
  <c r="BB61" i="20"/>
  <c r="BD64" i="20"/>
  <c r="BF63" i="20"/>
  <c r="BB63" i="20"/>
  <c r="BF65" i="20"/>
  <c r="BD66" i="20"/>
  <c r="BB65" i="20"/>
  <c r="BB69" i="20"/>
  <c r="BF69" i="20"/>
  <c r="BD70" i="20"/>
  <c r="BF68" i="20"/>
  <c r="BD69" i="20"/>
  <c r="BE42" i="20"/>
  <c r="BC41" i="20"/>
  <c r="BE43" i="20"/>
  <c r="BC42" i="20"/>
  <c r="BE44" i="20"/>
  <c r="BC43" i="20"/>
  <c r="BE45" i="20"/>
  <c r="BC44" i="20"/>
  <c r="AW41" i="20"/>
  <c r="V41" i="20" s="1"/>
  <c r="AJ41" i="20"/>
  <c r="Q41" i="20" s="1"/>
  <c r="AI41" i="20"/>
  <c r="P41" i="20" s="1"/>
  <c r="S40" i="20"/>
  <c r="AZ40" i="1" s="1"/>
  <c r="X40" i="20"/>
  <c r="AN40" i="20" s="1"/>
  <c r="BE46" i="20"/>
  <c r="BC45" i="20"/>
  <c r="AW42" i="20"/>
  <c r="V42" i="20" s="1"/>
  <c r="AJ42" i="20"/>
  <c r="Q42" i="20" s="1"/>
  <c r="AI42" i="20"/>
  <c r="P42" i="20" s="1"/>
  <c r="S41" i="20"/>
  <c r="AZ41" i="1" s="1"/>
  <c r="AM41" i="20"/>
  <c r="AY41" i="1" s="1"/>
  <c r="AY42" i="20"/>
  <c r="X41" i="20"/>
  <c r="AN41" i="20" s="1"/>
  <c r="BF46" i="20"/>
  <c r="B41" i="20"/>
  <c r="AT41" i="1" s="1"/>
  <c r="AS41" i="20"/>
  <c r="AW49" i="20"/>
  <c r="V49" i="20" s="1"/>
  <c r="AJ49" i="20"/>
  <c r="Q49" i="20" s="1"/>
  <c r="F48" i="20"/>
  <c r="AS49" i="20"/>
  <c r="X48" i="20"/>
  <c r="AN48" i="20" s="1"/>
  <c r="K48" i="20"/>
  <c r="AI49" i="20"/>
  <c r="P49" i="20" s="1"/>
  <c r="U48" i="20"/>
  <c r="BA48" i="1" s="1"/>
  <c r="DU48" i="1" s="1"/>
  <c r="B49" i="20"/>
  <c r="AT49" i="1" s="1"/>
  <c r="S48" i="20"/>
  <c r="AZ48" i="1" s="1"/>
  <c r="AY49" i="20"/>
  <c r="R48" i="20"/>
  <c r="AX49" i="20"/>
  <c r="AM48" i="20"/>
  <c r="AY48" i="1" s="1"/>
  <c r="BF58" i="20"/>
  <c r="BD59" i="20"/>
  <c r="BB58" i="20"/>
  <c r="BB67" i="20"/>
  <c r="BF67" i="20"/>
  <c r="BD68" i="20"/>
  <c r="R30" i="20"/>
  <c r="R34" i="20"/>
  <c r="AM34" i="20"/>
  <c r="AY34" i="1" s="1"/>
  <c r="R35" i="20"/>
  <c r="AM35" i="20"/>
  <c r="AY35" i="1" s="1"/>
  <c r="R36" i="20"/>
  <c r="AM36" i="20"/>
  <c r="AY36" i="1" s="1"/>
  <c r="R37" i="20"/>
  <c r="AM37" i="20"/>
  <c r="AY37" i="1" s="1"/>
  <c r="R38" i="20"/>
  <c r="AM38" i="20"/>
  <c r="AY38" i="1" s="1"/>
  <c r="AS39" i="20"/>
  <c r="AS42" i="20"/>
  <c r="AX41" i="20"/>
  <c r="B42" i="20"/>
  <c r="AT42" i="1" s="1"/>
  <c r="BF59" i="20"/>
  <c r="BD60" i="20"/>
  <c r="BB59" i="20"/>
  <c r="BD63" i="20"/>
  <c r="BF62" i="20"/>
  <c r="BB62" i="20"/>
  <c r="BF64" i="20"/>
  <c r="BD65" i="20"/>
  <c r="BB64" i="20"/>
  <c r="AY43" i="20"/>
  <c r="AY44" i="20"/>
  <c r="AY45" i="20"/>
  <c r="AY46" i="20"/>
  <c r="AW48" i="20"/>
  <c r="V48" i="20" s="1"/>
  <c r="AJ48" i="20"/>
  <c r="Q48" i="20" s="1"/>
  <c r="AS48" i="20"/>
  <c r="BF52" i="20"/>
  <c r="BD53" i="20"/>
  <c r="BB52" i="20"/>
  <c r="AY48" i="20"/>
  <c r="AX50" i="20"/>
  <c r="B50" i="20"/>
  <c r="AT50" i="1" s="1"/>
  <c r="AW50" i="20"/>
  <c r="V50" i="20" s="1"/>
  <c r="AJ50" i="20"/>
  <c r="Q50" i="20" s="1"/>
  <c r="F49" i="20"/>
  <c r="AS50" i="20"/>
  <c r="X49" i="20"/>
  <c r="AN49" i="20" s="1"/>
  <c r="BC69" i="20"/>
  <c r="BE70" i="20"/>
  <c r="BD50" i="20"/>
  <c r="BB49" i="20"/>
  <c r="BF50" i="20"/>
  <c r="BD51" i="20"/>
  <c r="BB50" i="20"/>
  <c r="BF51" i="20"/>
  <c r="BD52" i="20"/>
  <c r="BB51" i="20"/>
  <c r="B48" i="20"/>
  <c r="AT48" i="1" s="1"/>
  <c r="BF53" i="20"/>
  <c r="BD54" i="20"/>
  <c r="BB53" i="20"/>
  <c r="AM49" i="20"/>
  <c r="AY49" i="1" s="1"/>
  <c r="BB76" i="20"/>
  <c r="BF76" i="20"/>
  <c r="BD77" i="20"/>
  <c r="X43" i="20"/>
  <c r="AN43" i="20" s="1"/>
  <c r="AS43" i="20"/>
  <c r="X44" i="20"/>
  <c r="AN44" i="20" s="1"/>
  <c r="AS44" i="20"/>
  <c r="X45" i="20"/>
  <c r="AN45" i="20" s="1"/>
  <c r="AS45" i="20"/>
  <c r="X46" i="20"/>
  <c r="AN46" i="20" s="1"/>
  <c r="AS46" i="20"/>
  <c r="BE52" i="20"/>
  <c r="BC51" i="20"/>
  <c r="X47" i="20"/>
  <c r="AN47" i="20" s="1"/>
  <c r="AS47" i="20"/>
  <c r="BC47" i="20"/>
  <c r="R49" i="20"/>
  <c r="BF54" i="20"/>
  <c r="BD55" i="20"/>
  <c r="BB54" i="20"/>
  <c r="AI50" i="20"/>
  <c r="P50" i="20" s="1"/>
  <c r="AY50" i="20"/>
  <c r="BC73" i="20"/>
  <c r="BE74" i="20"/>
  <c r="BC76" i="20"/>
  <c r="BE77" i="20"/>
  <c r="BF55" i="20"/>
  <c r="BD56" i="20"/>
  <c r="BB55" i="20"/>
  <c r="AX52" i="20"/>
  <c r="B52" i="20"/>
  <c r="AT52" i="1" s="1"/>
  <c r="U51" i="20"/>
  <c r="BA51" i="1" s="1"/>
  <c r="DU51" i="1" s="1"/>
  <c r="K51" i="20"/>
  <c r="AW52" i="20"/>
  <c r="V52" i="20" s="1"/>
  <c r="AJ52" i="20"/>
  <c r="Q52" i="20" s="1"/>
  <c r="AI52" i="20"/>
  <c r="P52" i="20" s="1"/>
  <c r="S51" i="20"/>
  <c r="AZ51" i="1" s="1"/>
  <c r="AM51" i="20"/>
  <c r="AY51" i="1" s="1"/>
  <c r="F51" i="20"/>
  <c r="AS52" i="20"/>
  <c r="X51" i="20"/>
  <c r="AN51" i="20" s="1"/>
  <c r="BB71" i="20"/>
  <c r="BF71" i="20"/>
  <c r="BD72" i="20"/>
  <c r="R42" i="20"/>
  <c r="AM42" i="20"/>
  <c r="AY42" i="1" s="1"/>
  <c r="R43" i="20"/>
  <c r="AM43" i="20"/>
  <c r="AY43" i="1" s="1"/>
  <c r="R44" i="20"/>
  <c r="AM44" i="20"/>
  <c r="AY44" i="1" s="1"/>
  <c r="R45" i="20"/>
  <c r="AM45" i="20"/>
  <c r="AY45" i="1" s="1"/>
  <c r="R46" i="20"/>
  <c r="AM46" i="20"/>
  <c r="AY46" i="1" s="1"/>
  <c r="R47" i="20"/>
  <c r="AM47" i="20"/>
  <c r="AY47" i="1" s="1"/>
  <c r="BF47" i="20"/>
  <c r="AI48" i="20"/>
  <c r="P48" i="20" s="1"/>
  <c r="BD48" i="20"/>
  <c r="U49" i="20"/>
  <c r="BA49" i="1" s="1"/>
  <c r="DU49" i="1" s="1"/>
  <c r="BC49" i="20"/>
  <c r="AX53" i="20"/>
  <c r="B53" i="20"/>
  <c r="AT53" i="1" s="1"/>
  <c r="U52" i="20"/>
  <c r="BA52" i="1" s="1"/>
  <c r="DU52" i="1" s="1"/>
  <c r="K52" i="20"/>
  <c r="AW53" i="20"/>
  <c r="V53" i="20" s="1"/>
  <c r="AJ53" i="20"/>
  <c r="Q53" i="20" s="1"/>
  <c r="AI53" i="20"/>
  <c r="P53" i="20" s="1"/>
  <c r="S52" i="20"/>
  <c r="AZ52" i="1" s="1"/>
  <c r="AM52" i="20"/>
  <c r="AY52" i="1" s="1"/>
  <c r="R52" i="20"/>
  <c r="F52" i="20"/>
  <c r="AS53" i="20"/>
  <c r="X52" i="20"/>
  <c r="AN52" i="20" s="1"/>
  <c r="AX54" i="20"/>
  <c r="B54" i="20"/>
  <c r="AT54" i="1" s="1"/>
  <c r="U53" i="20"/>
  <c r="BA53" i="1" s="1"/>
  <c r="DU53" i="1" s="1"/>
  <c r="K53" i="20"/>
  <c r="AW54" i="20"/>
  <c r="V54" i="20" s="1"/>
  <c r="AJ54" i="20"/>
  <c r="Q54" i="20" s="1"/>
  <c r="AI54" i="20"/>
  <c r="P54" i="20" s="1"/>
  <c r="S53" i="20"/>
  <c r="AZ53" i="1" s="1"/>
  <c r="AM53" i="20"/>
  <c r="AY53" i="1" s="1"/>
  <c r="R53" i="20"/>
  <c r="F53" i="20"/>
  <c r="AS54" i="20"/>
  <c r="X53" i="20"/>
  <c r="AN53" i="20" s="1"/>
  <c r="AX55" i="20"/>
  <c r="B55" i="20"/>
  <c r="AT55" i="1" s="1"/>
  <c r="U54" i="20"/>
  <c r="BA54" i="1" s="1"/>
  <c r="DU54" i="1" s="1"/>
  <c r="K54" i="20"/>
  <c r="AW55" i="20"/>
  <c r="V55" i="20" s="1"/>
  <c r="AJ55" i="20"/>
  <c r="Q55" i="20" s="1"/>
  <c r="AI55" i="20"/>
  <c r="P55" i="20" s="1"/>
  <c r="S54" i="20"/>
  <c r="AZ54" i="1" s="1"/>
  <c r="AM54" i="20"/>
  <c r="AY54" i="1" s="1"/>
  <c r="R54" i="20"/>
  <c r="F54" i="20"/>
  <c r="AS55" i="20"/>
  <c r="X54" i="20"/>
  <c r="AN54" i="20" s="1"/>
  <c r="AX56" i="20"/>
  <c r="B56" i="20"/>
  <c r="AT56" i="1" s="1"/>
  <c r="U55" i="20"/>
  <c r="BA55" i="1" s="1"/>
  <c r="DU55" i="1" s="1"/>
  <c r="K55" i="20"/>
  <c r="AW56" i="20"/>
  <c r="V56" i="20" s="1"/>
  <c r="AJ56" i="20"/>
  <c r="Q56" i="20" s="1"/>
  <c r="AI56" i="20"/>
  <c r="P56" i="20" s="1"/>
  <c r="S55" i="20"/>
  <c r="AZ55" i="1" s="1"/>
  <c r="AM55" i="20"/>
  <c r="AY55" i="1" s="1"/>
  <c r="R55" i="20"/>
  <c r="F55" i="20"/>
  <c r="AS56" i="20"/>
  <c r="X55" i="20"/>
  <c r="AN55" i="20" s="1"/>
  <c r="AX57" i="20"/>
  <c r="B57" i="20"/>
  <c r="AT57" i="1" s="1"/>
  <c r="U56" i="20"/>
  <c r="BA56" i="1" s="1"/>
  <c r="DU56" i="1" s="1"/>
  <c r="K56" i="20"/>
  <c r="AW57" i="20"/>
  <c r="V57" i="20" s="1"/>
  <c r="AJ57" i="20"/>
  <c r="Q57" i="20" s="1"/>
  <c r="AI57" i="20"/>
  <c r="P57" i="20" s="1"/>
  <c r="S56" i="20"/>
  <c r="AZ56" i="1" s="1"/>
  <c r="AM56" i="20"/>
  <c r="AY56" i="1" s="1"/>
  <c r="R56" i="20"/>
  <c r="F56" i="20"/>
  <c r="AS57" i="20"/>
  <c r="X56" i="20"/>
  <c r="AN56" i="20" s="1"/>
  <c r="AX58" i="20"/>
  <c r="B58" i="20"/>
  <c r="AT58" i="1" s="1"/>
  <c r="U57" i="20"/>
  <c r="BA57" i="1" s="1"/>
  <c r="DU57" i="1" s="1"/>
  <c r="K57" i="20"/>
  <c r="AW58" i="20"/>
  <c r="V58" i="20" s="1"/>
  <c r="AJ58" i="20"/>
  <c r="Q58" i="20" s="1"/>
  <c r="AI58" i="20"/>
  <c r="P58" i="20" s="1"/>
  <c r="S57" i="20"/>
  <c r="AZ57" i="1" s="1"/>
  <c r="AM57" i="20"/>
  <c r="AY57" i="1" s="1"/>
  <c r="R57" i="20"/>
  <c r="F57" i="20"/>
  <c r="AS58" i="20"/>
  <c r="X57" i="20"/>
  <c r="AN57" i="20" s="1"/>
  <c r="AX59" i="20"/>
  <c r="B59" i="20"/>
  <c r="AT59" i="1" s="1"/>
  <c r="U58" i="20"/>
  <c r="BA58" i="1" s="1"/>
  <c r="DU58" i="1" s="1"/>
  <c r="K58" i="20"/>
  <c r="AW59" i="20"/>
  <c r="V59" i="20" s="1"/>
  <c r="AJ59" i="20"/>
  <c r="Q59" i="20" s="1"/>
  <c r="AI59" i="20"/>
  <c r="P59" i="20" s="1"/>
  <c r="S58" i="20"/>
  <c r="AZ58" i="1" s="1"/>
  <c r="AM58" i="20"/>
  <c r="AY58" i="1" s="1"/>
  <c r="R58" i="20"/>
  <c r="F58" i="20"/>
  <c r="AS59" i="20"/>
  <c r="X58" i="20"/>
  <c r="AN58" i="20" s="1"/>
  <c r="AX60" i="20"/>
  <c r="B60" i="20"/>
  <c r="AT60" i="1" s="1"/>
  <c r="U59" i="20"/>
  <c r="BA59" i="1" s="1"/>
  <c r="DU59" i="1" s="1"/>
  <c r="K59" i="20"/>
  <c r="AW60" i="20"/>
  <c r="V60" i="20" s="1"/>
  <c r="AJ60" i="20"/>
  <c r="Q60" i="20" s="1"/>
  <c r="AI60" i="20"/>
  <c r="P60" i="20" s="1"/>
  <c r="S59" i="20"/>
  <c r="AZ59" i="1" s="1"/>
  <c r="AM59" i="20"/>
  <c r="AY59" i="1" s="1"/>
  <c r="R59" i="20"/>
  <c r="F59" i="20"/>
  <c r="AS60" i="20"/>
  <c r="X59" i="20"/>
  <c r="AN59" i="20" s="1"/>
  <c r="AX61" i="20"/>
  <c r="B61" i="20"/>
  <c r="AT61" i="1" s="1"/>
  <c r="U60" i="20"/>
  <c r="BA60" i="1" s="1"/>
  <c r="DU60" i="1" s="1"/>
  <c r="K60" i="20"/>
  <c r="AW61" i="20"/>
  <c r="V61" i="20" s="1"/>
  <c r="AJ61" i="20"/>
  <c r="Q61" i="20" s="1"/>
  <c r="AI61" i="20"/>
  <c r="P61" i="20" s="1"/>
  <c r="S60" i="20"/>
  <c r="AZ60" i="1" s="1"/>
  <c r="AM60" i="20"/>
  <c r="AY60" i="1" s="1"/>
  <c r="R60" i="20"/>
  <c r="F60" i="20"/>
  <c r="AS61" i="20"/>
  <c r="X60" i="20"/>
  <c r="AN60" i="20" s="1"/>
  <c r="AX62" i="20"/>
  <c r="B62" i="20"/>
  <c r="AT62" i="1" s="1"/>
  <c r="U61" i="20"/>
  <c r="BA61" i="1" s="1"/>
  <c r="DU61" i="1" s="1"/>
  <c r="K61" i="20"/>
  <c r="AW62" i="20"/>
  <c r="V62" i="20" s="1"/>
  <c r="AJ62" i="20"/>
  <c r="Q62" i="20" s="1"/>
  <c r="AI62" i="20"/>
  <c r="P62" i="20" s="1"/>
  <c r="S61" i="20"/>
  <c r="AZ61" i="1" s="1"/>
  <c r="AM61" i="20"/>
  <c r="AY61" i="1" s="1"/>
  <c r="R61" i="20"/>
  <c r="F61" i="20"/>
  <c r="AS62" i="20"/>
  <c r="X61" i="20"/>
  <c r="AN61" i="20" s="1"/>
  <c r="B63" i="20"/>
  <c r="AT63" i="1" s="1"/>
  <c r="U62" i="20"/>
  <c r="BA62" i="1" s="1"/>
  <c r="DU62" i="1" s="1"/>
  <c r="K62" i="20"/>
  <c r="AJ63" i="20"/>
  <c r="Q63" i="20" s="1"/>
  <c r="AY63" i="20"/>
  <c r="AI63" i="20"/>
  <c r="P63" i="20" s="1"/>
  <c r="S62" i="20"/>
  <c r="AZ62" i="1" s="1"/>
  <c r="AX63" i="20"/>
  <c r="AM62" i="20"/>
  <c r="AY62" i="1" s="1"/>
  <c r="R62" i="20"/>
  <c r="AW63" i="20"/>
  <c r="V63" i="20" s="1"/>
  <c r="F62" i="20"/>
  <c r="X62" i="20"/>
  <c r="AN62" i="20" s="1"/>
  <c r="AY64" i="20"/>
  <c r="AX64" i="20"/>
  <c r="U63" i="20"/>
  <c r="BA63" i="1" s="1"/>
  <c r="DU63" i="1" s="1"/>
  <c r="K63" i="20"/>
  <c r="AW64" i="20"/>
  <c r="V64" i="20" s="1"/>
  <c r="S63" i="20"/>
  <c r="AZ63" i="1" s="1"/>
  <c r="AM63" i="20"/>
  <c r="AY63" i="1" s="1"/>
  <c r="R63" i="20"/>
  <c r="AS64" i="20"/>
  <c r="F63" i="20"/>
  <c r="AJ64" i="20"/>
  <c r="Q64" i="20" s="1"/>
  <c r="X63" i="20"/>
  <c r="AN63" i="20" s="1"/>
  <c r="AS63" i="20"/>
  <c r="AI64" i="20"/>
  <c r="P64" i="20" s="1"/>
  <c r="BC71" i="20"/>
  <c r="BE72" i="20"/>
  <c r="BE67" i="20"/>
  <c r="AI81" i="20"/>
  <c r="P81" i="20" s="1"/>
  <c r="S80" i="20"/>
  <c r="AZ80" i="1" s="1"/>
  <c r="F80" i="20"/>
  <c r="AS81" i="20"/>
  <c r="AJ81" i="20"/>
  <c r="Q81" i="20" s="1"/>
  <c r="X80" i="20"/>
  <c r="AN80" i="20" s="1"/>
  <c r="K80" i="20"/>
  <c r="U80" i="20"/>
  <c r="BA80" i="1" s="1"/>
  <c r="DU80" i="1" s="1"/>
  <c r="B81" i="20"/>
  <c r="AT81" i="1" s="1"/>
  <c r="AY81" i="20"/>
  <c r="R80" i="20"/>
  <c r="AX81" i="20"/>
  <c r="AM80" i="20"/>
  <c r="AY80" i="1" s="1"/>
  <c r="AW81" i="20"/>
  <c r="V81" i="20" s="1"/>
  <c r="S42" i="20"/>
  <c r="AZ42" i="1" s="1"/>
  <c r="S43" i="20"/>
  <c r="AZ43" i="1" s="1"/>
  <c r="AI43" i="20"/>
  <c r="P43" i="20" s="1"/>
  <c r="S44" i="20"/>
  <c r="AZ44" i="1" s="1"/>
  <c r="AI44" i="20"/>
  <c r="P44" i="20" s="1"/>
  <c r="S45" i="20"/>
  <c r="AZ45" i="1" s="1"/>
  <c r="AI45" i="20"/>
  <c r="P45" i="20" s="1"/>
  <c r="S46" i="20"/>
  <c r="AZ46" i="1" s="1"/>
  <c r="AI46" i="20"/>
  <c r="P46" i="20" s="1"/>
  <c r="S47" i="20"/>
  <c r="AZ47" i="1" s="1"/>
  <c r="AI47" i="20"/>
  <c r="P47" i="20" s="1"/>
  <c r="AW47" i="20"/>
  <c r="V47" i="20" s="1"/>
  <c r="BF48" i="20"/>
  <c r="BD49" i="20"/>
  <c r="BC50" i="20"/>
  <c r="R51" i="20"/>
  <c r="BB70" i="20"/>
  <c r="BF70" i="20"/>
  <c r="BD71" i="20"/>
  <c r="BE69" i="20"/>
  <c r="BD73" i="20"/>
  <c r="AJ43" i="20"/>
  <c r="Q43" i="20" s="1"/>
  <c r="AJ44" i="20"/>
  <c r="Q44" i="20" s="1"/>
  <c r="AJ45" i="20"/>
  <c r="Q45" i="20" s="1"/>
  <c r="AJ46" i="20"/>
  <c r="Q46" i="20" s="1"/>
  <c r="AJ47" i="20"/>
  <c r="Q47" i="20" s="1"/>
  <c r="BF49" i="20"/>
  <c r="AY52" i="20"/>
  <c r="AY53" i="20"/>
  <c r="AY54" i="20"/>
  <c r="AY55" i="20"/>
  <c r="AY56" i="20"/>
  <c r="AY57" i="20"/>
  <c r="AY58" i="20"/>
  <c r="AY59" i="20"/>
  <c r="AY60" i="20"/>
  <c r="BC70" i="20"/>
  <c r="BE71" i="20"/>
  <c r="BC64" i="20"/>
  <c r="BC65" i="20"/>
  <c r="BC66" i="20"/>
  <c r="BC67" i="20"/>
  <c r="BE63" i="20"/>
  <c r="BE68" i="20"/>
  <c r="BB75" i="20"/>
  <c r="BF75" i="20"/>
  <c r="BC83" i="20"/>
  <c r="BC52" i="20"/>
  <c r="BC53" i="20"/>
  <c r="BC54" i="20"/>
  <c r="BC55" i="20"/>
  <c r="BC56" i="20"/>
  <c r="BC57" i="20"/>
  <c r="BC58" i="20"/>
  <c r="BC59" i="20"/>
  <c r="BC60" i="20"/>
  <c r="BC61" i="20"/>
  <c r="BE65" i="20"/>
  <c r="BE66" i="20"/>
  <c r="BC75" i="20"/>
  <c r="BE76" i="20"/>
  <c r="BB77" i="20"/>
  <c r="BF77" i="20"/>
  <c r="BB72" i="20"/>
  <c r="BF72" i="20"/>
  <c r="BB68" i="20"/>
  <c r="BC72" i="20"/>
  <c r="BE73" i="20"/>
  <c r="BB74" i="20"/>
  <c r="BF74" i="20"/>
  <c r="BD76" i="20"/>
  <c r="BC68" i="20"/>
  <c r="BB73" i="20"/>
  <c r="BF73" i="20"/>
  <c r="BC74" i="20"/>
  <c r="BE75" i="20"/>
  <c r="BE78" i="20"/>
  <c r="BC79" i="20"/>
  <c r="BE83" i="20"/>
  <c r="BE86" i="20"/>
  <c r="AX88" i="20"/>
  <c r="B88" i="20"/>
  <c r="AT88" i="1" s="1"/>
  <c r="U87" i="20"/>
  <c r="BA87" i="1" s="1"/>
  <c r="DU87" i="1" s="1"/>
  <c r="AW88" i="20"/>
  <c r="V88" i="20" s="1"/>
  <c r="AJ88" i="20"/>
  <c r="Q88" i="20" s="1"/>
  <c r="AI88" i="20"/>
  <c r="P88" i="20" s="1"/>
  <c r="S87" i="20"/>
  <c r="AZ87" i="1" s="1"/>
  <c r="X87" i="20"/>
  <c r="AN87" i="20" s="1"/>
  <c r="R87" i="20"/>
  <c r="F87" i="20"/>
  <c r="AS88" i="20"/>
  <c r="AM87" i="20"/>
  <c r="AY87" i="1" s="1"/>
  <c r="AS108" i="20"/>
  <c r="AX108" i="20"/>
  <c r="AI108" i="20"/>
  <c r="P108" i="20" s="1"/>
  <c r="S107" i="20"/>
  <c r="AZ107" i="1" s="1"/>
  <c r="F107" i="20"/>
  <c r="AM107" i="20"/>
  <c r="AY107" i="1" s="1"/>
  <c r="AW108" i="20"/>
  <c r="V108" i="20" s="1"/>
  <c r="K107" i="20"/>
  <c r="AJ108" i="20"/>
  <c r="Q108" i="20" s="1"/>
  <c r="X107" i="20"/>
  <c r="AN107" i="20" s="1"/>
  <c r="AY108" i="20"/>
  <c r="U107" i="20"/>
  <c r="BA107" i="1" s="1"/>
  <c r="DU107" i="1" s="1"/>
  <c r="B108" i="20"/>
  <c r="AT108" i="1" s="1"/>
  <c r="R107" i="20"/>
  <c r="BF78" i="20"/>
  <c r="BE79" i="20"/>
  <c r="AI82" i="20"/>
  <c r="P82" i="20" s="1"/>
  <c r="S81" i="20"/>
  <c r="AZ81" i="1" s="1"/>
  <c r="F81" i="20"/>
  <c r="AW82" i="20"/>
  <c r="V82" i="20" s="1"/>
  <c r="X83" i="20"/>
  <c r="AN83" i="20" s="1"/>
  <c r="AJ84" i="20"/>
  <c r="Q84" i="20" s="1"/>
  <c r="AW84" i="20"/>
  <c r="V84" i="20" s="1"/>
  <c r="AI91" i="20"/>
  <c r="P91" i="20" s="1"/>
  <c r="X90" i="20"/>
  <c r="AN90" i="20" s="1"/>
  <c r="AY91" i="20"/>
  <c r="AW91" i="20"/>
  <c r="V91" i="20" s="1"/>
  <c r="B91" i="20"/>
  <c r="AT91" i="1" s="1"/>
  <c r="U90" i="20"/>
  <c r="BA90" i="1" s="1"/>
  <c r="DU90" i="1" s="1"/>
  <c r="K90" i="20"/>
  <c r="AS91" i="20"/>
  <c r="S90" i="20"/>
  <c r="AZ90" i="1" s="1"/>
  <c r="AX91" i="20"/>
  <c r="AM90" i="20"/>
  <c r="AY90" i="1" s="1"/>
  <c r="R90" i="20"/>
  <c r="AJ91" i="20"/>
  <c r="Q91" i="20" s="1"/>
  <c r="AY65" i="20"/>
  <c r="AY66" i="20"/>
  <c r="AY67" i="20"/>
  <c r="AY68" i="20"/>
  <c r="AY69" i="20"/>
  <c r="AY70" i="20"/>
  <c r="AY71" i="20"/>
  <c r="AY72" i="20"/>
  <c r="AY73" i="20"/>
  <c r="AY74" i="20"/>
  <c r="AY75" i="20"/>
  <c r="AY76" i="20"/>
  <c r="AY77" i="20"/>
  <c r="AY78" i="20"/>
  <c r="AI80" i="20"/>
  <c r="P80" i="20" s="1"/>
  <c r="AM81" i="20"/>
  <c r="AY81" i="1" s="1"/>
  <c r="AI83" i="20"/>
  <c r="P83" i="20" s="1"/>
  <c r="S82" i="20"/>
  <c r="AZ82" i="1" s="1"/>
  <c r="F82" i="20"/>
  <c r="AX82" i="20"/>
  <c r="K83" i="20"/>
  <c r="AW83" i="20"/>
  <c r="V83" i="20" s="1"/>
  <c r="X84" i="20"/>
  <c r="AN84" i="20" s="1"/>
  <c r="B85" i="20"/>
  <c r="AT85" i="1" s="1"/>
  <c r="AJ85" i="20"/>
  <c r="Q85" i="20" s="1"/>
  <c r="AW85" i="20"/>
  <c r="V85" i="20" s="1"/>
  <c r="BD80" i="20"/>
  <c r="BB79" i="20"/>
  <c r="BD81" i="20"/>
  <c r="BB80" i="20"/>
  <c r="BD82" i="20"/>
  <c r="BB81" i="20"/>
  <c r="BD83" i="20"/>
  <c r="BB82" i="20"/>
  <c r="BD84" i="20"/>
  <c r="BB83" i="20"/>
  <c r="AI84" i="20"/>
  <c r="P84" i="20" s="1"/>
  <c r="S83" i="20"/>
  <c r="AZ83" i="1" s="1"/>
  <c r="F83" i="20"/>
  <c r="AY84" i="20"/>
  <c r="AY88" i="20"/>
  <c r="BC80" i="20"/>
  <c r="AM83" i="20"/>
  <c r="AY83" i="1" s="1"/>
  <c r="AI85" i="20"/>
  <c r="P85" i="20" s="1"/>
  <c r="S84" i="20"/>
  <c r="AZ84" i="1" s="1"/>
  <c r="F84" i="20"/>
  <c r="AY85" i="20"/>
  <c r="AM84" i="20"/>
  <c r="AY84" i="1" s="1"/>
  <c r="BE90" i="20"/>
  <c r="BC89" i="20"/>
  <c r="BC92" i="20"/>
  <c r="BE93" i="20"/>
  <c r="BB78" i="20"/>
  <c r="U81" i="20"/>
  <c r="BA81" i="1" s="1"/>
  <c r="DU81" i="1" s="1"/>
  <c r="BE88" i="20"/>
  <c r="BC87" i="20"/>
  <c r="R83" i="20"/>
  <c r="BE91" i="20"/>
  <c r="BC90" i="20"/>
  <c r="BC93" i="20"/>
  <c r="BE94" i="20"/>
  <c r="R64" i="20"/>
  <c r="AM64" i="20"/>
  <c r="AY64" i="1" s="1"/>
  <c r="R65" i="20"/>
  <c r="AM65" i="20"/>
  <c r="AY65" i="1" s="1"/>
  <c r="R66" i="20"/>
  <c r="AM66" i="20"/>
  <c r="AY66" i="1" s="1"/>
  <c r="R67" i="20"/>
  <c r="AM67" i="20"/>
  <c r="AY67" i="1" s="1"/>
  <c r="R68" i="20"/>
  <c r="AM68" i="20"/>
  <c r="AY68" i="1" s="1"/>
  <c r="R69" i="20"/>
  <c r="AM69" i="20"/>
  <c r="AY69" i="1" s="1"/>
  <c r="R70" i="20"/>
  <c r="AM70" i="20"/>
  <c r="AY70" i="1" s="1"/>
  <c r="R71" i="20"/>
  <c r="AM71" i="20"/>
  <c r="AY71" i="1" s="1"/>
  <c r="R72" i="20"/>
  <c r="AM72" i="20"/>
  <c r="AY72" i="1" s="1"/>
  <c r="R73" i="20"/>
  <c r="AM73" i="20"/>
  <c r="AY73" i="1" s="1"/>
  <c r="R74" i="20"/>
  <c r="AM74" i="20"/>
  <c r="AY74" i="1" s="1"/>
  <c r="R75" i="20"/>
  <c r="AM75" i="20"/>
  <c r="AY75" i="1" s="1"/>
  <c r="R76" i="20"/>
  <c r="AM76" i="20"/>
  <c r="AY76" i="1" s="1"/>
  <c r="R77" i="20"/>
  <c r="AM77" i="20"/>
  <c r="AY77" i="1" s="1"/>
  <c r="AM78" i="20"/>
  <c r="AY78" i="1" s="1"/>
  <c r="AI79" i="20"/>
  <c r="P79" i="20" s="1"/>
  <c r="BD85" i="20"/>
  <c r="BB84" i="20"/>
  <c r="BF80" i="20"/>
  <c r="BE89" i="20"/>
  <c r="BC88" i="20"/>
  <c r="B84" i="20"/>
  <c r="AT84" i="1" s="1"/>
  <c r="R84" i="20"/>
  <c r="BC91" i="20"/>
  <c r="BE92" i="20"/>
  <c r="AX92" i="20"/>
  <c r="B92" i="20"/>
  <c r="AT92" i="1" s="1"/>
  <c r="AM91" i="20"/>
  <c r="AY91" i="1" s="1"/>
  <c r="AY92" i="20"/>
  <c r="X91" i="20"/>
  <c r="AN91" i="20" s="1"/>
  <c r="AW92" i="20"/>
  <c r="V92" i="20" s="1"/>
  <c r="AS92" i="20"/>
  <c r="AJ92" i="20"/>
  <c r="Q92" i="20" s="1"/>
  <c r="U91" i="20"/>
  <c r="BA91" i="1" s="1"/>
  <c r="DU91" i="1" s="1"/>
  <c r="K91" i="20"/>
  <c r="AI92" i="20"/>
  <c r="P92" i="20" s="1"/>
  <c r="S91" i="20"/>
  <c r="AZ91" i="1" s="1"/>
  <c r="F91" i="20"/>
  <c r="R91" i="20"/>
  <c r="AX87" i="20"/>
  <c r="AW87" i="20"/>
  <c r="V87" i="20" s="1"/>
  <c r="AJ87" i="20"/>
  <c r="Q87" i="20" s="1"/>
  <c r="AI87" i="20"/>
  <c r="P87" i="20" s="1"/>
  <c r="AY86" i="20"/>
  <c r="AX89" i="20"/>
  <c r="B89" i="20"/>
  <c r="AT89" i="1" s="1"/>
  <c r="U88" i="20"/>
  <c r="BA88" i="1" s="1"/>
  <c r="DU88" i="1" s="1"/>
  <c r="K88" i="20"/>
  <c r="AW89" i="20"/>
  <c r="V89" i="20" s="1"/>
  <c r="AJ89" i="20"/>
  <c r="Q89" i="20" s="1"/>
  <c r="AI89" i="20"/>
  <c r="P89" i="20" s="1"/>
  <c r="S88" i="20"/>
  <c r="AZ88" i="1" s="1"/>
  <c r="AS90" i="20"/>
  <c r="AX90" i="20"/>
  <c r="B90" i="20"/>
  <c r="AT90" i="1" s="1"/>
  <c r="U89" i="20"/>
  <c r="BA89" i="1" s="1"/>
  <c r="DU89" i="1" s="1"/>
  <c r="K89" i="20"/>
  <c r="AW90" i="20"/>
  <c r="V90" i="20" s="1"/>
  <c r="AJ90" i="20"/>
  <c r="Q90" i="20" s="1"/>
  <c r="AI90" i="20"/>
  <c r="P90" i="20" s="1"/>
  <c r="S89" i="20"/>
  <c r="AZ89" i="1" s="1"/>
  <c r="BF97" i="20"/>
  <c r="BD98" i="20"/>
  <c r="BB97" i="20"/>
  <c r="BF87" i="20"/>
  <c r="BD88" i="20"/>
  <c r="BF88" i="20"/>
  <c r="BD89" i="20"/>
  <c r="BF89" i="20"/>
  <c r="BD90" i="20"/>
  <c r="BB91" i="20"/>
  <c r="BF91" i="20"/>
  <c r="BD92" i="20"/>
  <c r="AS87" i="20"/>
  <c r="AS89" i="20"/>
  <c r="BC97" i="20"/>
  <c r="F85" i="20"/>
  <c r="BB85" i="20"/>
  <c r="F86" i="20"/>
  <c r="BB86" i="20"/>
  <c r="R88" i="20"/>
  <c r="R89" i="20"/>
  <c r="S85" i="20"/>
  <c r="AZ85" i="1" s="1"/>
  <c r="S86" i="20"/>
  <c r="AZ86" i="1" s="1"/>
  <c r="X88" i="20"/>
  <c r="AN88" i="20" s="1"/>
  <c r="X89" i="20"/>
  <c r="AN89" i="20" s="1"/>
  <c r="AY90" i="20"/>
  <c r="BE97" i="20"/>
  <c r="BC96" i="20"/>
  <c r="BE95" i="20"/>
  <c r="AI93" i="20"/>
  <c r="P93" i="20" s="1"/>
  <c r="AJ94" i="20"/>
  <c r="Q94" i="20" s="1"/>
  <c r="AS94" i="20"/>
  <c r="X95" i="20"/>
  <c r="AN95" i="20" s="1"/>
  <c r="AS97" i="20"/>
  <c r="AY97" i="20"/>
  <c r="AX97" i="20"/>
  <c r="B97" i="20"/>
  <c r="AT97" i="1" s="1"/>
  <c r="U96" i="20"/>
  <c r="BA96" i="1" s="1"/>
  <c r="DU96" i="1" s="1"/>
  <c r="K96" i="20"/>
  <c r="AM96" i="20"/>
  <c r="AY96" i="1" s="1"/>
  <c r="R96" i="20"/>
  <c r="F96" i="20"/>
  <c r="AJ93" i="20"/>
  <c r="Q93" i="20" s="1"/>
  <c r="X94" i="20"/>
  <c r="AN94" i="20" s="1"/>
  <c r="AX96" i="20"/>
  <c r="B96" i="20"/>
  <c r="AT96" i="1" s="1"/>
  <c r="U95" i="20"/>
  <c r="BA95" i="1" s="1"/>
  <c r="DU95" i="1" s="1"/>
  <c r="K95" i="20"/>
  <c r="AM95" i="20"/>
  <c r="AY95" i="1" s="1"/>
  <c r="R95" i="20"/>
  <c r="F95" i="20"/>
  <c r="AY96" i="20"/>
  <c r="X93" i="20"/>
  <c r="AN93" i="20" s="1"/>
  <c r="AX95" i="20"/>
  <c r="B95" i="20"/>
  <c r="AT95" i="1" s="1"/>
  <c r="U94" i="20"/>
  <c r="BA94" i="1" s="1"/>
  <c r="DU94" i="1" s="1"/>
  <c r="K94" i="20"/>
  <c r="AM94" i="20"/>
  <c r="AY94" i="1" s="1"/>
  <c r="R94" i="20"/>
  <c r="F94" i="20"/>
  <c r="AY95" i="20"/>
  <c r="BF101" i="20"/>
  <c r="BD102" i="20"/>
  <c r="AX94" i="20"/>
  <c r="B94" i="20"/>
  <c r="AT94" i="1" s="1"/>
  <c r="U93" i="20"/>
  <c r="BA93" i="1" s="1"/>
  <c r="DU93" i="1" s="1"/>
  <c r="K93" i="20"/>
  <c r="AM93" i="20"/>
  <c r="AY93" i="1" s="1"/>
  <c r="R93" i="20"/>
  <c r="F93" i="20"/>
  <c r="AY94" i="20"/>
  <c r="BF100" i="20"/>
  <c r="BD101" i="20"/>
  <c r="BC100" i="20"/>
  <c r="AI104" i="20"/>
  <c r="P104" i="20" s="1"/>
  <c r="S103" i="20"/>
  <c r="AZ103" i="1" s="1"/>
  <c r="B104" i="20"/>
  <c r="AT104" i="1" s="1"/>
  <c r="F103" i="20"/>
  <c r="AB104" i="20" s="1"/>
  <c r="AY104" i="20"/>
  <c r="R103" i="20"/>
  <c r="AX104" i="20"/>
  <c r="AM103" i="20"/>
  <c r="AY103" i="1" s="1"/>
  <c r="AS104" i="20"/>
  <c r="U103" i="20"/>
  <c r="BA103" i="1" s="1"/>
  <c r="DU103" i="1" s="1"/>
  <c r="K103" i="20"/>
  <c r="AJ104" i="20"/>
  <c r="Q104" i="20" s="1"/>
  <c r="BF92" i="20"/>
  <c r="BB92" i="20"/>
  <c r="BF93" i="20"/>
  <c r="BB93" i="20"/>
  <c r="BF94" i="20"/>
  <c r="BB94" i="20"/>
  <c r="BF95" i="20"/>
  <c r="BB95" i="20"/>
  <c r="AX93" i="20"/>
  <c r="B93" i="20"/>
  <c r="AT93" i="1" s="1"/>
  <c r="U92" i="20"/>
  <c r="BA92" i="1" s="1"/>
  <c r="DU92" i="1" s="1"/>
  <c r="K92" i="20"/>
  <c r="AM92" i="20"/>
  <c r="AY92" i="1" s="1"/>
  <c r="R92" i="20"/>
  <c r="F92" i="20"/>
  <c r="AY93" i="20"/>
  <c r="BF99" i="20"/>
  <c r="BD100" i="20"/>
  <c r="S95" i="20"/>
  <c r="AZ95" i="1" s="1"/>
  <c r="BE101" i="20"/>
  <c r="BD96" i="20"/>
  <c r="AJ97" i="20"/>
  <c r="Q97" i="20" s="1"/>
  <c r="BB101" i="20"/>
  <c r="X103" i="20"/>
  <c r="AN103" i="20" s="1"/>
  <c r="BC94" i="20"/>
  <c r="BC95" i="20"/>
  <c r="BF96" i="20"/>
  <c r="BD97" i="20"/>
  <c r="BB96" i="20"/>
  <c r="BF98" i="20"/>
  <c r="BD99" i="20"/>
  <c r="BE100" i="20"/>
  <c r="BD95" i="20"/>
  <c r="AI96" i="20"/>
  <c r="P96" i="20" s="1"/>
  <c r="BE96" i="20"/>
  <c r="BC101" i="20"/>
  <c r="S97" i="20"/>
  <c r="AZ97" i="1" s="1"/>
  <c r="AI98" i="20"/>
  <c r="P98" i="20" s="1"/>
  <c r="BC109" i="20"/>
  <c r="BC105" i="20"/>
  <c r="BE106" i="20"/>
  <c r="BE105" i="20"/>
  <c r="AS98" i="20"/>
  <c r="X97" i="20"/>
  <c r="AN97" i="20" s="1"/>
  <c r="AY98" i="20"/>
  <c r="AX98" i="20"/>
  <c r="B98" i="20"/>
  <c r="AT98" i="1" s="1"/>
  <c r="AM97" i="20"/>
  <c r="AY97" i="1" s="1"/>
  <c r="BD103" i="20"/>
  <c r="BF102" i="20"/>
  <c r="BD104" i="20"/>
  <c r="BB103" i="20"/>
  <c r="BD105" i="20"/>
  <c r="BB104" i="20"/>
  <c r="BD106" i="20"/>
  <c r="BB105" i="20"/>
  <c r="BD107" i="20"/>
  <c r="BB106" i="20"/>
  <c r="BF106" i="20"/>
  <c r="BF103" i="20"/>
  <c r="AI105" i="20"/>
  <c r="P105" i="20" s="1"/>
  <c r="S104" i="20"/>
  <c r="AZ104" i="1" s="1"/>
  <c r="F104" i="20"/>
  <c r="AW105" i="20"/>
  <c r="V105" i="20" s="1"/>
  <c r="X109" i="20"/>
  <c r="AN109" i="20" s="1"/>
  <c r="AI110" i="20"/>
  <c r="K109" i="20"/>
  <c r="K98" i="20"/>
  <c r="U98" i="20"/>
  <c r="BA98" i="1" s="1"/>
  <c r="DU98" i="1" s="1"/>
  <c r="B99" i="20"/>
  <c r="AT99" i="1" s="1"/>
  <c r="K99" i="20"/>
  <c r="U99" i="20"/>
  <c r="BA99" i="1" s="1"/>
  <c r="DU99" i="1" s="1"/>
  <c r="AX99" i="20"/>
  <c r="B100" i="20"/>
  <c r="AT100" i="1" s="1"/>
  <c r="K100" i="20"/>
  <c r="U100" i="20"/>
  <c r="BA100" i="1" s="1"/>
  <c r="DU100" i="1" s="1"/>
  <c r="AX100" i="20"/>
  <c r="B101" i="20"/>
  <c r="AT101" i="1" s="1"/>
  <c r="K101" i="20"/>
  <c r="U101" i="20"/>
  <c r="BA101" i="1" s="1"/>
  <c r="DU101" i="1" s="1"/>
  <c r="AX101" i="20"/>
  <c r="B102" i="20"/>
  <c r="AT102" i="1" s="1"/>
  <c r="K102" i="20"/>
  <c r="U102" i="20"/>
  <c r="BA102" i="1" s="1"/>
  <c r="DU102" i="1" s="1"/>
  <c r="AX102" i="20"/>
  <c r="AM104" i="20"/>
  <c r="AY104" i="1" s="1"/>
  <c r="AI106" i="20"/>
  <c r="P106" i="20" s="1"/>
  <c r="S105" i="20"/>
  <c r="AZ105" i="1" s="1"/>
  <c r="F105" i="20"/>
  <c r="AX105" i="20"/>
  <c r="AW106" i="20"/>
  <c r="V106" i="20" s="1"/>
  <c r="AY99" i="20"/>
  <c r="AY100" i="20"/>
  <c r="AY101" i="20"/>
  <c r="AI103" i="20"/>
  <c r="P103" i="20" s="1"/>
  <c r="AY102" i="20"/>
  <c r="BE109" i="20"/>
  <c r="R104" i="20"/>
  <c r="AY105" i="20"/>
  <c r="AI107" i="20"/>
  <c r="P107" i="20" s="1"/>
  <c r="S106" i="20"/>
  <c r="AZ106" i="1" s="1"/>
  <c r="F106" i="20"/>
  <c r="AX106" i="20"/>
  <c r="AW107" i="20"/>
  <c r="V107" i="20" s="1"/>
  <c r="R109" i="20"/>
  <c r="AD110" i="20" s="1"/>
  <c r="X98" i="20"/>
  <c r="AN98" i="20" s="1"/>
  <c r="X99" i="20"/>
  <c r="AN99" i="20" s="1"/>
  <c r="X100" i="20"/>
  <c r="AN100" i="20" s="1"/>
  <c r="X101" i="20"/>
  <c r="AN101" i="20" s="1"/>
  <c r="X102" i="20"/>
  <c r="AN102" i="20" s="1"/>
  <c r="AJ103" i="20"/>
  <c r="Q103" i="20" s="1"/>
  <c r="AS103" i="20"/>
  <c r="U104" i="20"/>
  <c r="BA104" i="1" s="1"/>
  <c r="DU104" i="1" s="1"/>
  <c r="B106" i="20"/>
  <c r="AT106" i="1" s="1"/>
  <c r="R106" i="20"/>
  <c r="AY107" i="20"/>
  <c r="AS109" i="20"/>
  <c r="AW109" i="20"/>
  <c r="V109" i="20" s="1"/>
  <c r="S108" i="20"/>
  <c r="AZ108" i="1" s="1"/>
  <c r="AM108" i="20"/>
  <c r="AY108" i="1" s="1"/>
  <c r="F108" i="20"/>
  <c r="U109" i="20"/>
  <c r="BA109" i="1" s="1"/>
  <c r="DU109" i="1" s="1"/>
  <c r="AJ109" i="20"/>
  <c r="Q109" i="20" s="1"/>
  <c r="BB108" i="20"/>
  <c r="BB107" i="20"/>
  <c r="B69" i="18"/>
  <c r="L69" i="1" s="1"/>
  <c r="AS83" i="18"/>
  <c r="AX17" i="19"/>
  <c r="AY18" i="19"/>
  <c r="AJ36" i="19"/>
  <c r="Q36" i="19" s="1"/>
  <c r="AW39" i="19"/>
  <c r="V39" i="19" s="1"/>
  <c r="X49" i="19"/>
  <c r="AN49" i="19" s="1"/>
  <c r="AM64" i="19"/>
  <c r="AA64" i="1" s="1"/>
  <c r="F68" i="19"/>
  <c r="S70" i="19"/>
  <c r="AB70" i="1" s="1"/>
  <c r="K80" i="19"/>
  <c r="X92" i="19"/>
  <c r="AN92" i="19" s="1"/>
  <c r="AF103" i="19"/>
  <c r="E103" i="19" s="1"/>
  <c r="X105" i="19"/>
  <c r="AN105" i="19" s="1"/>
  <c r="AE107" i="19"/>
  <c r="D107" i="19" s="1"/>
  <c r="R68" i="19"/>
  <c r="AS36" i="19"/>
  <c r="U53" i="19"/>
  <c r="AC53" i="1" s="1"/>
  <c r="DT53" i="1" s="1"/>
  <c r="K57" i="19"/>
  <c r="K68" i="19"/>
  <c r="AM70" i="19"/>
  <c r="AA70" i="1" s="1"/>
  <c r="R74" i="19"/>
  <c r="F102" i="19"/>
  <c r="B104" i="19"/>
  <c r="V104" i="1" s="1"/>
  <c r="AW107" i="19"/>
  <c r="V107" i="19" s="1"/>
  <c r="X91" i="18"/>
  <c r="AN91" i="18" s="1"/>
  <c r="S38" i="19"/>
  <c r="AB38" i="1" s="1"/>
  <c r="U41" i="19"/>
  <c r="AC41" i="1" s="1"/>
  <c r="DT41" i="1" s="1"/>
  <c r="AS47" i="19"/>
  <c r="S54" i="19"/>
  <c r="AB54" i="1" s="1"/>
  <c r="S68" i="19"/>
  <c r="AB68" i="1" s="1"/>
  <c r="B96" i="19"/>
  <c r="V96" i="1" s="1"/>
  <c r="B103" i="19"/>
  <c r="V103" i="1" s="1"/>
  <c r="X106" i="19"/>
  <c r="AN106" i="19" s="1"/>
  <c r="AX76" i="19"/>
  <c r="B58" i="19"/>
  <c r="V58" i="1" s="1"/>
  <c r="F88" i="18"/>
  <c r="S35" i="19"/>
  <c r="AB35" i="1" s="1"/>
  <c r="U58" i="19"/>
  <c r="AC58" i="1" s="1"/>
  <c r="DT58" i="1" s="1"/>
  <c r="U100" i="19"/>
  <c r="AC100" i="1" s="1"/>
  <c r="DT100" i="1" s="1"/>
  <c r="F103" i="19"/>
  <c r="AS104" i="19"/>
  <c r="AS106" i="19"/>
  <c r="AX56" i="19"/>
  <c r="X58" i="19"/>
  <c r="AN58" i="19" s="1"/>
  <c r="U63" i="19"/>
  <c r="AC63" i="1" s="1"/>
  <c r="DT63" i="1" s="1"/>
  <c r="AH66" i="19"/>
  <c r="J66" i="19" s="1"/>
  <c r="S69" i="19"/>
  <c r="AB69" i="1" s="1"/>
  <c r="AE72" i="19"/>
  <c r="D72" i="19" s="1"/>
  <c r="B107" i="19"/>
  <c r="V107" i="1" s="1"/>
  <c r="AE39" i="19"/>
  <c r="D39" i="19" s="1"/>
  <c r="X52" i="19"/>
  <c r="AN52" i="19" s="1"/>
  <c r="AJ55" i="19"/>
  <c r="Q55" i="19" s="1"/>
  <c r="R92" i="19"/>
  <c r="AE103" i="19"/>
  <c r="D103" i="19" s="1"/>
  <c r="K72" i="18"/>
  <c r="F78" i="18"/>
  <c r="B87" i="18"/>
  <c r="L87" i="1" s="1"/>
  <c r="AI89" i="18"/>
  <c r="P89" i="18" s="1"/>
  <c r="B93" i="18"/>
  <c r="L93" i="1" s="1"/>
  <c r="AE84" i="18"/>
  <c r="D84" i="18" s="1"/>
  <c r="BB28" i="19"/>
  <c r="F34" i="19"/>
  <c r="B48" i="19"/>
  <c r="V48" i="1" s="1"/>
  <c r="S49" i="19"/>
  <c r="AB49" i="1" s="1"/>
  <c r="U50" i="19"/>
  <c r="AC50" i="1" s="1"/>
  <c r="DT50" i="1" s="1"/>
  <c r="R52" i="19"/>
  <c r="AI55" i="19"/>
  <c r="P55" i="19" s="1"/>
  <c r="AM59" i="19"/>
  <c r="AA59" i="1" s="1"/>
  <c r="S65" i="19"/>
  <c r="AB65" i="1" s="1"/>
  <c r="X67" i="19"/>
  <c r="AN67" i="19" s="1"/>
  <c r="AM68" i="19"/>
  <c r="AA68" i="1" s="1"/>
  <c r="R75" i="19"/>
  <c r="U84" i="19"/>
  <c r="AC84" i="1" s="1"/>
  <c r="DT84" i="1" s="1"/>
  <c r="U99" i="19"/>
  <c r="AC99" i="1" s="1"/>
  <c r="DT99" i="1" s="1"/>
  <c r="AI101" i="19"/>
  <c r="P101" i="19" s="1"/>
  <c r="X103" i="19"/>
  <c r="AN103" i="19" s="1"/>
  <c r="X104" i="19"/>
  <c r="AN104" i="19" s="1"/>
  <c r="U105" i="19"/>
  <c r="AC105" i="1" s="1"/>
  <c r="DT105" i="1" s="1"/>
  <c r="U106" i="19"/>
  <c r="AC106" i="1" s="1"/>
  <c r="DT106" i="1" s="1"/>
  <c r="X107" i="19"/>
  <c r="AN107" i="19" s="1"/>
  <c r="AJ108" i="19"/>
  <c r="Q108" i="19" s="1"/>
  <c r="AX96" i="19"/>
  <c r="AX80" i="19"/>
  <c r="AX60" i="19"/>
  <c r="AJ83" i="18"/>
  <c r="Q83" i="18" s="1"/>
  <c r="AJ43" i="19"/>
  <c r="Q43" i="19" s="1"/>
  <c r="AE46" i="19"/>
  <c r="D46" i="19" s="1"/>
  <c r="K81" i="19"/>
  <c r="AY108" i="19"/>
  <c r="AY92" i="19"/>
  <c r="AY76" i="19"/>
  <c r="AY56" i="19"/>
  <c r="AX92" i="19"/>
  <c r="K69" i="18"/>
  <c r="AC71" i="18" s="1"/>
  <c r="AW83" i="18"/>
  <c r="V83" i="18" s="1"/>
  <c r="AS90" i="18"/>
  <c r="AJ108" i="18"/>
  <c r="Q108" i="18" s="1"/>
  <c r="AH93" i="18"/>
  <c r="J93" i="18" s="1"/>
  <c r="K35" i="19"/>
  <c r="AE41" i="19"/>
  <c r="D41" i="19" s="1"/>
  <c r="U44" i="19"/>
  <c r="AC44" i="1" s="1"/>
  <c r="DT44" i="1" s="1"/>
  <c r="AW46" i="19"/>
  <c r="V46" i="19" s="1"/>
  <c r="AE48" i="19"/>
  <c r="D48" i="19" s="1"/>
  <c r="AM49" i="19"/>
  <c r="AA49" i="1" s="1"/>
  <c r="AJ54" i="19"/>
  <c r="Q54" i="19" s="1"/>
  <c r="AF56" i="19"/>
  <c r="E56" i="19" s="1"/>
  <c r="AW70" i="19"/>
  <c r="V70" i="19" s="1"/>
  <c r="AF73" i="19"/>
  <c r="E73" i="19" s="1"/>
  <c r="AW103" i="19"/>
  <c r="V103" i="19" s="1"/>
  <c r="AW104" i="19"/>
  <c r="V104" i="19" s="1"/>
  <c r="AS105" i="19"/>
  <c r="AW106" i="19"/>
  <c r="V106" i="19" s="1"/>
  <c r="B108" i="19"/>
  <c r="V108" i="1" s="1"/>
  <c r="U109" i="19"/>
  <c r="AC109" i="1" s="1"/>
  <c r="DT109" i="1" s="1"/>
  <c r="AY104" i="19"/>
  <c r="AY88" i="19"/>
  <c r="AY72" i="19"/>
  <c r="AY52" i="19"/>
  <c r="U88" i="18"/>
  <c r="S88" i="1" s="1"/>
  <c r="DS88" i="1" s="1"/>
  <c r="AW41" i="19"/>
  <c r="V41" i="19" s="1"/>
  <c r="AH44" i="19"/>
  <c r="J44" i="19" s="1"/>
  <c r="K47" i="19"/>
  <c r="AS49" i="19"/>
  <c r="R51" i="19"/>
  <c r="AM54" i="19"/>
  <c r="AA54" i="1" s="1"/>
  <c r="AH56" i="19"/>
  <c r="J56" i="19" s="1"/>
  <c r="AS58" i="19"/>
  <c r="AI60" i="19"/>
  <c r="P60" i="19" s="1"/>
  <c r="X64" i="19"/>
  <c r="AN64" i="19" s="1"/>
  <c r="AG66" i="19"/>
  <c r="I66" i="19" s="1"/>
  <c r="AE69" i="19"/>
  <c r="D69" i="19" s="1"/>
  <c r="BD76" i="19"/>
  <c r="AM73" i="19"/>
  <c r="AA73" i="1" s="1"/>
  <c r="AJ82" i="19"/>
  <c r="Q82" i="19" s="1"/>
  <c r="B105" i="19"/>
  <c r="V105" i="1" s="1"/>
  <c r="AW105" i="19"/>
  <c r="V105" i="19" s="1"/>
  <c r="AX104" i="19"/>
  <c r="AX88" i="19"/>
  <c r="AX72" i="19"/>
  <c r="AY36" i="19"/>
  <c r="AM69" i="18"/>
  <c r="Q69" i="1" s="1"/>
  <c r="U75" i="18"/>
  <c r="S75" i="1" s="1"/>
  <c r="DS75" i="1" s="1"/>
  <c r="K82" i="18"/>
  <c r="R104" i="18"/>
  <c r="AW48" i="19"/>
  <c r="V48" i="19" s="1"/>
  <c r="BD75" i="19"/>
  <c r="AF71" i="19"/>
  <c r="E71" i="19" s="1"/>
  <c r="AY100" i="19"/>
  <c r="AY84" i="19"/>
  <c r="AY68" i="19"/>
  <c r="B92" i="18"/>
  <c r="L92" i="1" s="1"/>
  <c r="F31" i="19"/>
  <c r="AI35" i="19"/>
  <c r="P35" i="19" s="1"/>
  <c r="U38" i="19"/>
  <c r="AC38" i="1" s="1"/>
  <c r="DT38" i="1" s="1"/>
  <c r="AE40" i="19"/>
  <c r="D40" i="19" s="1"/>
  <c r="AF42" i="19"/>
  <c r="E42" i="19" s="1"/>
  <c r="S45" i="19"/>
  <c r="AB45" i="1" s="1"/>
  <c r="X47" i="19"/>
  <c r="AN47" i="19" s="1"/>
  <c r="K49" i="19"/>
  <c r="R50" i="19"/>
  <c r="AS51" i="19"/>
  <c r="R55" i="19"/>
  <c r="S59" i="19"/>
  <c r="AB59" i="1" s="1"/>
  <c r="R61" i="19"/>
  <c r="F67" i="19"/>
  <c r="R70" i="19"/>
  <c r="AH71" i="19"/>
  <c r="J71" i="19" s="1"/>
  <c r="U98" i="19"/>
  <c r="AC98" i="1" s="1"/>
  <c r="DT98" i="1" s="1"/>
  <c r="S107" i="19"/>
  <c r="AB107" i="1" s="1"/>
  <c r="X108" i="19"/>
  <c r="AN108" i="19" s="1"/>
  <c r="AX100" i="19"/>
  <c r="AX84" i="19"/>
  <c r="AX68" i="19"/>
  <c r="U82" i="18"/>
  <c r="S82" i="1" s="1"/>
  <c r="DS82" i="1" s="1"/>
  <c r="U86" i="18"/>
  <c r="S86" i="1" s="1"/>
  <c r="DS86" i="1" s="1"/>
  <c r="AE92" i="18"/>
  <c r="D92" i="18" s="1"/>
  <c r="AW40" i="19"/>
  <c r="V40" i="19" s="1"/>
  <c r="AJ42" i="19"/>
  <c r="Q42" i="19" s="1"/>
  <c r="X45" i="19"/>
  <c r="AN45" i="19" s="1"/>
  <c r="S50" i="19"/>
  <c r="AB50" i="1" s="1"/>
  <c r="S55" i="19"/>
  <c r="AB55" i="1" s="1"/>
  <c r="U61" i="19"/>
  <c r="AC61" i="1" s="1"/>
  <c r="DT61" i="1" s="1"/>
  <c r="AJ68" i="19"/>
  <c r="Q68" i="19" s="1"/>
  <c r="AW88" i="19"/>
  <c r="V88" i="19" s="1"/>
  <c r="U104" i="19"/>
  <c r="AC104" i="1" s="1"/>
  <c r="DT104" i="1" s="1"/>
  <c r="U107" i="19"/>
  <c r="AC107" i="1" s="1"/>
  <c r="DT107" i="1" s="1"/>
  <c r="AI108" i="19"/>
  <c r="P108" i="19" s="1"/>
  <c r="AY80" i="19"/>
  <c r="AY60" i="19"/>
  <c r="AY21" i="19"/>
  <c r="U89" i="18"/>
  <c r="S89" i="1" s="1"/>
  <c r="DS89" i="1" s="1"/>
  <c r="AW91" i="18"/>
  <c r="V91" i="18" s="1"/>
  <c r="F98" i="18"/>
  <c r="AE88" i="18"/>
  <c r="D88" i="18" s="1"/>
  <c r="AH97" i="18"/>
  <c r="J97" i="18" s="1"/>
  <c r="AY10" i="19"/>
  <c r="AX10" i="19"/>
  <c r="AY12" i="19"/>
  <c r="K31" i="19"/>
  <c r="K34" i="19"/>
  <c r="S36" i="19"/>
  <c r="AB36" i="1" s="1"/>
  <c r="S37" i="19"/>
  <c r="AB37" i="1" s="1"/>
  <c r="AS38" i="19"/>
  <c r="X39" i="19"/>
  <c r="AN39" i="19" s="1"/>
  <c r="B40" i="19"/>
  <c r="V40" i="1" s="1"/>
  <c r="X40" i="19"/>
  <c r="AN40" i="19" s="1"/>
  <c r="B41" i="19"/>
  <c r="V41" i="1" s="1"/>
  <c r="X41" i="19"/>
  <c r="AN41" i="19" s="1"/>
  <c r="K42" i="19"/>
  <c r="AI42" i="19"/>
  <c r="P42" i="19" s="1"/>
  <c r="S43" i="19"/>
  <c r="AB43" i="1" s="1"/>
  <c r="X44" i="19"/>
  <c r="AN44" i="19" s="1"/>
  <c r="U45" i="19"/>
  <c r="AC45" i="1" s="1"/>
  <c r="DT45" i="1" s="1"/>
  <c r="K46" i="19"/>
  <c r="AF46" i="19"/>
  <c r="E46" i="19" s="1"/>
  <c r="B47" i="19"/>
  <c r="V47" i="1" s="1"/>
  <c r="AE47" i="19"/>
  <c r="D47" i="19" s="1"/>
  <c r="X48" i="19"/>
  <c r="AN48" i="19" s="1"/>
  <c r="AS48" i="19"/>
  <c r="U49" i="19"/>
  <c r="AC49" i="1" s="1"/>
  <c r="DT49" i="1" s="1"/>
  <c r="AM50" i="19"/>
  <c r="AA50" i="1" s="1"/>
  <c r="S51" i="19"/>
  <c r="AB51" i="1" s="1"/>
  <c r="AW51" i="19"/>
  <c r="V51" i="19" s="1"/>
  <c r="B67" i="19"/>
  <c r="V67" i="1" s="1"/>
  <c r="AG82" i="19"/>
  <c r="I82" i="19" s="1"/>
  <c r="F81" i="19"/>
  <c r="AX82" i="19"/>
  <c r="AY82" i="19"/>
  <c r="B82" i="19"/>
  <c r="V82" i="1" s="1"/>
  <c r="AW82" i="19"/>
  <c r="V82" i="19" s="1"/>
  <c r="X81" i="19"/>
  <c r="AN81" i="19" s="1"/>
  <c r="AX90" i="19"/>
  <c r="AY90" i="19"/>
  <c r="AX52" i="19"/>
  <c r="AX36" i="19"/>
  <c r="AX33" i="19"/>
  <c r="AX34" i="19"/>
  <c r="AX35" i="19"/>
  <c r="AY35" i="19"/>
  <c r="AS37" i="19"/>
  <c r="AW38" i="19"/>
  <c r="V38" i="19" s="1"/>
  <c r="AX43" i="19"/>
  <c r="AY43" i="19"/>
  <c r="AS43" i="19"/>
  <c r="AX47" i="19"/>
  <c r="AY47" i="19"/>
  <c r="AF47" i="19"/>
  <c r="E47" i="19" s="1"/>
  <c r="AY48" i="19"/>
  <c r="AX25" i="19"/>
  <c r="B95" i="19"/>
  <c r="V95" i="1" s="1"/>
  <c r="AM94" i="19"/>
  <c r="AA94" i="1" s="1"/>
  <c r="AX95" i="19"/>
  <c r="AY95" i="19"/>
  <c r="X94" i="19"/>
  <c r="AN94" i="19" s="1"/>
  <c r="AI73" i="18"/>
  <c r="P73" i="18" s="1"/>
  <c r="K78" i="18"/>
  <c r="X88" i="18"/>
  <c r="AN88" i="18" s="1"/>
  <c r="AX89" i="18"/>
  <c r="B91" i="18"/>
  <c r="L91" i="1" s="1"/>
  <c r="X94" i="18"/>
  <c r="AN94" i="18" s="1"/>
  <c r="R98" i="18"/>
  <c r="AE68" i="18"/>
  <c r="D68" i="18" s="1"/>
  <c r="AH89" i="18"/>
  <c r="J89" i="18" s="1"/>
  <c r="S34" i="19"/>
  <c r="AB34" i="1" s="1"/>
  <c r="AS35" i="19"/>
  <c r="U36" i="19"/>
  <c r="AC36" i="1" s="1"/>
  <c r="DT36" i="1" s="1"/>
  <c r="AW36" i="19"/>
  <c r="V36" i="19" s="1"/>
  <c r="U37" i="19"/>
  <c r="AC37" i="1" s="1"/>
  <c r="DT37" i="1" s="1"/>
  <c r="AW37" i="19"/>
  <c r="V37" i="19" s="1"/>
  <c r="X38" i="19"/>
  <c r="AN38" i="19" s="1"/>
  <c r="B39" i="19"/>
  <c r="V39" i="1" s="1"/>
  <c r="AF39" i="19"/>
  <c r="E39" i="19" s="1"/>
  <c r="K40" i="19"/>
  <c r="AF40" i="19"/>
  <c r="E40" i="19" s="1"/>
  <c r="K41" i="19"/>
  <c r="S42" i="19"/>
  <c r="AB42" i="1" s="1"/>
  <c r="U43" i="19"/>
  <c r="AC43" i="1" s="1"/>
  <c r="DT43" i="1" s="1"/>
  <c r="AW43" i="19"/>
  <c r="V43" i="19" s="1"/>
  <c r="AI44" i="19"/>
  <c r="P44" i="19" s="1"/>
  <c r="AH45" i="19"/>
  <c r="J45" i="19" s="1"/>
  <c r="R46" i="19"/>
  <c r="AI46" i="19"/>
  <c r="P46" i="19" s="1"/>
  <c r="AH47" i="19"/>
  <c r="J47" i="19" s="1"/>
  <c r="K48" i="19"/>
  <c r="AF48" i="19"/>
  <c r="E48" i="19" s="1"/>
  <c r="B49" i="19"/>
  <c r="V49" i="1" s="1"/>
  <c r="AE49" i="19"/>
  <c r="D49" i="19" s="1"/>
  <c r="X50" i="19"/>
  <c r="AN50" i="19" s="1"/>
  <c r="AS50" i="19"/>
  <c r="U51" i="19"/>
  <c r="AC51" i="1" s="1"/>
  <c r="DT51" i="1" s="1"/>
  <c r="B57" i="19"/>
  <c r="V57" i="1" s="1"/>
  <c r="AJ64" i="19"/>
  <c r="Q64" i="19" s="1"/>
  <c r="K63" i="19"/>
  <c r="AS64" i="19"/>
  <c r="B87" i="19"/>
  <c r="V87" i="1" s="1"/>
  <c r="AX87" i="19"/>
  <c r="U86" i="19"/>
  <c r="AC86" i="1" s="1"/>
  <c r="DT86" i="1" s="1"/>
  <c r="AY87" i="19"/>
  <c r="AW87" i="19"/>
  <c r="V87" i="19" s="1"/>
  <c r="AJ95" i="19"/>
  <c r="Q95" i="19" s="1"/>
  <c r="AX64" i="19"/>
  <c r="AX48" i="19"/>
  <c r="AX32" i="19"/>
  <c r="AJ37" i="19"/>
  <c r="Q37" i="19" s="1"/>
  <c r="AI87" i="18"/>
  <c r="P87" i="18" s="1"/>
  <c r="AX88" i="18"/>
  <c r="F90" i="18"/>
  <c r="F91" i="18"/>
  <c r="AX94" i="18"/>
  <c r="R103" i="18"/>
  <c r="S107" i="18"/>
  <c r="R107" i="1" s="1"/>
  <c r="AE108" i="18"/>
  <c r="D108" i="18" s="1"/>
  <c r="AH85" i="18"/>
  <c r="J85" i="18" s="1"/>
  <c r="AY14" i="19"/>
  <c r="AX15" i="19"/>
  <c r="AX16" i="19"/>
  <c r="AY23" i="19"/>
  <c r="AX27" i="19"/>
  <c r="AY29" i="19"/>
  <c r="F30" i="19"/>
  <c r="U35" i="19"/>
  <c r="AC35" i="1" s="1"/>
  <c r="DT35" i="1" s="1"/>
  <c r="AW35" i="19"/>
  <c r="V35" i="19" s="1"/>
  <c r="X36" i="19"/>
  <c r="AN36" i="19" s="1"/>
  <c r="B37" i="19"/>
  <c r="V37" i="1" s="1"/>
  <c r="X37" i="19"/>
  <c r="AN37" i="19" s="1"/>
  <c r="B38" i="19"/>
  <c r="V38" i="1" s="1"/>
  <c r="K39" i="19"/>
  <c r="AI39" i="19"/>
  <c r="P39" i="19" s="1"/>
  <c r="AX41" i="19"/>
  <c r="AY41" i="19"/>
  <c r="AI40" i="19"/>
  <c r="P40" i="19" s="1"/>
  <c r="AX42" i="19"/>
  <c r="AY42" i="19"/>
  <c r="AI41" i="19"/>
  <c r="P41" i="19" s="1"/>
  <c r="AS42" i="19"/>
  <c r="X43" i="19"/>
  <c r="AN43" i="19" s="1"/>
  <c r="K44" i="19"/>
  <c r="S46" i="19"/>
  <c r="AB46" i="1" s="1"/>
  <c r="AJ46" i="19"/>
  <c r="Q46" i="19" s="1"/>
  <c r="R47" i="19"/>
  <c r="AI47" i="19"/>
  <c r="P47" i="19" s="1"/>
  <c r="AX49" i="19"/>
  <c r="AY49" i="19"/>
  <c r="AH48" i="19"/>
  <c r="J48" i="19" s="1"/>
  <c r="AF49" i="19"/>
  <c r="E49" i="19" s="1"/>
  <c r="B50" i="19"/>
  <c r="V50" i="1" s="1"/>
  <c r="AE50" i="19"/>
  <c r="D50" i="19" s="1"/>
  <c r="X51" i="19"/>
  <c r="AN51" i="19" s="1"/>
  <c r="AX79" i="19"/>
  <c r="AY79" i="19"/>
  <c r="AY44" i="19"/>
  <c r="AY28" i="19"/>
  <c r="AH101" i="18"/>
  <c r="J101" i="18" s="1"/>
  <c r="AX38" i="19"/>
  <c r="AY38" i="19"/>
  <c r="R71" i="18"/>
  <c r="B79" i="18"/>
  <c r="L79" i="1" s="1"/>
  <c r="X82" i="18"/>
  <c r="AN82" i="18" s="1"/>
  <c r="F86" i="18"/>
  <c r="AJ87" i="18"/>
  <c r="Q87" i="18" s="1"/>
  <c r="AI92" i="18"/>
  <c r="P92" i="18" s="1"/>
  <c r="S99" i="18"/>
  <c r="R99" i="1" s="1"/>
  <c r="AJ107" i="18"/>
  <c r="Q107" i="18" s="1"/>
  <c r="AE104" i="18"/>
  <c r="D104" i="18" s="1"/>
  <c r="K30" i="19"/>
  <c r="U34" i="19"/>
  <c r="AC34" i="1" s="1"/>
  <c r="DT34" i="1" s="1"/>
  <c r="X35" i="19"/>
  <c r="AN35" i="19" s="1"/>
  <c r="B36" i="19"/>
  <c r="V36" i="1" s="1"/>
  <c r="AE36" i="19"/>
  <c r="D36" i="19" s="1"/>
  <c r="F38" i="19"/>
  <c r="AF38" i="19"/>
  <c r="E38" i="19" s="1"/>
  <c r="AJ39" i="19"/>
  <c r="Q39" i="19" s="1"/>
  <c r="AJ40" i="19"/>
  <c r="Q40" i="19" s="1"/>
  <c r="AJ41" i="19"/>
  <c r="Q41" i="19" s="1"/>
  <c r="U42" i="19"/>
  <c r="AC42" i="1" s="1"/>
  <c r="DT42" i="1" s="1"/>
  <c r="AW42" i="19"/>
  <c r="V42" i="19" s="1"/>
  <c r="AE43" i="19"/>
  <c r="D43" i="19" s="1"/>
  <c r="AW45" i="19"/>
  <c r="V45" i="19" s="1"/>
  <c r="AX45" i="19"/>
  <c r="AY45" i="19"/>
  <c r="K45" i="19"/>
  <c r="AM45" i="19"/>
  <c r="AA45" i="1" s="1"/>
  <c r="AM46" i="19"/>
  <c r="AA46" i="1" s="1"/>
  <c r="S47" i="19"/>
  <c r="AB47" i="1" s="1"/>
  <c r="AJ47" i="19"/>
  <c r="Q47" i="19" s="1"/>
  <c r="R48" i="19"/>
  <c r="AI48" i="19"/>
  <c r="P48" i="19" s="1"/>
  <c r="AX50" i="19"/>
  <c r="AY50" i="19"/>
  <c r="AH49" i="19"/>
  <c r="J49" i="19" s="1"/>
  <c r="K50" i="19"/>
  <c r="AF50" i="19"/>
  <c r="E50" i="19" s="1"/>
  <c r="B51" i="19"/>
  <c r="V51" i="1" s="1"/>
  <c r="K66" i="19"/>
  <c r="AX44" i="19"/>
  <c r="AX37" i="19"/>
  <c r="AY37" i="19"/>
  <c r="AX57" i="19"/>
  <c r="AS57" i="19"/>
  <c r="AY57" i="19"/>
  <c r="X56" i="19"/>
  <c r="AN56" i="19" s="1"/>
  <c r="U56" i="19"/>
  <c r="AC56" i="1" s="1"/>
  <c r="DT56" i="1" s="1"/>
  <c r="AJ57" i="19"/>
  <c r="Q57" i="19" s="1"/>
  <c r="AM56" i="19"/>
  <c r="AA56" i="1" s="1"/>
  <c r="AI57" i="19"/>
  <c r="P57" i="19" s="1"/>
  <c r="S56" i="19"/>
  <c r="AB56" i="1" s="1"/>
  <c r="AH57" i="19"/>
  <c r="J57" i="19" s="1"/>
  <c r="R56" i="19"/>
  <c r="U71" i="18"/>
  <c r="S71" i="1" s="1"/>
  <c r="DS71" i="1" s="1"/>
  <c r="K89" i="18"/>
  <c r="U90" i="18"/>
  <c r="S90" i="1" s="1"/>
  <c r="DS90" i="1" s="1"/>
  <c r="S91" i="18"/>
  <c r="R91" i="1" s="1"/>
  <c r="AJ92" i="18"/>
  <c r="Q92" i="18" s="1"/>
  <c r="AX95" i="18"/>
  <c r="AM99" i="18"/>
  <c r="Q99" i="1" s="1"/>
  <c r="AE100" i="18"/>
  <c r="D100" i="18" s="1"/>
  <c r="AH109" i="18"/>
  <c r="J109" i="18" s="1"/>
  <c r="AY22" i="19"/>
  <c r="AX26" i="19"/>
  <c r="AY31" i="19"/>
  <c r="X34" i="19"/>
  <c r="AN34" i="19" s="1"/>
  <c r="B35" i="19"/>
  <c r="V35" i="1" s="1"/>
  <c r="AE35" i="19"/>
  <c r="D35" i="19" s="1"/>
  <c r="F36" i="19"/>
  <c r="AF36" i="19"/>
  <c r="E36" i="19" s="1"/>
  <c r="F37" i="19"/>
  <c r="AF37" i="19"/>
  <c r="E37" i="19" s="1"/>
  <c r="K38" i="19"/>
  <c r="AI38" i="19"/>
  <c r="P38" i="19" s="1"/>
  <c r="S39" i="19"/>
  <c r="AB39" i="1" s="1"/>
  <c r="S40" i="19"/>
  <c r="AB40" i="1" s="1"/>
  <c r="S41" i="19"/>
  <c r="AB41" i="1" s="1"/>
  <c r="X42" i="19"/>
  <c r="AN42" i="19" s="1"/>
  <c r="K43" i="19"/>
  <c r="AF43" i="19"/>
  <c r="E43" i="19" s="1"/>
  <c r="S44" i="19"/>
  <c r="AB44" i="1" s="1"/>
  <c r="AX46" i="19"/>
  <c r="AY46" i="19"/>
  <c r="U46" i="19"/>
  <c r="AC46" i="1" s="1"/>
  <c r="DT46" i="1" s="1"/>
  <c r="AM47" i="19"/>
  <c r="AA47" i="1" s="1"/>
  <c r="S48" i="19"/>
  <c r="AB48" i="1" s="1"/>
  <c r="AJ48" i="19"/>
  <c r="Q48" i="19" s="1"/>
  <c r="R49" i="19"/>
  <c r="AI49" i="19"/>
  <c r="P49" i="19" s="1"/>
  <c r="AI51" i="19"/>
  <c r="P51" i="19" s="1"/>
  <c r="AX51" i="19"/>
  <c r="AH51" i="19"/>
  <c r="J51" i="19" s="1"/>
  <c r="AY51" i="19"/>
  <c r="AH50" i="19"/>
  <c r="J50" i="19" s="1"/>
  <c r="K51" i="19"/>
  <c r="AF51" i="19"/>
  <c r="E51" i="19" s="1"/>
  <c r="AE57" i="19"/>
  <c r="D57" i="19" s="1"/>
  <c r="AE67" i="19"/>
  <c r="D67" i="19" s="1"/>
  <c r="F66" i="19"/>
  <c r="X66" i="19"/>
  <c r="AN66" i="19" s="1"/>
  <c r="AJ67" i="19"/>
  <c r="Q67" i="19" s="1"/>
  <c r="U66" i="19"/>
  <c r="AC66" i="1" s="1"/>
  <c r="DT66" i="1" s="1"/>
  <c r="AI67" i="19"/>
  <c r="P67" i="19" s="1"/>
  <c r="AM66" i="19"/>
  <c r="AA66" i="1" s="1"/>
  <c r="AX67" i="19"/>
  <c r="AH67" i="19"/>
  <c r="J67" i="19" s="1"/>
  <c r="S66" i="19"/>
  <c r="AB66" i="1" s="1"/>
  <c r="AY67" i="19"/>
  <c r="AG67" i="19"/>
  <c r="I67" i="19" s="1"/>
  <c r="R66" i="19"/>
  <c r="AS67" i="19"/>
  <c r="AJ87" i="19"/>
  <c r="Q87" i="19" s="1"/>
  <c r="AY40" i="19"/>
  <c r="AY24" i="19"/>
  <c r="AX71" i="18"/>
  <c r="F76" i="18"/>
  <c r="S86" i="18"/>
  <c r="R86" i="1" s="1"/>
  <c r="AX87" i="18"/>
  <c r="X90" i="18"/>
  <c r="AN90" i="18" s="1"/>
  <c r="U91" i="18"/>
  <c r="S91" i="1" s="1"/>
  <c r="DS91" i="1" s="1"/>
  <c r="AX92" i="18"/>
  <c r="AY99" i="18"/>
  <c r="AI104" i="18"/>
  <c r="P104" i="18" s="1"/>
  <c r="S108" i="18"/>
  <c r="R108" i="1" s="1"/>
  <c r="AE96" i="18"/>
  <c r="D96" i="18" s="1"/>
  <c r="AH105" i="18"/>
  <c r="J105" i="18" s="1"/>
  <c r="AY30" i="19"/>
  <c r="R30" i="19"/>
  <c r="F35" i="19"/>
  <c r="AF35" i="19"/>
  <c r="E35" i="19" s="1"/>
  <c r="K36" i="19"/>
  <c r="K37" i="19"/>
  <c r="AI37" i="19"/>
  <c r="P37" i="19" s="1"/>
  <c r="AX39" i="19"/>
  <c r="AY39" i="19"/>
  <c r="AJ38" i="19"/>
  <c r="Q38" i="19" s="1"/>
  <c r="AS39" i="19"/>
  <c r="AS40" i="19"/>
  <c r="AS41" i="19"/>
  <c r="AE42" i="19"/>
  <c r="D42" i="19" s="1"/>
  <c r="AI43" i="19"/>
  <c r="P43" i="19" s="1"/>
  <c r="R45" i="19"/>
  <c r="B46" i="19"/>
  <c r="V46" i="1" s="1"/>
  <c r="X46" i="19"/>
  <c r="AN46" i="19" s="1"/>
  <c r="AS46" i="19"/>
  <c r="U47" i="19"/>
  <c r="AC47" i="1" s="1"/>
  <c r="DT47" i="1" s="1"/>
  <c r="AM48" i="19"/>
  <c r="AA48" i="1" s="1"/>
  <c r="AJ49" i="19"/>
  <c r="Q49" i="19" s="1"/>
  <c r="AI50" i="19"/>
  <c r="P50" i="19" s="1"/>
  <c r="AJ52" i="19"/>
  <c r="Q52" i="19" s="1"/>
  <c r="AM51" i="19"/>
  <c r="AA51" i="1" s="1"/>
  <c r="AI52" i="19"/>
  <c r="P52" i="19" s="1"/>
  <c r="AH52" i="19"/>
  <c r="J52" i="19" s="1"/>
  <c r="AF52" i="19"/>
  <c r="E52" i="19" s="1"/>
  <c r="AW52" i="19"/>
  <c r="V52" i="19" s="1"/>
  <c r="AE52" i="19"/>
  <c r="D52" i="19" s="1"/>
  <c r="B52" i="19"/>
  <c r="V52" i="1" s="1"/>
  <c r="AJ51" i="19"/>
  <c r="Q51" i="19" s="1"/>
  <c r="AS52" i="19"/>
  <c r="K56" i="19"/>
  <c r="AF57" i="19"/>
  <c r="E57" i="19" s="1"/>
  <c r="AW67" i="19"/>
  <c r="V67" i="19" s="1"/>
  <c r="X53" i="19"/>
  <c r="AN53" i="19" s="1"/>
  <c r="AS53" i="19"/>
  <c r="U54" i="19"/>
  <c r="AC54" i="1" s="1"/>
  <c r="DT54" i="1" s="1"/>
  <c r="AM55" i="19"/>
  <c r="AA55" i="1" s="1"/>
  <c r="AI56" i="19"/>
  <c r="P56" i="19" s="1"/>
  <c r="AE58" i="19"/>
  <c r="D58" i="19" s="1"/>
  <c r="AW58" i="19"/>
  <c r="V58" i="19" s="1"/>
  <c r="U59" i="19"/>
  <c r="AC59" i="1" s="1"/>
  <c r="DT59" i="1" s="1"/>
  <c r="AS59" i="19"/>
  <c r="AJ60" i="19"/>
  <c r="Q60" i="19" s="1"/>
  <c r="AI61" i="19"/>
  <c r="P61" i="19" s="1"/>
  <c r="F64" i="19"/>
  <c r="AM65" i="19"/>
  <c r="AA65" i="1" s="1"/>
  <c r="AI66" i="19"/>
  <c r="P66" i="19" s="1"/>
  <c r="K67" i="19"/>
  <c r="B68" i="19"/>
  <c r="V68" i="1" s="1"/>
  <c r="U68" i="19"/>
  <c r="AC68" i="1" s="1"/>
  <c r="DT68" i="1" s="1"/>
  <c r="AF69" i="19"/>
  <c r="E69" i="19" s="1"/>
  <c r="AI71" i="19"/>
  <c r="P71" i="19" s="1"/>
  <c r="AI72" i="19"/>
  <c r="P72" i="19" s="1"/>
  <c r="AW73" i="19"/>
  <c r="V73" i="19" s="1"/>
  <c r="AJ78" i="19"/>
  <c r="Q78" i="19" s="1"/>
  <c r="AW84" i="19"/>
  <c r="V84" i="19" s="1"/>
  <c r="AJ89" i="19"/>
  <c r="Q89" i="19" s="1"/>
  <c r="AM92" i="19"/>
  <c r="AA92" i="1" s="1"/>
  <c r="AW98" i="19"/>
  <c r="V98" i="19" s="1"/>
  <c r="AW99" i="19"/>
  <c r="V99" i="19" s="1"/>
  <c r="AW100" i="19"/>
  <c r="V100" i="19" s="1"/>
  <c r="K102" i="19"/>
  <c r="K103" i="19"/>
  <c r="AG103" i="19"/>
  <c r="I103" i="19" s="1"/>
  <c r="K104" i="19"/>
  <c r="AF104" i="19"/>
  <c r="E104" i="19" s="1"/>
  <c r="AE105" i="19"/>
  <c r="D105" i="19" s="1"/>
  <c r="B106" i="19"/>
  <c r="V106" i="1" s="1"/>
  <c r="AE106" i="19"/>
  <c r="D106" i="19" s="1"/>
  <c r="F107" i="19"/>
  <c r="AF107" i="19"/>
  <c r="E107" i="19" s="1"/>
  <c r="K108" i="19"/>
  <c r="AE109" i="19"/>
  <c r="D109" i="19" s="1"/>
  <c r="AY107" i="19"/>
  <c r="AY103" i="19"/>
  <c r="AY99" i="19"/>
  <c r="AY91" i="19"/>
  <c r="AY83" i="19"/>
  <c r="AY75" i="19"/>
  <c r="AY71" i="19"/>
  <c r="AY63" i="19"/>
  <c r="AY59" i="19"/>
  <c r="AY55" i="19"/>
  <c r="K52" i="19"/>
  <c r="B53" i="19"/>
  <c r="V53" i="1" s="1"/>
  <c r="AE53" i="19"/>
  <c r="D53" i="19" s="1"/>
  <c r="AW53" i="19"/>
  <c r="V53" i="19" s="1"/>
  <c r="X54" i="19"/>
  <c r="AN54" i="19" s="1"/>
  <c r="AS54" i="19"/>
  <c r="U55" i="19"/>
  <c r="AC55" i="1" s="1"/>
  <c r="DT55" i="1" s="1"/>
  <c r="AJ56" i="19"/>
  <c r="Q56" i="19" s="1"/>
  <c r="R57" i="19"/>
  <c r="K58" i="19"/>
  <c r="AF58" i="19"/>
  <c r="E58" i="19" s="1"/>
  <c r="B59" i="19"/>
  <c r="V59" i="1" s="1"/>
  <c r="X59" i="19"/>
  <c r="AN59" i="19" s="1"/>
  <c r="AW59" i="19"/>
  <c r="V59" i="19" s="1"/>
  <c r="AM60" i="19"/>
  <c r="AA60" i="1" s="1"/>
  <c r="AM61" i="19"/>
  <c r="AA61" i="1" s="1"/>
  <c r="K64" i="19"/>
  <c r="U65" i="19"/>
  <c r="AC65" i="1" s="1"/>
  <c r="DT65" i="1" s="1"/>
  <c r="AJ66" i="19"/>
  <c r="Q66" i="19" s="1"/>
  <c r="X68" i="19"/>
  <c r="AN68" i="19" s="1"/>
  <c r="AS68" i="19"/>
  <c r="AJ69" i="19"/>
  <c r="Q69" i="19" s="1"/>
  <c r="AE70" i="19"/>
  <c r="D70" i="19" s="1"/>
  <c r="AM71" i="19"/>
  <c r="AA71" i="1" s="1"/>
  <c r="AM72" i="19"/>
  <c r="AA72" i="1" s="1"/>
  <c r="S76" i="19"/>
  <c r="AB76" i="1" s="1"/>
  <c r="AW81" i="19"/>
  <c r="V81" i="19" s="1"/>
  <c r="B85" i="19"/>
  <c r="V85" i="1" s="1"/>
  <c r="K88" i="19"/>
  <c r="AH94" i="19"/>
  <c r="J94" i="19" s="1"/>
  <c r="B99" i="19"/>
  <c r="V99" i="1" s="1"/>
  <c r="B100" i="19"/>
  <c r="V100" i="1" s="1"/>
  <c r="B101" i="19"/>
  <c r="V101" i="1" s="1"/>
  <c r="AI103" i="19"/>
  <c r="P103" i="19" s="1"/>
  <c r="AG104" i="19"/>
  <c r="I104" i="19" s="1"/>
  <c r="F105" i="19"/>
  <c r="AF105" i="19"/>
  <c r="E105" i="19" s="1"/>
  <c r="F106" i="19"/>
  <c r="AF106" i="19"/>
  <c r="E106" i="19" s="1"/>
  <c r="K107" i="19"/>
  <c r="AG107" i="19"/>
  <c r="I107" i="19" s="1"/>
  <c r="AS108" i="19"/>
  <c r="AJ109" i="19"/>
  <c r="Q109" i="19" s="1"/>
  <c r="AX107" i="19"/>
  <c r="AX103" i="19"/>
  <c r="AX99" i="19"/>
  <c r="AX91" i="19"/>
  <c r="AX75" i="19"/>
  <c r="AX71" i="19"/>
  <c r="AX59" i="19"/>
  <c r="AX55" i="19"/>
  <c r="K53" i="19"/>
  <c r="AF53" i="19"/>
  <c r="E53" i="19" s="1"/>
  <c r="B54" i="19"/>
  <c r="V54" i="1" s="1"/>
  <c r="AE54" i="19"/>
  <c r="D54" i="19" s="1"/>
  <c r="AW54" i="19"/>
  <c r="V54" i="19" s="1"/>
  <c r="X55" i="19"/>
  <c r="AN55" i="19" s="1"/>
  <c r="AS55" i="19"/>
  <c r="S57" i="19"/>
  <c r="AB57" i="1" s="1"/>
  <c r="AH58" i="19"/>
  <c r="J58" i="19" s="1"/>
  <c r="K59" i="19"/>
  <c r="AE59" i="19"/>
  <c r="D59" i="19" s="1"/>
  <c r="B60" i="19"/>
  <c r="V60" i="1" s="1"/>
  <c r="AW60" i="19"/>
  <c r="V60" i="19" s="1"/>
  <c r="B65" i="19"/>
  <c r="V65" i="1" s="1"/>
  <c r="X65" i="19"/>
  <c r="AN65" i="19" s="1"/>
  <c r="AS65" i="19"/>
  <c r="R67" i="19"/>
  <c r="AF68" i="19"/>
  <c r="E68" i="19" s="1"/>
  <c r="AW68" i="19"/>
  <c r="V68" i="19" s="1"/>
  <c r="AM69" i="19"/>
  <c r="AA69" i="1" s="1"/>
  <c r="AF70" i="19"/>
  <c r="E70" i="19" s="1"/>
  <c r="R71" i="19"/>
  <c r="AW72" i="19"/>
  <c r="V72" i="19" s="1"/>
  <c r="BE88" i="19"/>
  <c r="U83" i="19"/>
  <c r="AC83" i="1" s="1"/>
  <c r="DT83" i="1" s="1"/>
  <c r="AJ86" i="19"/>
  <c r="Q86" i="19" s="1"/>
  <c r="X90" i="19"/>
  <c r="AN90" i="19" s="1"/>
  <c r="K99" i="19"/>
  <c r="K100" i="19"/>
  <c r="K101" i="19"/>
  <c r="S102" i="19"/>
  <c r="AB102" i="1" s="1"/>
  <c r="S103" i="19"/>
  <c r="AB103" i="1" s="1"/>
  <c r="AJ103" i="19"/>
  <c r="Q103" i="19" s="1"/>
  <c r="AI104" i="19"/>
  <c r="P104" i="19" s="1"/>
  <c r="AG105" i="19"/>
  <c r="I105" i="19" s="1"/>
  <c r="AG106" i="19"/>
  <c r="I106" i="19" s="1"/>
  <c r="AJ107" i="19"/>
  <c r="Q107" i="19" s="1"/>
  <c r="U108" i="19"/>
  <c r="AC108" i="1" s="1"/>
  <c r="DT108" i="1" s="1"/>
  <c r="AW108" i="19"/>
  <c r="V108" i="19" s="1"/>
  <c r="AW109" i="19"/>
  <c r="V109" i="19" s="1"/>
  <c r="AY106" i="19"/>
  <c r="AY102" i="19"/>
  <c r="AY98" i="19"/>
  <c r="AY94" i="19"/>
  <c r="AY86" i="19"/>
  <c r="AY78" i="19"/>
  <c r="AY74" i="19"/>
  <c r="AY70" i="19"/>
  <c r="AY66" i="19"/>
  <c r="AY62" i="19"/>
  <c r="AY58" i="19"/>
  <c r="AY54" i="19"/>
  <c r="AH53" i="19"/>
  <c r="J53" i="19" s="1"/>
  <c r="K54" i="19"/>
  <c r="AF54" i="19"/>
  <c r="E54" i="19" s="1"/>
  <c r="B55" i="19"/>
  <c r="V55" i="1" s="1"/>
  <c r="AE55" i="19"/>
  <c r="D55" i="19" s="1"/>
  <c r="AW55" i="19"/>
  <c r="V55" i="19" s="1"/>
  <c r="AM57" i="19"/>
  <c r="AA57" i="1" s="1"/>
  <c r="R58" i="19"/>
  <c r="AD60" i="19" s="1"/>
  <c r="AI58" i="19"/>
  <c r="P58" i="19" s="1"/>
  <c r="AF59" i="19"/>
  <c r="E59" i="19" s="1"/>
  <c r="F60" i="19"/>
  <c r="B61" i="19"/>
  <c r="V61" i="1" s="1"/>
  <c r="AG62" i="19"/>
  <c r="I62" i="19" s="1"/>
  <c r="R64" i="19"/>
  <c r="F65" i="19"/>
  <c r="AF65" i="19"/>
  <c r="E65" i="19" s="1"/>
  <c r="AW65" i="19"/>
  <c r="V65" i="19" s="1"/>
  <c r="S67" i="19"/>
  <c r="AB67" i="1" s="1"/>
  <c r="AG68" i="19"/>
  <c r="I68" i="19" s="1"/>
  <c r="AS69" i="19"/>
  <c r="AH70" i="19"/>
  <c r="J70" i="19" s="1"/>
  <c r="S71" i="19"/>
  <c r="AB71" i="1" s="1"/>
  <c r="AW71" i="19"/>
  <c r="V71" i="19" s="1"/>
  <c r="S77" i="19"/>
  <c r="AB77" i="1" s="1"/>
  <c r="K84" i="19"/>
  <c r="X93" i="19"/>
  <c r="AN93" i="19" s="1"/>
  <c r="AS94" i="19"/>
  <c r="AJ97" i="19"/>
  <c r="Q97" i="19" s="1"/>
  <c r="U102" i="19"/>
  <c r="AC102" i="1" s="1"/>
  <c r="DT102" i="1" s="1"/>
  <c r="S104" i="19"/>
  <c r="AB104" i="1" s="1"/>
  <c r="AJ104" i="19"/>
  <c r="Q104" i="19" s="1"/>
  <c r="AI105" i="19"/>
  <c r="P105" i="19" s="1"/>
  <c r="AJ106" i="19"/>
  <c r="Q106" i="19" s="1"/>
  <c r="B109" i="19"/>
  <c r="V109" i="1" s="1"/>
  <c r="AJ110" i="19"/>
  <c r="AX106" i="19"/>
  <c r="AX98" i="19"/>
  <c r="AX94" i="19"/>
  <c r="AX86" i="19"/>
  <c r="AX74" i="19"/>
  <c r="AX70" i="19"/>
  <c r="AX66" i="19"/>
  <c r="AX62" i="19"/>
  <c r="AX58" i="19"/>
  <c r="AX54" i="19"/>
  <c r="S52" i="19"/>
  <c r="AB52" i="1" s="1"/>
  <c r="R53" i="19"/>
  <c r="AI53" i="19"/>
  <c r="P53" i="19" s="1"/>
  <c r="AH54" i="19"/>
  <c r="J54" i="19" s="1"/>
  <c r="K55" i="19"/>
  <c r="AF55" i="19"/>
  <c r="E55" i="19" s="1"/>
  <c r="B56" i="19"/>
  <c r="V56" i="1" s="1"/>
  <c r="AS56" i="19"/>
  <c r="U57" i="19"/>
  <c r="AC57" i="1" s="1"/>
  <c r="DT57" i="1" s="1"/>
  <c r="S58" i="19"/>
  <c r="AB58" i="1" s="1"/>
  <c r="AJ58" i="19"/>
  <c r="Q58" i="19" s="1"/>
  <c r="AI59" i="19"/>
  <c r="P59" i="19" s="1"/>
  <c r="K61" i="19"/>
  <c r="AH62" i="19"/>
  <c r="J62" i="19" s="1"/>
  <c r="S64" i="19"/>
  <c r="AB64" i="1" s="1"/>
  <c r="K65" i="19"/>
  <c r="AG65" i="19"/>
  <c r="I65" i="19" s="1"/>
  <c r="B66" i="19"/>
  <c r="V66" i="1" s="1"/>
  <c r="AS66" i="19"/>
  <c r="AM67" i="19"/>
  <c r="AA67" i="1" s="1"/>
  <c r="AH68" i="19"/>
  <c r="J68" i="19" s="1"/>
  <c r="R69" i="19"/>
  <c r="AW69" i="19"/>
  <c r="V69" i="19" s="1"/>
  <c r="BC77" i="19"/>
  <c r="AJ74" i="19"/>
  <c r="Q74" i="19" s="1"/>
  <c r="AJ85" i="19"/>
  <c r="Q85" i="19" s="1"/>
  <c r="K87" i="19"/>
  <c r="AC88" i="19" s="1"/>
  <c r="U88" i="19"/>
  <c r="AC88" i="1" s="1"/>
  <c r="DT88" i="1" s="1"/>
  <c r="AE93" i="19"/>
  <c r="D93" i="19" s="1"/>
  <c r="K98" i="19"/>
  <c r="AG101" i="19"/>
  <c r="I101" i="19" s="1"/>
  <c r="X102" i="19"/>
  <c r="AN102" i="19" s="1"/>
  <c r="U103" i="19"/>
  <c r="AC103" i="1" s="1"/>
  <c r="DT103" i="1" s="1"/>
  <c r="S105" i="19"/>
  <c r="AB105" i="1" s="1"/>
  <c r="AJ105" i="19"/>
  <c r="Q105" i="19" s="1"/>
  <c r="S106" i="19"/>
  <c r="AB106" i="1" s="1"/>
  <c r="AE108" i="19"/>
  <c r="D108" i="19" s="1"/>
  <c r="AY109" i="19"/>
  <c r="AY105" i="19"/>
  <c r="AY101" i="19"/>
  <c r="AY97" i="19"/>
  <c r="AY93" i="19"/>
  <c r="AY89" i="19"/>
  <c r="AY85" i="19"/>
  <c r="AY81" i="19"/>
  <c r="AY77" i="19"/>
  <c r="AY73" i="19"/>
  <c r="AY69" i="19"/>
  <c r="AY65" i="19"/>
  <c r="AY61" i="19"/>
  <c r="AY53" i="19"/>
  <c r="AM52" i="19"/>
  <c r="AA52" i="1" s="1"/>
  <c r="S53" i="19"/>
  <c r="AB53" i="1" s="1"/>
  <c r="AJ53" i="19"/>
  <c r="Q53" i="19" s="1"/>
  <c r="R54" i="19"/>
  <c r="AE56" i="19"/>
  <c r="D56" i="19" s="1"/>
  <c r="X57" i="19"/>
  <c r="AN57" i="19" s="1"/>
  <c r="AM58" i="19"/>
  <c r="AA58" i="1" s="1"/>
  <c r="S60" i="19"/>
  <c r="AB60" i="1" s="1"/>
  <c r="U64" i="19"/>
  <c r="AC64" i="1" s="1"/>
  <c r="DT64" i="1" s="1"/>
  <c r="AH65" i="19"/>
  <c r="J65" i="19" s="1"/>
  <c r="BE71" i="19"/>
  <c r="AF66" i="19"/>
  <c r="E66" i="19" s="1"/>
  <c r="AW66" i="19"/>
  <c r="V66" i="19" s="1"/>
  <c r="U67" i="19"/>
  <c r="AC67" i="1" s="1"/>
  <c r="DT67" i="1" s="1"/>
  <c r="AI68" i="19"/>
  <c r="P68" i="19" s="1"/>
  <c r="BE77" i="19"/>
  <c r="S72" i="19"/>
  <c r="AB72" i="1" s="1"/>
  <c r="AE73" i="19"/>
  <c r="D73" i="19" s="1"/>
  <c r="BD79" i="19"/>
  <c r="AJ77" i="19"/>
  <c r="Q77" i="19" s="1"/>
  <c r="AW85" i="19"/>
  <c r="V85" i="19" s="1"/>
  <c r="AF93" i="19"/>
  <c r="E93" i="19" s="1"/>
  <c r="AG108" i="19"/>
  <c r="AX109" i="19"/>
  <c r="AX93" i="19"/>
  <c r="AX89" i="19"/>
  <c r="AX77" i="19"/>
  <c r="AX73" i="19"/>
  <c r="AX65" i="19"/>
  <c r="BC74" i="19"/>
  <c r="BC79" i="19"/>
  <c r="BE70" i="19"/>
  <c r="BB66" i="19"/>
  <c r="BB23" i="19"/>
  <c r="BE66" i="19"/>
  <c r="BB109" i="19"/>
  <c r="AX20" i="19"/>
  <c r="BE50" i="19"/>
  <c r="BD70" i="19"/>
  <c r="BC93" i="19"/>
  <c r="BE31" i="19"/>
  <c r="BC32" i="19"/>
  <c r="BF87" i="19"/>
  <c r="BB29" i="19"/>
  <c r="BC73" i="19"/>
  <c r="BD87" i="19"/>
  <c r="BE90" i="19"/>
  <c r="BE105" i="19"/>
  <c r="BC86" i="19"/>
  <c r="BE28" i="19"/>
  <c r="BF66" i="19"/>
  <c r="BC33" i="19"/>
  <c r="BF65" i="19"/>
  <c r="BC69" i="19"/>
  <c r="BD73" i="19"/>
  <c r="BD69" i="19"/>
  <c r="BD86" i="19"/>
  <c r="BE92" i="19"/>
  <c r="BE106" i="19"/>
  <c r="BD34" i="19"/>
  <c r="BC92" i="19"/>
  <c r="BE27" i="19"/>
  <c r="BC31" i="19"/>
  <c r="BC65" i="19"/>
  <c r="BD77" i="19"/>
  <c r="BC85" i="19"/>
  <c r="BF86" i="19"/>
  <c r="AX19" i="19"/>
  <c r="BD23" i="19"/>
  <c r="BF67" i="19"/>
  <c r="BB67" i="19"/>
  <c r="BE75" i="19"/>
  <c r="BE91" i="19"/>
  <c r="BF102" i="19"/>
  <c r="BE74" i="19"/>
  <c r="BD24" i="19"/>
  <c r="BE30" i="19"/>
  <c r="BE89" i="19"/>
  <c r="BC106" i="19"/>
  <c r="BD60" i="19"/>
  <c r="BE68" i="19"/>
  <c r="BB65" i="19"/>
  <c r="BC75" i="19"/>
  <c r="BF85" i="19"/>
  <c r="BC102" i="19"/>
  <c r="BE29" i="19"/>
  <c r="BF24" i="19"/>
  <c r="BD72" i="19"/>
  <c r="BD88" i="19"/>
  <c r="AA10" i="19"/>
  <c r="O7" i="19"/>
  <c r="O8" i="19"/>
  <c r="AB111" i="19"/>
  <c r="C8" i="19"/>
  <c r="C7" i="19"/>
  <c r="Y9" i="19"/>
  <c r="C9" i="19" s="1"/>
  <c r="BF10" i="19"/>
  <c r="BF39" i="19"/>
  <c r="BD40" i="19"/>
  <c r="BB39" i="19"/>
  <c r="BF27" i="19"/>
  <c r="BD28" i="19"/>
  <c r="BB27" i="19"/>
  <c r="BB30" i="19"/>
  <c r="BF30" i="19"/>
  <c r="BD31" i="19"/>
  <c r="BD53" i="19"/>
  <c r="BB52" i="19"/>
  <c r="BF52" i="19"/>
  <c r="O112" i="19"/>
  <c r="O113" i="19"/>
  <c r="O9" i="19"/>
  <c r="BF23" i="19"/>
  <c r="BD30" i="19"/>
  <c r="BF29" i="19"/>
  <c r="BA7" i="19"/>
  <c r="BB22" i="19"/>
  <c r="BF50" i="19"/>
  <c r="BF26" i="19"/>
  <c r="BD27" i="19"/>
  <c r="BB26" i="19"/>
  <c r="BF31" i="19"/>
  <c r="BB31" i="19"/>
  <c r="BD32" i="19"/>
  <c r="BA9" i="19"/>
  <c r="AZ10" i="19"/>
  <c r="BB11" i="19" s="1"/>
  <c r="BA13" i="19"/>
  <c r="BF22" i="19"/>
  <c r="AS10" i="19"/>
  <c r="AZ16" i="19"/>
  <c r="BF18" i="19" s="1"/>
  <c r="BD25" i="19"/>
  <c r="BB24" i="19"/>
  <c r="BF25" i="19"/>
  <c r="BD26" i="19"/>
  <c r="BB25" i="19"/>
  <c r="BF28" i="19"/>
  <c r="BD29" i="19"/>
  <c r="BE54" i="19"/>
  <c r="BC53" i="19"/>
  <c r="BB10" i="19"/>
  <c r="BA17" i="19"/>
  <c r="BE25" i="19"/>
  <c r="BC24" i="19"/>
  <c r="BE26" i="19"/>
  <c r="BC25" i="19"/>
  <c r="BF32" i="19"/>
  <c r="BB32" i="19"/>
  <c r="BD33" i="19"/>
  <c r="BF37" i="19"/>
  <c r="BD38" i="19"/>
  <c r="BB37" i="19"/>
  <c r="BE43" i="19"/>
  <c r="BC42" i="19"/>
  <c r="BC28" i="19"/>
  <c r="BC29" i="19"/>
  <c r="BE38" i="19"/>
  <c r="BC37" i="19"/>
  <c r="BE40" i="19"/>
  <c r="BC39" i="19"/>
  <c r="BD49" i="19"/>
  <c r="BB48" i="19"/>
  <c r="BF48" i="19"/>
  <c r="BD52" i="19"/>
  <c r="BB51" i="19"/>
  <c r="BF51" i="19"/>
  <c r="BE53" i="19"/>
  <c r="BC52" i="19"/>
  <c r="BF57" i="19"/>
  <c r="BD58" i="19"/>
  <c r="BB57" i="19"/>
  <c r="BC84" i="19"/>
  <c r="BE85" i="19"/>
  <c r="BE84" i="19"/>
  <c r="BE82" i="19"/>
  <c r="BF35" i="19"/>
  <c r="BD36" i="19"/>
  <c r="BB35" i="19"/>
  <c r="BF43" i="19"/>
  <c r="BD44" i="19"/>
  <c r="BB43" i="19"/>
  <c r="BB47" i="19"/>
  <c r="BF47" i="19"/>
  <c r="BD48" i="19"/>
  <c r="BE49" i="19"/>
  <c r="BC48" i="19"/>
  <c r="BD51" i="19"/>
  <c r="BB50" i="19"/>
  <c r="BE52" i="19"/>
  <c r="BC51" i="19"/>
  <c r="BE58" i="19"/>
  <c r="BC57" i="19"/>
  <c r="BC26" i="19"/>
  <c r="BC27" i="19"/>
  <c r="BE36" i="19"/>
  <c r="BC35" i="19"/>
  <c r="BF36" i="19"/>
  <c r="BD37" i="19"/>
  <c r="BB36" i="19"/>
  <c r="BE32" i="19"/>
  <c r="BE34" i="19"/>
  <c r="BE44" i="19"/>
  <c r="BC43" i="19"/>
  <c r="BB44" i="19"/>
  <c r="BF44" i="19"/>
  <c r="BD45" i="19"/>
  <c r="BB45" i="19"/>
  <c r="BF45" i="19"/>
  <c r="BD46" i="19"/>
  <c r="BB46" i="19"/>
  <c r="BF46" i="19"/>
  <c r="BD47" i="19"/>
  <c r="BE48" i="19"/>
  <c r="BC47" i="19"/>
  <c r="BD50" i="19"/>
  <c r="BB49" i="19"/>
  <c r="BF49" i="19"/>
  <c r="BC50" i="19"/>
  <c r="BE51" i="19"/>
  <c r="BC59" i="19"/>
  <c r="BE60" i="19"/>
  <c r="BC30" i="19"/>
  <c r="BE37" i="19"/>
  <c r="BC36" i="19"/>
  <c r="BF38" i="19"/>
  <c r="BD39" i="19"/>
  <c r="BB38" i="19"/>
  <c r="BF40" i="19"/>
  <c r="BD41" i="19"/>
  <c r="BB40" i="19"/>
  <c r="BF41" i="19"/>
  <c r="BD42" i="19"/>
  <c r="BB41" i="19"/>
  <c r="BE45" i="19"/>
  <c r="BC44" i="19"/>
  <c r="BE46" i="19"/>
  <c r="BC45" i="19"/>
  <c r="BE47" i="19"/>
  <c r="BC46" i="19"/>
  <c r="BC49" i="19"/>
  <c r="BE39" i="19"/>
  <c r="BC38" i="19"/>
  <c r="BE41" i="19"/>
  <c r="BC40" i="19"/>
  <c r="BE42" i="19"/>
  <c r="BC41" i="19"/>
  <c r="BF33" i="19"/>
  <c r="BB33" i="19"/>
  <c r="BF34" i="19"/>
  <c r="BB34" i="19"/>
  <c r="BD35" i="19"/>
  <c r="BF54" i="19"/>
  <c r="BD55" i="19"/>
  <c r="BB54" i="19"/>
  <c r="BC34" i="19"/>
  <c r="BE33" i="19"/>
  <c r="BE35" i="19"/>
  <c r="BF42" i="19"/>
  <c r="BD43" i="19"/>
  <c r="BB42" i="19"/>
  <c r="BF53" i="19"/>
  <c r="BD54" i="19"/>
  <c r="BB53" i="19"/>
  <c r="BE55" i="19"/>
  <c r="BC54" i="19"/>
  <c r="BD62" i="19"/>
  <c r="BB61" i="19"/>
  <c r="BF61" i="19"/>
  <c r="AG35" i="19"/>
  <c r="I35" i="19" s="1"/>
  <c r="AG36" i="19"/>
  <c r="I36" i="19" s="1"/>
  <c r="AG37" i="19"/>
  <c r="I37" i="19" s="1"/>
  <c r="AG38" i="19"/>
  <c r="I38" i="19" s="1"/>
  <c r="F39" i="19"/>
  <c r="AG39" i="19"/>
  <c r="I39" i="19" s="1"/>
  <c r="F40" i="19"/>
  <c r="AG40" i="19"/>
  <c r="I40" i="19" s="1"/>
  <c r="F41" i="19"/>
  <c r="AG41" i="19"/>
  <c r="I41" i="19" s="1"/>
  <c r="F42" i="19"/>
  <c r="AG42" i="19"/>
  <c r="I42" i="19" s="1"/>
  <c r="F43" i="19"/>
  <c r="AG43" i="19"/>
  <c r="I43" i="19" s="1"/>
  <c r="F44" i="19"/>
  <c r="AJ44" i="19"/>
  <c r="Q44" i="19" s="1"/>
  <c r="B45" i="19"/>
  <c r="V45" i="1" s="1"/>
  <c r="AJ45" i="19"/>
  <c r="Q45" i="19" s="1"/>
  <c r="BF58" i="19"/>
  <c r="BD59" i="19"/>
  <c r="BB58" i="19"/>
  <c r="BE62" i="19"/>
  <c r="BC61" i="19"/>
  <c r="R31" i="19"/>
  <c r="R34" i="19"/>
  <c r="AM34" i="19"/>
  <c r="AA34" i="1" s="1"/>
  <c r="R35" i="19"/>
  <c r="AH35" i="19"/>
  <c r="J35" i="19" s="1"/>
  <c r="AM35" i="19"/>
  <c r="AA35" i="1" s="1"/>
  <c r="R36" i="19"/>
  <c r="AH36" i="19"/>
  <c r="J36" i="19" s="1"/>
  <c r="AM36" i="19"/>
  <c r="AA36" i="1" s="1"/>
  <c r="R37" i="19"/>
  <c r="AH37" i="19"/>
  <c r="J37" i="19" s="1"/>
  <c r="AM37" i="19"/>
  <c r="AA37" i="1" s="1"/>
  <c r="R38" i="19"/>
  <c r="AH38" i="19"/>
  <c r="J38" i="19" s="1"/>
  <c r="AM38" i="19"/>
  <c r="AA38" i="1" s="1"/>
  <c r="R39" i="19"/>
  <c r="AH39" i="19"/>
  <c r="J39" i="19" s="1"/>
  <c r="AM39" i="19"/>
  <c r="AA39" i="1" s="1"/>
  <c r="R40" i="19"/>
  <c r="AH40" i="19"/>
  <c r="J40" i="19" s="1"/>
  <c r="AM40" i="19"/>
  <c r="AA40" i="1" s="1"/>
  <c r="R41" i="19"/>
  <c r="AH41" i="19"/>
  <c r="J41" i="19" s="1"/>
  <c r="AM41" i="19"/>
  <c r="AA41" i="1" s="1"/>
  <c r="R42" i="19"/>
  <c r="AH42" i="19"/>
  <c r="J42" i="19" s="1"/>
  <c r="AM42" i="19"/>
  <c r="AA42" i="1" s="1"/>
  <c r="R43" i="19"/>
  <c r="AH43" i="19"/>
  <c r="J43" i="19" s="1"/>
  <c r="AM43" i="19"/>
  <c r="AA43" i="1" s="1"/>
  <c r="R44" i="19"/>
  <c r="AS44" i="19"/>
  <c r="AS45" i="19"/>
  <c r="BF56" i="19"/>
  <c r="BD57" i="19"/>
  <c r="BB56" i="19"/>
  <c r="BE59" i="19"/>
  <c r="BC58" i="19"/>
  <c r="BD64" i="19"/>
  <c r="BF63" i="19"/>
  <c r="BB63" i="19"/>
  <c r="AS63" i="19"/>
  <c r="AF63" i="19"/>
  <c r="E63" i="19" s="1"/>
  <c r="X62" i="19"/>
  <c r="AN62" i="19" s="1"/>
  <c r="AE63" i="19"/>
  <c r="D63" i="19" s="1"/>
  <c r="AW63" i="19"/>
  <c r="V63" i="19" s="1"/>
  <c r="AJ63" i="19"/>
  <c r="Q63" i="19" s="1"/>
  <c r="AI63" i="19"/>
  <c r="P63" i="19" s="1"/>
  <c r="B63" i="19"/>
  <c r="V63" i="1" s="1"/>
  <c r="K62" i="19"/>
  <c r="AH63" i="19"/>
  <c r="J63" i="19" s="1"/>
  <c r="AG63" i="19"/>
  <c r="I63" i="19" s="1"/>
  <c r="U62" i="19"/>
  <c r="AC62" i="1" s="1"/>
  <c r="DT62" i="1" s="1"/>
  <c r="S62" i="19"/>
  <c r="AB62" i="1" s="1"/>
  <c r="F62" i="19"/>
  <c r="R62" i="19"/>
  <c r="BE57" i="19"/>
  <c r="BC56" i="19"/>
  <c r="BB60" i="19"/>
  <c r="BD61" i="19"/>
  <c r="BF60" i="19"/>
  <c r="BE64" i="19"/>
  <c r="BC63" i="19"/>
  <c r="BC60" i="19"/>
  <c r="BE61" i="19"/>
  <c r="B42" i="19"/>
  <c r="V42" i="1" s="1"/>
  <c r="B43" i="19"/>
  <c r="V43" i="1" s="1"/>
  <c r="B44" i="19"/>
  <c r="V44" i="1" s="1"/>
  <c r="AE44" i="19"/>
  <c r="D44" i="19" s="1"/>
  <c r="AM44" i="19"/>
  <c r="AA44" i="1" s="1"/>
  <c r="AE45" i="19"/>
  <c r="D45" i="19" s="1"/>
  <c r="BF55" i="19"/>
  <c r="BD56" i="19"/>
  <c r="BB55" i="19"/>
  <c r="BD63" i="19"/>
  <c r="BF62" i="19"/>
  <c r="BB62" i="19"/>
  <c r="BF64" i="19"/>
  <c r="BD65" i="19"/>
  <c r="BB64" i="19"/>
  <c r="AG44" i="19"/>
  <c r="I44" i="19" s="1"/>
  <c r="AG45" i="19"/>
  <c r="I45" i="19" s="1"/>
  <c r="AF44" i="19"/>
  <c r="E44" i="19" s="1"/>
  <c r="AF45" i="19"/>
  <c r="E45" i="19" s="1"/>
  <c r="BE56" i="19"/>
  <c r="BC55" i="19"/>
  <c r="BF59" i="19"/>
  <c r="BB59" i="19"/>
  <c r="BE63" i="19"/>
  <c r="BC62" i="19"/>
  <c r="BC64" i="19"/>
  <c r="BE65" i="19"/>
  <c r="AM62" i="19"/>
  <c r="AA62" i="1" s="1"/>
  <c r="F45" i="19"/>
  <c r="F46" i="19"/>
  <c r="AG46" i="19"/>
  <c r="I46" i="19" s="1"/>
  <c r="F47" i="19"/>
  <c r="AG47" i="19"/>
  <c r="I47" i="19" s="1"/>
  <c r="F48" i="19"/>
  <c r="AG48" i="19"/>
  <c r="I48" i="19" s="1"/>
  <c r="F49" i="19"/>
  <c r="AG49" i="19"/>
  <c r="I49" i="19" s="1"/>
  <c r="F50" i="19"/>
  <c r="AG50" i="19"/>
  <c r="I50" i="19" s="1"/>
  <c r="F51" i="19"/>
  <c r="AG51" i="19"/>
  <c r="I51" i="19" s="1"/>
  <c r="F52" i="19"/>
  <c r="AG52" i="19"/>
  <c r="I52" i="19" s="1"/>
  <c r="F53" i="19"/>
  <c r="AG53" i="19"/>
  <c r="I53" i="19" s="1"/>
  <c r="F54" i="19"/>
  <c r="AG54" i="19"/>
  <c r="I54" i="19" s="1"/>
  <c r="F55" i="19"/>
  <c r="AG55" i="19"/>
  <c r="I55" i="19" s="1"/>
  <c r="F56" i="19"/>
  <c r="AG56" i="19"/>
  <c r="I56" i="19" s="1"/>
  <c r="F57" i="19"/>
  <c r="AG57" i="19"/>
  <c r="I57" i="19" s="1"/>
  <c r="F58" i="19"/>
  <c r="AG58" i="19"/>
  <c r="I58" i="19" s="1"/>
  <c r="F59" i="19"/>
  <c r="AG59" i="19"/>
  <c r="I59" i="19" s="1"/>
  <c r="U60" i="19"/>
  <c r="AC60" i="1" s="1"/>
  <c r="DT60" i="1" s="1"/>
  <c r="AG60" i="19"/>
  <c r="I60" i="19" s="1"/>
  <c r="F61" i="19"/>
  <c r="S61" i="19"/>
  <c r="AB61" i="1" s="1"/>
  <c r="F63" i="19"/>
  <c r="B64" i="19"/>
  <c r="V64" i="1" s="1"/>
  <c r="AF64" i="19"/>
  <c r="E64" i="19" s="1"/>
  <c r="BE67" i="19"/>
  <c r="AH59" i="19"/>
  <c r="J59" i="19" s="1"/>
  <c r="AH60" i="19"/>
  <c r="J60" i="19" s="1"/>
  <c r="AW61" i="19"/>
  <c r="V61" i="19" s="1"/>
  <c r="AM63" i="19"/>
  <c r="AA63" i="1" s="1"/>
  <c r="BE69" i="19"/>
  <c r="AG64" i="19"/>
  <c r="I64" i="19" s="1"/>
  <c r="AW64" i="19"/>
  <c r="V64" i="19" s="1"/>
  <c r="K60" i="19"/>
  <c r="AG61" i="19"/>
  <c r="I61" i="19" s="1"/>
  <c r="AS61" i="19"/>
  <c r="AF61" i="19"/>
  <c r="E61" i="19" s="1"/>
  <c r="X60" i="19"/>
  <c r="AN60" i="19" s="1"/>
  <c r="AE61" i="19"/>
  <c r="D61" i="19" s="1"/>
  <c r="AH61" i="19"/>
  <c r="J61" i="19" s="1"/>
  <c r="AE64" i="19"/>
  <c r="D64" i="19" s="1"/>
  <c r="X63" i="19"/>
  <c r="AN63" i="19" s="1"/>
  <c r="AI64" i="19"/>
  <c r="P64" i="19" s="1"/>
  <c r="AH64" i="19"/>
  <c r="J64" i="19" s="1"/>
  <c r="S63" i="19"/>
  <c r="AB63" i="1" s="1"/>
  <c r="BC70" i="19"/>
  <c r="AH79" i="19"/>
  <c r="J79" i="19" s="1"/>
  <c r="AS79" i="19"/>
  <c r="B79" i="19"/>
  <c r="V79" i="1" s="1"/>
  <c r="U78" i="19"/>
  <c r="AC78" i="1" s="1"/>
  <c r="DT78" i="1" s="1"/>
  <c r="K78" i="19"/>
  <c r="AJ79" i="19"/>
  <c r="Q79" i="19" s="1"/>
  <c r="AM78" i="19"/>
  <c r="AA78" i="1" s="1"/>
  <c r="R78" i="19"/>
  <c r="AI79" i="19"/>
  <c r="P79" i="19" s="1"/>
  <c r="F78" i="19"/>
  <c r="AW79" i="19"/>
  <c r="V79" i="19" s="1"/>
  <c r="AG79" i="19"/>
  <c r="I79" i="19" s="1"/>
  <c r="X78" i="19"/>
  <c r="AN78" i="19" s="1"/>
  <c r="AF79" i="19"/>
  <c r="E79" i="19" s="1"/>
  <c r="S78" i="19"/>
  <c r="AB78" i="1" s="1"/>
  <c r="AE79" i="19"/>
  <c r="D79" i="19" s="1"/>
  <c r="AS60" i="19"/>
  <c r="AF60" i="19"/>
  <c r="E60" i="19" s="1"/>
  <c r="AE60" i="19"/>
  <c r="D60" i="19" s="1"/>
  <c r="R60" i="19"/>
  <c r="AS62" i="19"/>
  <c r="AF62" i="19"/>
  <c r="E62" i="19" s="1"/>
  <c r="X61" i="19"/>
  <c r="AN61" i="19" s="1"/>
  <c r="AE62" i="19"/>
  <c r="D62" i="19" s="1"/>
  <c r="AW62" i="19"/>
  <c r="V62" i="19" s="1"/>
  <c r="AJ62" i="19"/>
  <c r="Q62" i="19" s="1"/>
  <c r="AI62" i="19"/>
  <c r="P62" i="19" s="1"/>
  <c r="AJ61" i="19"/>
  <c r="Q61" i="19" s="1"/>
  <c r="BC66" i="19"/>
  <c r="R63" i="19"/>
  <c r="BE72" i="19"/>
  <c r="BC71" i="19"/>
  <c r="B78" i="19"/>
  <c r="V78" i="1" s="1"/>
  <c r="U77" i="19"/>
  <c r="AC77" i="1" s="1"/>
  <c r="DT77" i="1" s="1"/>
  <c r="K77" i="19"/>
  <c r="AH78" i="19"/>
  <c r="J78" i="19" s="1"/>
  <c r="AM77" i="19"/>
  <c r="AA77" i="1" s="1"/>
  <c r="R77" i="19"/>
  <c r="AG78" i="19"/>
  <c r="I78" i="19" s="1"/>
  <c r="F77" i="19"/>
  <c r="AS78" i="19"/>
  <c r="AF78" i="19"/>
  <c r="E78" i="19" s="1"/>
  <c r="X77" i="19"/>
  <c r="AN77" i="19" s="1"/>
  <c r="AE78" i="19"/>
  <c r="D78" i="19" s="1"/>
  <c r="AW78" i="19"/>
  <c r="V78" i="19" s="1"/>
  <c r="AI78" i="19"/>
  <c r="P78" i="19" s="1"/>
  <c r="BE73" i="19"/>
  <c r="BC72" i="19"/>
  <c r="BC68" i="19"/>
  <c r="B76" i="19"/>
  <c r="V76" i="1" s="1"/>
  <c r="U75" i="19"/>
  <c r="AC75" i="1" s="1"/>
  <c r="DT75" i="1" s="1"/>
  <c r="K75" i="19"/>
  <c r="AH76" i="19"/>
  <c r="J76" i="19" s="1"/>
  <c r="AG76" i="19"/>
  <c r="I76" i="19" s="1"/>
  <c r="F75" i="19"/>
  <c r="AS76" i="19"/>
  <c r="AF76" i="19"/>
  <c r="E76" i="19" s="1"/>
  <c r="X75" i="19"/>
  <c r="AN75" i="19" s="1"/>
  <c r="AE76" i="19"/>
  <c r="D76" i="19" s="1"/>
  <c r="AJ76" i="19"/>
  <c r="Q76" i="19" s="1"/>
  <c r="AI76" i="19"/>
  <c r="P76" i="19" s="1"/>
  <c r="AW76" i="19"/>
  <c r="V76" i="19" s="1"/>
  <c r="AM75" i="19"/>
  <c r="AA75" i="1" s="1"/>
  <c r="S75" i="19"/>
  <c r="AB75" i="1" s="1"/>
  <c r="BC67" i="19"/>
  <c r="BD68" i="19"/>
  <c r="AF72" i="19"/>
  <c r="E72" i="19" s="1"/>
  <c r="AH73" i="19"/>
  <c r="J73" i="19" s="1"/>
  <c r="BF78" i="19"/>
  <c r="BB78" i="19"/>
  <c r="B75" i="19"/>
  <c r="V75" i="1" s="1"/>
  <c r="U74" i="19"/>
  <c r="AC74" i="1" s="1"/>
  <c r="DT74" i="1" s="1"/>
  <c r="K74" i="19"/>
  <c r="AG75" i="19"/>
  <c r="I75" i="19" s="1"/>
  <c r="F74" i="19"/>
  <c r="AS75" i="19"/>
  <c r="AF75" i="19"/>
  <c r="E75" i="19" s="1"/>
  <c r="AE75" i="19"/>
  <c r="D75" i="19" s="1"/>
  <c r="AI75" i="19"/>
  <c r="P75" i="19" s="1"/>
  <c r="BE76" i="19"/>
  <c r="AI80" i="19"/>
  <c r="P80" i="19" s="1"/>
  <c r="AH80" i="19"/>
  <c r="J80" i="19" s="1"/>
  <c r="AM79" i="19"/>
  <c r="AA79" i="1" s="1"/>
  <c r="AE80" i="19"/>
  <c r="D80" i="19" s="1"/>
  <c r="U79" i="19"/>
  <c r="AC79" i="1" s="1"/>
  <c r="DT79" i="1" s="1"/>
  <c r="K79" i="19"/>
  <c r="R79" i="19"/>
  <c r="AS80" i="19"/>
  <c r="AJ80" i="19"/>
  <c r="Q80" i="19" s="1"/>
  <c r="F79" i="19"/>
  <c r="AG80" i="19"/>
  <c r="I80" i="19" s="1"/>
  <c r="X79" i="19"/>
  <c r="AN79" i="19" s="1"/>
  <c r="AF80" i="19"/>
  <c r="E80" i="19" s="1"/>
  <c r="AI83" i="19"/>
  <c r="P83" i="19" s="1"/>
  <c r="S82" i="19"/>
  <c r="AB82" i="1" s="1"/>
  <c r="AH83" i="19"/>
  <c r="J83" i="19" s="1"/>
  <c r="AM82" i="19"/>
  <c r="AA82" i="1" s="1"/>
  <c r="R82" i="19"/>
  <c r="AS83" i="19"/>
  <c r="AF83" i="19"/>
  <c r="E83" i="19" s="1"/>
  <c r="X82" i="19"/>
  <c r="AN82" i="19" s="1"/>
  <c r="AE83" i="19"/>
  <c r="D83" i="19" s="1"/>
  <c r="K82" i="19"/>
  <c r="B83" i="19"/>
  <c r="V83" i="1" s="1"/>
  <c r="F82" i="19"/>
  <c r="AW83" i="19"/>
  <c r="V83" i="19" s="1"/>
  <c r="AJ83" i="19"/>
  <c r="Q83" i="19" s="1"/>
  <c r="AG83" i="19"/>
  <c r="I83" i="19" s="1"/>
  <c r="U82" i="19"/>
  <c r="AC82" i="1" s="1"/>
  <c r="DT82" i="1" s="1"/>
  <c r="BD66" i="19"/>
  <c r="BD67" i="19"/>
  <c r="AH72" i="19"/>
  <c r="J72" i="19" s="1"/>
  <c r="BF77" i="19"/>
  <c r="BB77" i="19"/>
  <c r="B74" i="19"/>
  <c r="V74" i="1" s="1"/>
  <c r="U73" i="19"/>
  <c r="AC73" i="1" s="1"/>
  <c r="DT73" i="1" s="1"/>
  <c r="K73" i="19"/>
  <c r="AG74" i="19"/>
  <c r="I74" i="19" s="1"/>
  <c r="F73" i="19"/>
  <c r="AE74" i="19"/>
  <c r="D74" i="19" s="1"/>
  <c r="X73" i="19"/>
  <c r="AN73" i="19" s="1"/>
  <c r="BC78" i="19"/>
  <c r="BE79" i="19"/>
  <c r="AM74" i="19"/>
  <c r="AA74" i="1" s="1"/>
  <c r="AJ75" i="19"/>
  <c r="Q75" i="19" s="1"/>
  <c r="AW75" i="19"/>
  <c r="V75" i="19" s="1"/>
  <c r="BD78" i="19"/>
  <c r="S79" i="19"/>
  <c r="AB79" i="1" s="1"/>
  <c r="B80" i="19"/>
  <c r="V80" i="1" s="1"/>
  <c r="AG90" i="19"/>
  <c r="I90" i="19" s="1"/>
  <c r="F89" i="19"/>
  <c r="B90" i="19"/>
  <c r="V90" i="1" s="1"/>
  <c r="U89" i="19"/>
  <c r="AC89" i="1" s="1"/>
  <c r="DT89" i="1" s="1"/>
  <c r="K89" i="19"/>
  <c r="AI90" i="19"/>
  <c r="P90" i="19" s="1"/>
  <c r="S89" i="19"/>
  <c r="AB89" i="1" s="1"/>
  <c r="AS90" i="19"/>
  <c r="AJ90" i="19"/>
  <c r="Q90" i="19" s="1"/>
  <c r="AH90" i="19"/>
  <c r="J90" i="19" s="1"/>
  <c r="AF90" i="19"/>
  <c r="E90" i="19" s="1"/>
  <c r="R89" i="19"/>
  <c r="AE90" i="19"/>
  <c r="D90" i="19" s="1"/>
  <c r="AM89" i="19"/>
  <c r="AA89" i="1" s="1"/>
  <c r="AW90" i="19"/>
  <c r="V90" i="19" s="1"/>
  <c r="X89" i="19"/>
  <c r="AN89" i="19" s="1"/>
  <c r="BF76" i="19"/>
  <c r="BB76" i="19"/>
  <c r="B73" i="19"/>
  <c r="V73" i="1" s="1"/>
  <c r="U72" i="19"/>
  <c r="AC72" i="1" s="1"/>
  <c r="DT72" i="1" s="1"/>
  <c r="K72" i="19"/>
  <c r="AG73" i="19"/>
  <c r="I73" i="19" s="1"/>
  <c r="F72" i="19"/>
  <c r="X72" i="19"/>
  <c r="AN72" i="19" s="1"/>
  <c r="AJ73" i="19"/>
  <c r="Q73" i="19" s="1"/>
  <c r="BE78" i="19"/>
  <c r="BF75" i="19"/>
  <c r="BB75" i="19"/>
  <c r="B72" i="19"/>
  <c r="V72" i="1" s="1"/>
  <c r="U71" i="19"/>
  <c r="AC71" i="1" s="1"/>
  <c r="DT71" i="1" s="1"/>
  <c r="K71" i="19"/>
  <c r="AG72" i="19"/>
  <c r="I72" i="19" s="1"/>
  <c r="F71" i="19"/>
  <c r="X71" i="19"/>
  <c r="AN71" i="19" s="1"/>
  <c r="BC76" i="19"/>
  <c r="AJ72" i="19"/>
  <c r="Q72" i="19" s="1"/>
  <c r="AS73" i="19"/>
  <c r="S74" i="19"/>
  <c r="AB74" i="1" s="1"/>
  <c r="AF74" i="19"/>
  <c r="E74" i="19" s="1"/>
  <c r="AI81" i="19"/>
  <c r="P81" i="19" s="1"/>
  <c r="S80" i="19"/>
  <c r="AB80" i="1" s="1"/>
  <c r="AH81" i="19"/>
  <c r="J81" i="19" s="1"/>
  <c r="AM80" i="19"/>
  <c r="AA80" i="1" s="1"/>
  <c r="R80" i="19"/>
  <c r="AE81" i="19"/>
  <c r="D81" i="19" s="1"/>
  <c r="AS81" i="19"/>
  <c r="AJ81" i="19"/>
  <c r="Q81" i="19" s="1"/>
  <c r="X80" i="19"/>
  <c r="AN80" i="19" s="1"/>
  <c r="AG81" i="19"/>
  <c r="I81" i="19" s="1"/>
  <c r="F80" i="19"/>
  <c r="AF81" i="19"/>
  <c r="E81" i="19" s="1"/>
  <c r="U80" i="19"/>
  <c r="AC80" i="1" s="1"/>
  <c r="DT80" i="1" s="1"/>
  <c r="B81" i="19"/>
  <c r="V81" i="1" s="1"/>
  <c r="AW80" i="19"/>
  <c r="V80" i="19" s="1"/>
  <c r="BF68" i="19"/>
  <c r="BB68" i="19"/>
  <c r="B69" i="19"/>
  <c r="V69" i="1" s="1"/>
  <c r="AG69" i="19"/>
  <c r="I69" i="19" s="1"/>
  <c r="AH69" i="19"/>
  <c r="J69" i="19" s="1"/>
  <c r="BF74" i="19"/>
  <c r="BB74" i="19"/>
  <c r="B71" i="19"/>
  <c r="V71" i="1" s="1"/>
  <c r="U70" i="19"/>
  <c r="AC70" i="1" s="1"/>
  <c r="DT70" i="1" s="1"/>
  <c r="K70" i="19"/>
  <c r="AG71" i="19"/>
  <c r="I71" i="19" s="1"/>
  <c r="F70" i="19"/>
  <c r="X70" i="19"/>
  <c r="AN70" i="19" s="1"/>
  <c r="AJ71" i="19"/>
  <c r="Q71" i="19" s="1"/>
  <c r="AS72" i="19"/>
  <c r="R73" i="19"/>
  <c r="AH74" i="19"/>
  <c r="J74" i="19" s="1"/>
  <c r="BF69" i="19"/>
  <c r="BB69" i="19"/>
  <c r="BF70" i="19"/>
  <c r="BB70" i="19"/>
  <c r="BF71" i="19"/>
  <c r="BB71" i="19"/>
  <c r="BF72" i="19"/>
  <c r="BB72" i="19"/>
  <c r="BF73" i="19"/>
  <c r="BB73" i="19"/>
  <c r="B70" i="19"/>
  <c r="V70" i="1" s="1"/>
  <c r="U69" i="19"/>
  <c r="AC69" i="1" s="1"/>
  <c r="DT69" i="1" s="1"/>
  <c r="K69" i="19"/>
  <c r="AG70" i="19"/>
  <c r="I70" i="19" s="1"/>
  <c r="F69" i="19"/>
  <c r="X69" i="19"/>
  <c r="AN69" i="19" s="1"/>
  <c r="AI69" i="19"/>
  <c r="P69" i="19" s="1"/>
  <c r="AJ70" i="19"/>
  <c r="Q70" i="19" s="1"/>
  <c r="AS71" i="19"/>
  <c r="BD71" i="19"/>
  <c r="R72" i="19"/>
  <c r="S73" i="19"/>
  <c r="AB73" i="1" s="1"/>
  <c r="AI74" i="19"/>
  <c r="P74" i="19" s="1"/>
  <c r="AS74" i="19"/>
  <c r="BD74" i="19"/>
  <c r="B77" i="19"/>
  <c r="V77" i="1" s="1"/>
  <c r="U76" i="19"/>
  <c r="AC76" i="1" s="1"/>
  <c r="DT76" i="1" s="1"/>
  <c r="K76" i="19"/>
  <c r="AH77" i="19"/>
  <c r="J77" i="19" s="1"/>
  <c r="AM76" i="19"/>
  <c r="AA76" i="1" s="1"/>
  <c r="R76" i="19"/>
  <c r="AG77" i="19"/>
  <c r="I77" i="19" s="1"/>
  <c r="F76" i="19"/>
  <c r="AS77" i="19"/>
  <c r="AF77" i="19"/>
  <c r="E77" i="19" s="1"/>
  <c r="X76" i="19"/>
  <c r="AN76" i="19" s="1"/>
  <c r="AE77" i="19"/>
  <c r="D77" i="19" s="1"/>
  <c r="AI77" i="19"/>
  <c r="P77" i="19" s="1"/>
  <c r="BD85" i="19"/>
  <c r="BB84" i="19"/>
  <c r="BF84" i="19"/>
  <c r="BF81" i="19"/>
  <c r="BD80" i="19"/>
  <c r="BD81" i="19"/>
  <c r="BD82" i="19"/>
  <c r="BD83" i="19"/>
  <c r="BD84" i="19"/>
  <c r="BF82" i="19"/>
  <c r="K83" i="19"/>
  <c r="BB83" i="19"/>
  <c r="BE86" i="19"/>
  <c r="AI88" i="19"/>
  <c r="P88" i="19" s="1"/>
  <c r="S87" i="19"/>
  <c r="AB87" i="1" s="1"/>
  <c r="AH88" i="19"/>
  <c r="J88" i="19" s="1"/>
  <c r="AM87" i="19"/>
  <c r="AA87" i="1" s="1"/>
  <c r="R87" i="19"/>
  <c r="AG88" i="19"/>
  <c r="I88" i="19" s="1"/>
  <c r="F87" i="19"/>
  <c r="AS88" i="19"/>
  <c r="AF88" i="19"/>
  <c r="E88" i="19" s="1"/>
  <c r="X87" i="19"/>
  <c r="AN87" i="19" s="1"/>
  <c r="AE88" i="19"/>
  <c r="D88" i="19" s="1"/>
  <c r="BD97" i="19"/>
  <c r="BB96" i="19"/>
  <c r="BF96" i="19"/>
  <c r="BF95" i="19"/>
  <c r="BC80" i="19"/>
  <c r="BC81" i="19"/>
  <c r="BC82" i="19"/>
  <c r="BC83" i="19"/>
  <c r="BF79" i="19"/>
  <c r="BB80" i="19"/>
  <c r="AI84" i="19"/>
  <c r="P84" i="19" s="1"/>
  <c r="S83" i="19"/>
  <c r="AB83" i="1" s="1"/>
  <c r="AH84" i="19"/>
  <c r="J84" i="19" s="1"/>
  <c r="AM83" i="19"/>
  <c r="AA83" i="1" s="1"/>
  <c r="R83" i="19"/>
  <c r="AG84" i="19"/>
  <c r="I84" i="19" s="1"/>
  <c r="AS84" i="19"/>
  <c r="AF84" i="19"/>
  <c r="E84" i="19" s="1"/>
  <c r="X83" i="19"/>
  <c r="AN83" i="19" s="1"/>
  <c r="AE84" i="19"/>
  <c r="D84" i="19" s="1"/>
  <c r="BE83" i="19"/>
  <c r="AJ84" i="19"/>
  <c r="Q84" i="19" s="1"/>
  <c r="AJ88" i="19"/>
  <c r="Q88" i="19" s="1"/>
  <c r="AG92" i="19"/>
  <c r="I92" i="19" s="1"/>
  <c r="F91" i="19"/>
  <c r="B92" i="19"/>
  <c r="V92" i="1" s="1"/>
  <c r="U91" i="19"/>
  <c r="AC91" i="1" s="1"/>
  <c r="DT91" i="1" s="1"/>
  <c r="K91" i="19"/>
  <c r="AI92" i="19"/>
  <c r="P92" i="19" s="1"/>
  <c r="S91" i="19"/>
  <c r="AB91" i="1" s="1"/>
  <c r="AW92" i="19"/>
  <c r="V92" i="19" s="1"/>
  <c r="X91" i="19"/>
  <c r="AN91" i="19" s="1"/>
  <c r="AS92" i="19"/>
  <c r="AJ92" i="19"/>
  <c r="Q92" i="19" s="1"/>
  <c r="AH92" i="19"/>
  <c r="J92" i="19" s="1"/>
  <c r="AF92" i="19"/>
  <c r="E92" i="19" s="1"/>
  <c r="R91" i="19"/>
  <c r="BD96" i="19"/>
  <c r="BE80" i="19"/>
  <c r="U81" i="19"/>
  <c r="AC81" i="1" s="1"/>
  <c r="DT81" i="1" s="1"/>
  <c r="BB81" i="19"/>
  <c r="BF83" i="19"/>
  <c r="AI85" i="19"/>
  <c r="P85" i="19" s="1"/>
  <c r="S84" i="19"/>
  <c r="AB84" i="1" s="1"/>
  <c r="AH85" i="19"/>
  <c r="J85" i="19" s="1"/>
  <c r="AM84" i="19"/>
  <c r="AA84" i="1" s="1"/>
  <c r="R84" i="19"/>
  <c r="AG85" i="19"/>
  <c r="I85" i="19" s="1"/>
  <c r="F84" i="19"/>
  <c r="AS85" i="19"/>
  <c r="AF85" i="19"/>
  <c r="E85" i="19" s="1"/>
  <c r="X84" i="19"/>
  <c r="AN84" i="19" s="1"/>
  <c r="AE85" i="19"/>
  <c r="D85" i="19" s="1"/>
  <c r="B86" i="19"/>
  <c r="V86" i="1" s="1"/>
  <c r="U87" i="19"/>
  <c r="AC87" i="1" s="1"/>
  <c r="DT87" i="1" s="1"/>
  <c r="BE87" i="19"/>
  <c r="AG89" i="19"/>
  <c r="I89" i="19" s="1"/>
  <c r="B89" i="19"/>
  <c r="V89" i="1" s="1"/>
  <c r="AI89" i="19"/>
  <c r="P89" i="19" s="1"/>
  <c r="AH89" i="19"/>
  <c r="J89" i="19" s="1"/>
  <c r="S88" i="19"/>
  <c r="AB88" i="1" s="1"/>
  <c r="AF89" i="19"/>
  <c r="E89" i="19" s="1"/>
  <c r="AM88" i="19"/>
  <c r="AA88" i="1" s="1"/>
  <c r="R88" i="19"/>
  <c r="AE89" i="19"/>
  <c r="D89" i="19" s="1"/>
  <c r="F88" i="19"/>
  <c r="X88" i="19"/>
  <c r="AN88" i="19" s="1"/>
  <c r="BC98" i="19"/>
  <c r="BE99" i="19"/>
  <c r="BF80" i="19"/>
  <c r="BE81" i="19"/>
  <c r="K85" i="19"/>
  <c r="BD95" i="19"/>
  <c r="AI86" i="19"/>
  <c r="P86" i="19" s="1"/>
  <c r="S85" i="19"/>
  <c r="AB85" i="1" s="1"/>
  <c r="AH86" i="19"/>
  <c r="J86" i="19" s="1"/>
  <c r="AM85" i="19"/>
  <c r="AA85" i="1" s="1"/>
  <c r="R85" i="19"/>
  <c r="AG86" i="19"/>
  <c r="I86" i="19" s="1"/>
  <c r="F85" i="19"/>
  <c r="AS86" i="19"/>
  <c r="AF86" i="19"/>
  <c r="E86" i="19" s="1"/>
  <c r="X85" i="19"/>
  <c r="AN85" i="19" s="1"/>
  <c r="AE86" i="19"/>
  <c r="D86" i="19" s="1"/>
  <c r="AG91" i="19"/>
  <c r="I91" i="19" s="1"/>
  <c r="F90" i="19"/>
  <c r="B91" i="19"/>
  <c r="V91" i="1" s="1"/>
  <c r="U90" i="19"/>
  <c r="AC90" i="1" s="1"/>
  <c r="DT90" i="1" s="1"/>
  <c r="K90" i="19"/>
  <c r="AI91" i="19"/>
  <c r="P91" i="19" s="1"/>
  <c r="S90" i="19"/>
  <c r="AB90" i="1" s="1"/>
  <c r="AS91" i="19"/>
  <c r="AJ91" i="19"/>
  <c r="Q91" i="19" s="1"/>
  <c r="AH91" i="19"/>
  <c r="J91" i="19" s="1"/>
  <c r="AF91" i="19"/>
  <c r="E91" i="19" s="1"/>
  <c r="R90" i="19"/>
  <c r="AE91" i="19"/>
  <c r="D91" i="19" s="1"/>
  <c r="AM90" i="19"/>
  <c r="AA90" i="1" s="1"/>
  <c r="BB79" i="19"/>
  <c r="AI82" i="19"/>
  <c r="P82" i="19" s="1"/>
  <c r="S81" i="19"/>
  <c r="AB81" i="1" s="1"/>
  <c r="AH82" i="19"/>
  <c r="J82" i="19" s="1"/>
  <c r="AM81" i="19"/>
  <c r="AA81" i="1" s="1"/>
  <c r="R81" i="19"/>
  <c r="AS82" i="19"/>
  <c r="AF82" i="19"/>
  <c r="E82" i="19" s="1"/>
  <c r="AE82" i="19"/>
  <c r="D82" i="19" s="1"/>
  <c r="BB82" i="19"/>
  <c r="F83" i="19"/>
  <c r="B84" i="19"/>
  <c r="V84" i="1" s="1"/>
  <c r="U85" i="19"/>
  <c r="AC85" i="1" s="1"/>
  <c r="DT85" i="1" s="1"/>
  <c r="AI87" i="19"/>
  <c r="P87" i="19" s="1"/>
  <c r="S86" i="19"/>
  <c r="AB86" i="1" s="1"/>
  <c r="AH87" i="19"/>
  <c r="J87" i="19" s="1"/>
  <c r="AM86" i="19"/>
  <c r="AA86" i="1" s="1"/>
  <c r="R86" i="19"/>
  <c r="AG87" i="19"/>
  <c r="I87" i="19" s="1"/>
  <c r="F86" i="19"/>
  <c r="AS87" i="19"/>
  <c r="AF87" i="19"/>
  <c r="E87" i="19" s="1"/>
  <c r="X86" i="19"/>
  <c r="AN86" i="19" s="1"/>
  <c r="AE87" i="19"/>
  <c r="D87" i="19" s="1"/>
  <c r="B88" i="19"/>
  <c r="V88" i="1" s="1"/>
  <c r="AS89" i="19"/>
  <c r="AM91" i="19"/>
  <c r="AA91" i="1" s="1"/>
  <c r="BC97" i="19"/>
  <c r="BE98" i="19"/>
  <c r="AH96" i="19"/>
  <c r="J96" i="19" s="1"/>
  <c r="AM95" i="19"/>
  <c r="AA95" i="1" s="1"/>
  <c r="R95" i="19"/>
  <c r="AD96" i="19" s="1"/>
  <c r="AG96" i="19"/>
  <c r="I96" i="19" s="1"/>
  <c r="F95" i="19"/>
  <c r="AS96" i="19"/>
  <c r="AI96" i="19"/>
  <c r="P96" i="19" s="1"/>
  <c r="K95" i="19"/>
  <c r="AF96" i="19"/>
  <c r="E96" i="19" s="1"/>
  <c r="AE96" i="19"/>
  <c r="D96" i="19" s="1"/>
  <c r="U95" i="19"/>
  <c r="AC95" i="1" s="1"/>
  <c r="DT95" i="1" s="1"/>
  <c r="AW96" i="19"/>
  <c r="V96" i="19" s="1"/>
  <c r="X95" i="19"/>
  <c r="AN95" i="19" s="1"/>
  <c r="S95" i="19"/>
  <c r="AB95" i="1" s="1"/>
  <c r="AJ96" i="19"/>
  <c r="Q96" i="19" s="1"/>
  <c r="BD98" i="19"/>
  <c r="BB97" i="19"/>
  <c r="BD99" i="19"/>
  <c r="BB98" i="19"/>
  <c r="BF98" i="19"/>
  <c r="BC101" i="19"/>
  <c r="BE102" i="19"/>
  <c r="BB88" i="19"/>
  <c r="BF88" i="19"/>
  <c r="BD89" i="19"/>
  <c r="BB89" i="19"/>
  <c r="BF89" i="19"/>
  <c r="BD90" i="19"/>
  <c r="BB90" i="19"/>
  <c r="BF90" i="19"/>
  <c r="BD91" i="19"/>
  <c r="BB91" i="19"/>
  <c r="BF91" i="19"/>
  <c r="BD92" i="19"/>
  <c r="BB92" i="19"/>
  <c r="BF92" i="19"/>
  <c r="BD93" i="19"/>
  <c r="BB93" i="19"/>
  <c r="BF93" i="19"/>
  <c r="BB95" i="19"/>
  <c r="BC96" i="19"/>
  <c r="BE97" i="19"/>
  <c r="AM93" i="19"/>
  <c r="AA93" i="1" s="1"/>
  <c r="AH95" i="19"/>
  <c r="J95" i="19" s="1"/>
  <c r="AG95" i="19"/>
  <c r="I95" i="19" s="1"/>
  <c r="AS95" i="19"/>
  <c r="F94" i="19"/>
  <c r="AI95" i="19"/>
  <c r="P95" i="19" s="1"/>
  <c r="AF95" i="19"/>
  <c r="E95" i="19" s="1"/>
  <c r="U94" i="19"/>
  <c r="AC94" i="1" s="1"/>
  <c r="DT94" i="1" s="1"/>
  <c r="K94" i="19"/>
  <c r="AE95" i="19"/>
  <c r="D95" i="19" s="1"/>
  <c r="AW95" i="19"/>
  <c r="V95" i="19" s="1"/>
  <c r="S94" i="19"/>
  <c r="AB94" i="1" s="1"/>
  <c r="BE93" i="19"/>
  <c r="BE94" i="19"/>
  <c r="BB94" i="19"/>
  <c r="BC95" i="19"/>
  <c r="BE96" i="19"/>
  <c r="BC91" i="19"/>
  <c r="AG94" i="19"/>
  <c r="I94" i="19" s="1"/>
  <c r="F93" i="19"/>
  <c r="B94" i="19"/>
  <c r="V94" i="1" s="1"/>
  <c r="U93" i="19"/>
  <c r="AC93" i="1" s="1"/>
  <c r="DT93" i="1" s="1"/>
  <c r="K93" i="19"/>
  <c r="AJ94" i="19"/>
  <c r="Q94" i="19" s="1"/>
  <c r="AW94" i="19"/>
  <c r="V94" i="19" s="1"/>
  <c r="AI94" i="19"/>
  <c r="P94" i="19" s="1"/>
  <c r="S93" i="19"/>
  <c r="AB93" i="1" s="1"/>
  <c r="AF94" i="19"/>
  <c r="E94" i="19" s="1"/>
  <c r="AI97" i="19"/>
  <c r="P97" i="19" s="1"/>
  <c r="AH97" i="19"/>
  <c r="J97" i="19" s="1"/>
  <c r="AM96" i="19"/>
  <c r="AA96" i="1" s="1"/>
  <c r="R96" i="19"/>
  <c r="AG97" i="19"/>
  <c r="I97" i="19" s="1"/>
  <c r="F96" i="19"/>
  <c r="AE97" i="19"/>
  <c r="D97" i="19" s="1"/>
  <c r="AF97" i="19"/>
  <c r="E97" i="19" s="1"/>
  <c r="K96" i="19"/>
  <c r="AW97" i="19"/>
  <c r="V97" i="19" s="1"/>
  <c r="AS97" i="19"/>
  <c r="U96" i="19"/>
  <c r="AC96" i="1" s="1"/>
  <c r="DT96" i="1" s="1"/>
  <c r="B97" i="19"/>
  <c r="V97" i="1" s="1"/>
  <c r="BB85" i="19"/>
  <c r="BB86" i="19"/>
  <c r="BB87" i="19"/>
  <c r="BC88" i="19"/>
  <c r="BC94" i="19"/>
  <c r="BE95" i="19"/>
  <c r="BC90" i="19"/>
  <c r="BC99" i="19"/>
  <c r="BC87" i="19"/>
  <c r="BC89" i="19"/>
  <c r="BD94" i="19"/>
  <c r="S96" i="19"/>
  <c r="AB96" i="1" s="1"/>
  <c r="BD107" i="19"/>
  <c r="BF106" i="19"/>
  <c r="BB106" i="19"/>
  <c r="AG93" i="19"/>
  <c r="I93" i="19" s="1"/>
  <c r="F92" i="19"/>
  <c r="B93" i="19"/>
  <c r="V93" i="1" s="1"/>
  <c r="U92" i="19"/>
  <c r="AC92" i="1" s="1"/>
  <c r="DT92" i="1" s="1"/>
  <c r="K92" i="19"/>
  <c r="AW93" i="19"/>
  <c r="V93" i="19" s="1"/>
  <c r="AJ93" i="19"/>
  <c r="Q93" i="19" s="1"/>
  <c r="AI93" i="19"/>
  <c r="P93" i="19" s="1"/>
  <c r="S92" i="19"/>
  <c r="AB92" i="1" s="1"/>
  <c r="R93" i="19"/>
  <c r="AH93" i="19"/>
  <c r="J93" i="19" s="1"/>
  <c r="BF94" i="19"/>
  <c r="BC100" i="19"/>
  <c r="BE101" i="19"/>
  <c r="X96" i="19"/>
  <c r="AN96" i="19" s="1"/>
  <c r="BF97" i="19"/>
  <c r="BE100" i="19"/>
  <c r="X97" i="19"/>
  <c r="AN97" i="19" s="1"/>
  <c r="B98" i="19"/>
  <c r="V98" i="1" s="1"/>
  <c r="AJ98" i="19"/>
  <c r="Q98" i="19" s="1"/>
  <c r="AH102" i="19"/>
  <c r="J102" i="19" s="1"/>
  <c r="AM101" i="19"/>
  <c r="AA101" i="1" s="1"/>
  <c r="R101" i="19"/>
  <c r="AF102" i="19"/>
  <c r="E102" i="19" s="1"/>
  <c r="U101" i="19"/>
  <c r="AC101" i="1" s="1"/>
  <c r="DT101" i="1" s="1"/>
  <c r="AW102" i="19"/>
  <c r="V102" i="19" s="1"/>
  <c r="AE102" i="19"/>
  <c r="D102" i="19" s="1"/>
  <c r="S101" i="19"/>
  <c r="AB101" i="1" s="1"/>
  <c r="F101" i="19"/>
  <c r="AS102" i="19"/>
  <c r="AJ102" i="19"/>
  <c r="Q102" i="19" s="1"/>
  <c r="B102" i="19"/>
  <c r="V102" i="1" s="1"/>
  <c r="AI102" i="19"/>
  <c r="P102" i="19" s="1"/>
  <c r="BF107" i="19"/>
  <c r="BB107" i="19"/>
  <c r="BD108" i="19"/>
  <c r="K97" i="19"/>
  <c r="BF105" i="19"/>
  <c r="X101" i="19"/>
  <c r="AN101" i="19" s="1"/>
  <c r="BD100" i="19"/>
  <c r="BB99" i="19"/>
  <c r="BB100" i="19"/>
  <c r="BD101" i="19"/>
  <c r="BF101" i="19"/>
  <c r="BD102" i="19"/>
  <c r="BB101" i="19"/>
  <c r="AI98" i="19"/>
  <c r="P98" i="19" s="1"/>
  <c r="S97" i="19"/>
  <c r="AB97" i="1" s="1"/>
  <c r="AH98" i="19"/>
  <c r="J98" i="19" s="1"/>
  <c r="AM97" i="19"/>
  <c r="AA97" i="1" s="1"/>
  <c r="R97" i="19"/>
  <c r="AG98" i="19"/>
  <c r="I98" i="19" s="1"/>
  <c r="F97" i="19"/>
  <c r="AS98" i="19"/>
  <c r="AF98" i="19"/>
  <c r="E98" i="19" s="1"/>
  <c r="AE98" i="19"/>
  <c r="D98" i="19" s="1"/>
  <c r="BF99" i="19"/>
  <c r="BD109" i="19"/>
  <c r="BB108" i="19"/>
  <c r="BF108" i="19"/>
  <c r="U97" i="19"/>
  <c r="AC97" i="1" s="1"/>
  <c r="DT97" i="1" s="1"/>
  <c r="BB103" i="19"/>
  <c r="BE108" i="19"/>
  <c r="BC107" i="19"/>
  <c r="BC108" i="19"/>
  <c r="BE109" i="19"/>
  <c r="AH101" i="19"/>
  <c r="J101" i="19" s="1"/>
  <c r="AJ101" i="19"/>
  <c r="Q101" i="19" s="1"/>
  <c r="BB102" i="19"/>
  <c r="BE107" i="19"/>
  <c r="BD104" i="19"/>
  <c r="AE99" i="19"/>
  <c r="D99" i="19" s="1"/>
  <c r="BD105" i="19"/>
  <c r="AE100" i="19"/>
  <c r="D100" i="19" s="1"/>
  <c r="BD106" i="19"/>
  <c r="AS101" i="19"/>
  <c r="BD103" i="19"/>
  <c r="X98" i="19"/>
  <c r="AN98" i="19" s="1"/>
  <c r="BC103" i="19"/>
  <c r="X99" i="19"/>
  <c r="AN99" i="19" s="1"/>
  <c r="AF99" i="19"/>
  <c r="E99" i="19" s="1"/>
  <c r="AS99" i="19"/>
  <c r="BC104" i="19"/>
  <c r="X100" i="19"/>
  <c r="AN100" i="19" s="1"/>
  <c r="AF100" i="19"/>
  <c r="E100" i="19" s="1"/>
  <c r="AS100" i="19"/>
  <c r="BC105" i="19"/>
  <c r="BE103" i="19"/>
  <c r="BC109" i="19"/>
  <c r="BF109" i="19"/>
  <c r="F98" i="19"/>
  <c r="F99" i="19"/>
  <c r="AG99" i="19"/>
  <c r="I99" i="19" s="1"/>
  <c r="F100" i="19"/>
  <c r="AG100" i="19"/>
  <c r="I100" i="19" s="1"/>
  <c r="BF103" i="19"/>
  <c r="BB104" i="19"/>
  <c r="R98" i="19"/>
  <c r="AM98" i="19"/>
  <c r="AA98" i="1" s="1"/>
  <c r="R99" i="19"/>
  <c r="AH99" i="19"/>
  <c r="J99" i="19" s="1"/>
  <c r="AM99" i="19"/>
  <c r="AA99" i="1" s="1"/>
  <c r="R100" i="19"/>
  <c r="AH100" i="19"/>
  <c r="J100" i="19" s="1"/>
  <c r="AM100" i="19"/>
  <c r="AA100" i="1" s="1"/>
  <c r="AE101" i="19"/>
  <c r="D101" i="19" s="1"/>
  <c r="AW101" i="19"/>
  <c r="V101" i="19" s="1"/>
  <c r="BE104" i="19"/>
  <c r="AG110" i="19"/>
  <c r="AM109" i="19"/>
  <c r="AA109" i="1" s="1"/>
  <c r="R109" i="19"/>
  <c r="AE110" i="19"/>
  <c r="X109" i="19"/>
  <c r="AN109" i="19" s="1"/>
  <c r="S109" i="19"/>
  <c r="AB109" i="1" s="1"/>
  <c r="AI110" i="19"/>
  <c r="K109" i="19"/>
  <c r="AH110" i="19"/>
  <c r="AF110" i="19"/>
  <c r="S98" i="19"/>
  <c r="AB98" i="1" s="1"/>
  <c r="S99" i="19"/>
  <c r="AB99" i="1" s="1"/>
  <c r="S100" i="19"/>
  <c r="AB100" i="1" s="1"/>
  <c r="AF101" i="19"/>
  <c r="E101" i="19" s="1"/>
  <c r="BF104" i="19"/>
  <c r="BB105" i="19"/>
  <c r="R102" i="19"/>
  <c r="AM102" i="19"/>
  <c r="AA102" i="1" s="1"/>
  <c r="R103" i="19"/>
  <c r="AH103" i="19"/>
  <c r="J103" i="19" s="1"/>
  <c r="AM103" i="19"/>
  <c r="AA103" i="1" s="1"/>
  <c r="R104" i="19"/>
  <c r="AH104" i="19"/>
  <c r="J104" i="19" s="1"/>
  <c r="AM104" i="19"/>
  <c r="AA104" i="1" s="1"/>
  <c r="R105" i="19"/>
  <c r="AH105" i="19"/>
  <c r="J105" i="19" s="1"/>
  <c r="AM105" i="19"/>
  <c r="AA105" i="1" s="1"/>
  <c r="R106" i="19"/>
  <c r="AH106" i="19"/>
  <c r="J106" i="19" s="1"/>
  <c r="AM106" i="19"/>
  <c r="AA106" i="1" s="1"/>
  <c r="R107" i="19"/>
  <c r="AH107" i="19"/>
  <c r="J107" i="19" s="1"/>
  <c r="AM107" i="19"/>
  <c r="AA107" i="1" s="1"/>
  <c r="S108" i="19"/>
  <c r="AB108" i="1" s="1"/>
  <c r="AG109" i="19"/>
  <c r="I109" i="19" s="1"/>
  <c r="AI106" i="19"/>
  <c r="P106" i="19" s="1"/>
  <c r="AI107" i="19"/>
  <c r="P107" i="19" s="1"/>
  <c r="AH109" i="19"/>
  <c r="J109" i="19" s="1"/>
  <c r="AM108" i="19"/>
  <c r="AA108" i="1" s="1"/>
  <c r="R108" i="19"/>
  <c r="AS109" i="19"/>
  <c r="AF109" i="19"/>
  <c r="E109" i="19" s="1"/>
  <c r="AF108" i="19"/>
  <c r="E108" i="19" s="1"/>
  <c r="BC101" i="18"/>
  <c r="BE28" i="18"/>
  <c r="BE104" i="18"/>
  <c r="BC74" i="18"/>
  <c r="BE81" i="18"/>
  <c r="BF84" i="18"/>
  <c r="BF109" i="18"/>
  <c r="BB85" i="18"/>
  <c r="BB86" i="18"/>
  <c r="BB91" i="18"/>
  <c r="BF81" i="18"/>
  <c r="BD89" i="18"/>
  <c r="BB52" i="18"/>
  <c r="BD94" i="18"/>
  <c r="BC43" i="18"/>
  <c r="BD50" i="18"/>
  <c r="BC73" i="18"/>
  <c r="B73" i="18"/>
  <c r="L73" i="1" s="1"/>
  <c r="F79" i="18"/>
  <c r="AS80" i="18"/>
  <c r="AE76" i="18"/>
  <c r="D76" i="18" s="1"/>
  <c r="BC44" i="18"/>
  <c r="BD51" i="18"/>
  <c r="BD52" i="18"/>
  <c r="BF52" i="18"/>
  <c r="BC77" i="18"/>
  <c r="AY75" i="18"/>
  <c r="BE82" i="18"/>
  <c r="AS77" i="18"/>
  <c r="K79" i="18"/>
  <c r="AY80" i="18"/>
  <c r="AE72" i="18"/>
  <c r="D72" i="18" s="1"/>
  <c r="R70" i="18"/>
  <c r="BC76" i="18"/>
  <c r="U76" i="18"/>
  <c r="S76" i="1" s="1"/>
  <c r="DS76" i="1" s="1"/>
  <c r="BE77" i="18"/>
  <c r="X79" i="18"/>
  <c r="AN79" i="18" s="1"/>
  <c r="BD103" i="18"/>
  <c r="AH77" i="18"/>
  <c r="J77" i="18" s="1"/>
  <c r="BE72" i="18"/>
  <c r="S67" i="18"/>
  <c r="R67" i="1" s="1"/>
  <c r="U70" i="18"/>
  <c r="S70" i="1" s="1"/>
  <c r="DS70" i="1" s="1"/>
  <c r="R72" i="18"/>
  <c r="S74" i="18"/>
  <c r="R74" i="1" s="1"/>
  <c r="BD90" i="18"/>
  <c r="BD86" i="18"/>
  <c r="BB98" i="18"/>
  <c r="AH73" i="18"/>
  <c r="J73" i="18" s="1"/>
  <c r="BF72" i="18"/>
  <c r="BB74" i="18"/>
  <c r="B71" i="18"/>
  <c r="L71" i="1" s="1"/>
  <c r="S72" i="18"/>
  <c r="R72" i="1" s="1"/>
  <c r="F75" i="18"/>
  <c r="AS76" i="18"/>
  <c r="U78" i="18"/>
  <c r="S78" i="1" s="1"/>
  <c r="DS78" i="1" s="1"/>
  <c r="AY79" i="18"/>
  <c r="BE90" i="18"/>
  <c r="BB95" i="18"/>
  <c r="BC102" i="18"/>
  <c r="AH69" i="18"/>
  <c r="J69" i="18" s="1"/>
  <c r="BD49" i="18"/>
  <c r="BE73" i="18"/>
  <c r="BD74" i="18"/>
  <c r="BE76" i="18"/>
  <c r="AI72" i="18"/>
  <c r="P72" i="18" s="1"/>
  <c r="AY76" i="18"/>
  <c r="BB109" i="18"/>
  <c r="AE80" i="18"/>
  <c r="D80" i="18" s="1"/>
  <c r="BC72" i="18"/>
  <c r="BD73" i="18"/>
  <c r="F77" i="18"/>
  <c r="BF85" i="18"/>
  <c r="K86" i="18"/>
  <c r="U87" i="18"/>
  <c r="S87" i="1" s="1"/>
  <c r="DS87" i="1" s="1"/>
  <c r="AS87" i="18"/>
  <c r="S88" i="18"/>
  <c r="R88" i="1" s="1"/>
  <c r="AS88" i="18"/>
  <c r="AS89" i="18"/>
  <c r="S90" i="18"/>
  <c r="R90" i="1" s="1"/>
  <c r="AW90" i="18"/>
  <c r="V90" i="18" s="1"/>
  <c r="K91" i="18"/>
  <c r="U92" i="18"/>
  <c r="S92" i="1" s="1"/>
  <c r="DS92" i="1" s="1"/>
  <c r="BD92" i="18"/>
  <c r="R97" i="18"/>
  <c r="S100" i="18"/>
  <c r="R100" i="1" s="1"/>
  <c r="AY101" i="18"/>
  <c r="AE109" i="18"/>
  <c r="D109" i="18" s="1"/>
  <c r="AE101" i="18"/>
  <c r="D101" i="18" s="1"/>
  <c r="AE97" i="18"/>
  <c r="D97" i="18" s="1"/>
  <c r="AE93" i="18"/>
  <c r="D93" i="18" s="1"/>
  <c r="AE89" i="18"/>
  <c r="D89" i="18" s="1"/>
  <c r="AE85" i="18"/>
  <c r="D85" i="18" s="1"/>
  <c r="AE81" i="18"/>
  <c r="D81" i="18" s="1"/>
  <c r="AE77" i="18"/>
  <c r="D77" i="18" s="1"/>
  <c r="AE73" i="18"/>
  <c r="D73" i="18" s="1"/>
  <c r="AE69" i="18"/>
  <c r="D69" i="18" s="1"/>
  <c r="AH110" i="18"/>
  <c r="AH106" i="18"/>
  <c r="J106" i="18" s="1"/>
  <c r="AH102" i="18"/>
  <c r="J102" i="18" s="1"/>
  <c r="AH98" i="18"/>
  <c r="J98" i="18" s="1"/>
  <c r="AH94" i="18"/>
  <c r="J94" i="18" s="1"/>
  <c r="AH90" i="18"/>
  <c r="J90" i="18" s="1"/>
  <c r="AH86" i="18"/>
  <c r="J86" i="18" s="1"/>
  <c r="AH82" i="18"/>
  <c r="J82" i="18" s="1"/>
  <c r="AH78" i="18"/>
  <c r="J78" i="18" s="1"/>
  <c r="AH74" i="18"/>
  <c r="J74" i="18" s="1"/>
  <c r="AH70" i="18"/>
  <c r="J70" i="18" s="1"/>
  <c r="AH81" i="18"/>
  <c r="J81" i="18" s="1"/>
  <c r="BC26" i="18"/>
  <c r="R67" i="18"/>
  <c r="AI68" i="18"/>
  <c r="P68" i="18" s="1"/>
  <c r="S70" i="18"/>
  <c r="R70" i="1" s="1"/>
  <c r="S71" i="18"/>
  <c r="R71" i="1" s="1"/>
  <c r="BC71" i="18"/>
  <c r="BF73" i="18"/>
  <c r="R74" i="18"/>
  <c r="AS75" i="18"/>
  <c r="K77" i="18"/>
  <c r="B78" i="18"/>
  <c r="L78" i="1" s="1"/>
  <c r="AS78" i="18"/>
  <c r="BB84" i="18"/>
  <c r="B80" i="18"/>
  <c r="L80" i="1" s="1"/>
  <c r="K85" i="18"/>
  <c r="AC86" i="18" s="1"/>
  <c r="X87" i="18"/>
  <c r="AN87" i="18" s="1"/>
  <c r="AW87" i="18"/>
  <c r="V87" i="18" s="1"/>
  <c r="AW88" i="18"/>
  <c r="V88" i="18" s="1"/>
  <c r="S89" i="18"/>
  <c r="R89" i="1" s="1"/>
  <c r="AW89" i="18"/>
  <c r="V89" i="18" s="1"/>
  <c r="AX90" i="18"/>
  <c r="AS91" i="18"/>
  <c r="X92" i="18"/>
  <c r="AN92" i="18" s="1"/>
  <c r="AJ93" i="18"/>
  <c r="Q93" i="18" s="1"/>
  <c r="U95" i="18"/>
  <c r="S95" i="1" s="1"/>
  <c r="DS95" i="1" s="1"/>
  <c r="AM97" i="18"/>
  <c r="Q97" i="1" s="1"/>
  <c r="R99" i="18"/>
  <c r="BC103" i="18"/>
  <c r="X106" i="18"/>
  <c r="AN106" i="18" s="1"/>
  <c r="AF108" i="18"/>
  <c r="E108" i="18" s="1"/>
  <c r="AF104" i="18"/>
  <c r="E104" i="18" s="1"/>
  <c r="AF100" i="18"/>
  <c r="E100" i="18" s="1"/>
  <c r="AF96" i="18"/>
  <c r="E96" i="18" s="1"/>
  <c r="AF92" i="18"/>
  <c r="E92" i="18" s="1"/>
  <c r="AF88" i="18"/>
  <c r="E88" i="18" s="1"/>
  <c r="AF84" i="18"/>
  <c r="E84" i="18" s="1"/>
  <c r="AF80" i="18"/>
  <c r="E80" i="18" s="1"/>
  <c r="AF76" i="18"/>
  <c r="E76" i="18" s="1"/>
  <c r="AF72" i="18"/>
  <c r="E72" i="18" s="1"/>
  <c r="AF68" i="18"/>
  <c r="E68" i="18" s="1"/>
  <c r="AG110" i="18"/>
  <c r="AG106" i="18"/>
  <c r="I106" i="18" s="1"/>
  <c r="AG102" i="18"/>
  <c r="I102" i="18" s="1"/>
  <c r="AG98" i="18"/>
  <c r="I98" i="18" s="1"/>
  <c r="AG94" i="18"/>
  <c r="I94" i="18" s="1"/>
  <c r="AG90" i="18"/>
  <c r="I90" i="18" s="1"/>
  <c r="AG86" i="18"/>
  <c r="I86" i="18" s="1"/>
  <c r="AG82" i="18"/>
  <c r="I82" i="18" s="1"/>
  <c r="AG78" i="18"/>
  <c r="I78" i="18" s="1"/>
  <c r="AG74" i="18"/>
  <c r="I74" i="18" s="1"/>
  <c r="AG70" i="18"/>
  <c r="I70" i="18" s="1"/>
  <c r="U67" i="18"/>
  <c r="S67" i="1" s="1"/>
  <c r="DS67" i="1" s="1"/>
  <c r="AM70" i="18"/>
  <c r="Q70" i="1" s="1"/>
  <c r="U77" i="18"/>
  <c r="S77" i="1" s="1"/>
  <c r="DS77" i="1" s="1"/>
  <c r="AY78" i="18"/>
  <c r="U85" i="18"/>
  <c r="S85" i="1" s="1"/>
  <c r="DS85" i="1" s="1"/>
  <c r="BF86" i="18"/>
  <c r="F87" i="18"/>
  <c r="BB92" i="18"/>
  <c r="BB93" i="18"/>
  <c r="BB94" i="18"/>
  <c r="AX91" i="18"/>
  <c r="BB100" i="18"/>
  <c r="BE103" i="18"/>
  <c r="K98" i="18"/>
  <c r="AM100" i="18"/>
  <c r="Q100" i="1" s="1"/>
  <c r="S105" i="18"/>
  <c r="R105" i="1" s="1"/>
  <c r="AW108" i="18"/>
  <c r="V108" i="18" s="1"/>
  <c r="AF107" i="18"/>
  <c r="E107" i="18" s="1"/>
  <c r="AF103" i="18"/>
  <c r="E103" i="18" s="1"/>
  <c r="AF99" i="18"/>
  <c r="E99" i="18" s="1"/>
  <c r="AF95" i="18"/>
  <c r="E95" i="18" s="1"/>
  <c r="AF91" i="18"/>
  <c r="E91" i="18" s="1"/>
  <c r="AF87" i="18"/>
  <c r="E87" i="18" s="1"/>
  <c r="AF83" i="18"/>
  <c r="E83" i="18" s="1"/>
  <c r="AF79" i="18"/>
  <c r="E79" i="18" s="1"/>
  <c r="AF75" i="18"/>
  <c r="E75" i="18" s="1"/>
  <c r="AF71" i="18"/>
  <c r="E71" i="18" s="1"/>
  <c r="AE10" i="18"/>
  <c r="D10" i="18" s="1"/>
  <c r="AG109" i="18"/>
  <c r="I109" i="18" s="1"/>
  <c r="AG105" i="18"/>
  <c r="I105" i="18" s="1"/>
  <c r="AG101" i="18"/>
  <c r="I101" i="18" s="1"/>
  <c r="AG97" i="18"/>
  <c r="I97" i="18" s="1"/>
  <c r="AG93" i="18"/>
  <c r="I93" i="18" s="1"/>
  <c r="AG89" i="18"/>
  <c r="I89" i="18" s="1"/>
  <c r="AG85" i="18"/>
  <c r="I85" i="18" s="1"/>
  <c r="AG81" i="18"/>
  <c r="I81" i="18" s="1"/>
  <c r="AG77" i="18"/>
  <c r="I77" i="18" s="1"/>
  <c r="AG73" i="18"/>
  <c r="I73" i="18" s="1"/>
  <c r="AG69" i="18"/>
  <c r="I69" i="18" s="1"/>
  <c r="AJ106" i="18"/>
  <c r="Q106" i="18" s="1"/>
  <c r="BF51" i="18"/>
  <c r="BB72" i="18"/>
  <c r="K68" i="18"/>
  <c r="AY70" i="18"/>
  <c r="AI71" i="18"/>
  <c r="P71" i="18" s="1"/>
  <c r="AY73" i="18"/>
  <c r="BC79" i="18"/>
  <c r="B76" i="18"/>
  <c r="L76" i="1" s="1"/>
  <c r="AX76" i="18"/>
  <c r="AJ79" i="18"/>
  <c r="Q79" i="18" s="1"/>
  <c r="AX80" i="18"/>
  <c r="BD88" i="18"/>
  <c r="AY83" i="18"/>
  <c r="BD91" i="18"/>
  <c r="X86" i="18"/>
  <c r="AN86" i="18" s="1"/>
  <c r="K87" i="18"/>
  <c r="B88" i="18"/>
  <c r="L88" i="1" s="1"/>
  <c r="B89" i="18"/>
  <c r="L89" i="1" s="1"/>
  <c r="X89" i="18"/>
  <c r="AN89" i="18" s="1"/>
  <c r="B90" i="18"/>
  <c r="L90" i="1" s="1"/>
  <c r="AI90" i="18"/>
  <c r="P90" i="18" s="1"/>
  <c r="BB90" i="18"/>
  <c r="BD97" i="18"/>
  <c r="AW92" i="18"/>
  <c r="V92" i="18" s="1"/>
  <c r="BD93" i="18"/>
  <c r="U94" i="18"/>
  <c r="S94" i="1" s="1"/>
  <c r="DS94" i="1" s="1"/>
  <c r="AY100" i="18"/>
  <c r="X105" i="18"/>
  <c r="AN105" i="18" s="1"/>
  <c r="AX108" i="18"/>
  <c r="AE107" i="18"/>
  <c r="D107" i="18" s="1"/>
  <c r="AE103" i="18"/>
  <c r="D103" i="18" s="1"/>
  <c r="AE99" i="18"/>
  <c r="D99" i="18" s="1"/>
  <c r="AE95" i="18"/>
  <c r="D95" i="18" s="1"/>
  <c r="AE91" i="18"/>
  <c r="D91" i="18" s="1"/>
  <c r="AE87" i="18"/>
  <c r="D87" i="18" s="1"/>
  <c r="AE83" i="18"/>
  <c r="D83" i="18" s="1"/>
  <c r="AE79" i="18"/>
  <c r="D79" i="18" s="1"/>
  <c r="AE75" i="18"/>
  <c r="D75" i="18" s="1"/>
  <c r="AE71" i="18"/>
  <c r="D71" i="18" s="1"/>
  <c r="AH108" i="18"/>
  <c r="J108" i="18" s="1"/>
  <c r="AH104" i="18"/>
  <c r="J104" i="18" s="1"/>
  <c r="AH100" i="18"/>
  <c r="J100" i="18" s="1"/>
  <c r="AH96" i="18"/>
  <c r="J96" i="18" s="1"/>
  <c r="AH92" i="18"/>
  <c r="J92" i="18" s="1"/>
  <c r="AH84" i="18"/>
  <c r="J84" i="18" s="1"/>
  <c r="AH80" i="18"/>
  <c r="J80" i="18" s="1"/>
  <c r="AH76" i="18"/>
  <c r="J76" i="18" s="1"/>
  <c r="AH72" i="18"/>
  <c r="J72" i="18" s="1"/>
  <c r="AH68" i="18"/>
  <c r="J68" i="18" s="1"/>
  <c r="BC104" i="18"/>
  <c r="BE11" i="18"/>
  <c r="BE75" i="18"/>
  <c r="BE84" i="18"/>
  <c r="AJ86" i="18"/>
  <c r="Q86" i="18" s="1"/>
  <c r="BF87" i="18"/>
  <c r="AI88" i="18"/>
  <c r="P88" i="18" s="1"/>
  <c r="BB88" i="18"/>
  <c r="BF89" i="18"/>
  <c r="BD95" i="18"/>
  <c r="AF110" i="18"/>
  <c r="AF106" i="18"/>
  <c r="E106" i="18" s="1"/>
  <c r="AF102" i="18"/>
  <c r="E102" i="18" s="1"/>
  <c r="AF98" i="18"/>
  <c r="E98" i="18" s="1"/>
  <c r="AF94" i="18"/>
  <c r="E94" i="18" s="1"/>
  <c r="AF90" i="18"/>
  <c r="E90" i="18" s="1"/>
  <c r="AF86" i="18"/>
  <c r="E86" i="18" s="1"/>
  <c r="AF82" i="18"/>
  <c r="E82" i="18" s="1"/>
  <c r="AF78" i="18"/>
  <c r="E78" i="18" s="1"/>
  <c r="AF74" i="18"/>
  <c r="E74" i="18" s="1"/>
  <c r="AF70" i="18"/>
  <c r="E70" i="18" s="1"/>
  <c r="AG108" i="18"/>
  <c r="I108" i="18" s="1"/>
  <c r="AG104" i="18"/>
  <c r="I104" i="18" s="1"/>
  <c r="AG100" i="18"/>
  <c r="I100" i="18" s="1"/>
  <c r="AG88" i="18"/>
  <c r="I88" i="18" s="1"/>
  <c r="AG84" i="18"/>
  <c r="I84" i="18" s="1"/>
  <c r="AG76" i="18"/>
  <c r="I76" i="18" s="1"/>
  <c r="AG72" i="18"/>
  <c r="I72" i="18" s="1"/>
  <c r="AG68" i="18"/>
  <c r="I68" i="18" s="1"/>
  <c r="AS10" i="18"/>
  <c r="R68" i="18"/>
  <c r="AX69" i="18"/>
  <c r="BC75" i="18"/>
  <c r="K71" i="18"/>
  <c r="AY71" i="18"/>
  <c r="BE74" i="18"/>
  <c r="K76" i="18"/>
  <c r="AC77" i="18" s="1"/>
  <c r="AX77" i="18"/>
  <c r="BE78" i="18"/>
  <c r="AS79" i="18"/>
  <c r="X84" i="18"/>
  <c r="AN84" i="18" s="1"/>
  <c r="AS86" i="18"/>
  <c r="S87" i="18"/>
  <c r="R87" i="1" s="1"/>
  <c r="K88" i="18"/>
  <c r="AJ88" i="18"/>
  <c r="Q88" i="18" s="1"/>
  <c r="K90" i="18"/>
  <c r="BF90" i="18"/>
  <c r="AI91" i="18"/>
  <c r="P91" i="18" s="1"/>
  <c r="BE102" i="18"/>
  <c r="F97" i="18"/>
  <c r="S98" i="18"/>
  <c r="R98" i="1" s="1"/>
  <c r="AM103" i="18"/>
  <c r="Q103" i="1" s="1"/>
  <c r="AM109" i="18"/>
  <c r="Q109" i="1" s="1"/>
  <c r="AE106" i="18"/>
  <c r="D106" i="18" s="1"/>
  <c r="AE98" i="18"/>
  <c r="D98" i="18" s="1"/>
  <c r="AE86" i="18"/>
  <c r="D86" i="18" s="1"/>
  <c r="AE78" i="18"/>
  <c r="D78" i="18" s="1"/>
  <c r="AH107" i="18"/>
  <c r="J107" i="18" s="1"/>
  <c r="AH103" i="18"/>
  <c r="J103" i="18" s="1"/>
  <c r="AH99" i="18"/>
  <c r="J99" i="18" s="1"/>
  <c r="AH95" i="18"/>
  <c r="J95" i="18" s="1"/>
  <c r="AH87" i="18"/>
  <c r="J87" i="18" s="1"/>
  <c r="AH83" i="18"/>
  <c r="J83" i="18" s="1"/>
  <c r="AH79" i="18"/>
  <c r="J79" i="18" s="1"/>
  <c r="AH75" i="18"/>
  <c r="J75" i="18" s="1"/>
  <c r="AH71" i="18"/>
  <c r="J71" i="18" s="1"/>
  <c r="BF10" i="18"/>
  <c r="BF48" i="18"/>
  <c r="K67" i="18"/>
  <c r="S68" i="18"/>
  <c r="R68" i="1" s="1"/>
  <c r="B77" i="18"/>
  <c r="L77" i="1" s="1"/>
  <c r="AY77" i="18"/>
  <c r="AW79" i="18"/>
  <c r="V79" i="18" s="1"/>
  <c r="BD87" i="18"/>
  <c r="X83" i="18"/>
  <c r="AN83" i="18" s="1"/>
  <c r="AY84" i="18"/>
  <c r="BD85" i="18"/>
  <c r="BF91" i="18"/>
  <c r="AJ91" i="18"/>
  <c r="Q91" i="18" s="1"/>
  <c r="BB99" i="18"/>
  <c r="BF96" i="18"/>
  <c r="AM98" i="18"/>
  <c r="Q98" i="1" s="1"/>
  <c r="R100" i="18"/>
  <c r="S106" i="18"/>
  <c r="R106" i="1" s="1"/>
  <c r="X107" i="18"/>
  <c r="AN107" i="18" s="1"/>
  <c r="X108" i="18"/>
  <c r="AN108" i="18" s="1"/>
  <c r="AF105" i="18"/>
  <c r="E105" i="18" s="1"/>
  <c r="AF89" i="18"/>
  <c r="E89" i="18" s="1"/>
  <c r="AF85" i="18"/>
  <c r="E85" i="18" s="1"/>
  <c r="AF81" i="18"/>
  <c r="E81" i="18" s="1"/>
  <c r="AG107" i="18"/>
  <c r="I107" i="18" s="1"/>
  <c r="AG99" i="18"/>
  <c r="I99" i="18" s="1"/>
  <c r="AG91" i="18"/>
  <c r="I91" i="18" s="1"/>
  <c r="AG71" i="18"/>
  <c r="I71" i="18" s="1"/>
  <c r="Z10" i="18"/>
  <c r="H8" i="18"/>
  <c r="C7" i="18"/>
  <c r="O7" i="18"/>
  <c r="O8" i="18"/>
  <c r="BF11" i="18"/>
  <c r="BB11" i="18"/>
  <c r="AZ11" i="18"/>
  <c r="BB12" i="18" s="1"/>
  <c r="BE12" i="18"/>
  <c r="BC11" i="18"/>
  <c r="BB10" i="18"/>
  <c r="BC10" i="18"/>
  <c r="BD11" i="18"/>
  <c r="BC12" i="18"/>
  <c r="BC13" i="18"/>
  <c r="O113" i="18"/>
  <c r="O112" i="18"/>
  <c r="AZ14" i="18"/>
  <c r="BE13" i="18"/>
  <c r="AZ21" i="18"/>
  <c r="BF22" i="18" s="1"/>
  <c r="BA13" i="18"/>
  <c r="BA17" i="18"/>
  <c r="BC28" i="18"/>
  <c r="BC29" i="18"/>
  <c r="BE29" i="18"/>
  <c r="AX74" i="18"/>
  <c r="F73" i="18"/>
  <c r="AW74" i="18"/>
  <c r="V74" i="18" s="1"/>
  <c r="X73" i="18"/>
  <c r="AN73" i="18" s="1"/>
  <c r="B74" i="18"/>
  <c r="L74" i="1" s="1"/>
  <c r="U73" i="18"/>
  <c r="S73" i="1" s="1"/>
  <c r="DS73" i="1" s="1"/>
  <c r="K73" i="18"/>
  <c r="AJ74" i="18"/>
  <c r="Q74" i="18" s="1"/>
  <c r="AI74" i="18"/>
  <c r="P74" i="18" s="1"/>
  <c r="AM73" i="18"/>
  <c r="Q73" i="1" s="1"/>
  <c r="S73" i="18"/>
  <c r="R73" i="1" s="1"/>
  <c r="AS74" i="18"/>
  <c r="R73" i="18"/>
  <c r="AY74" i="18"/>
  <c r="BA35" i="18"/>
  <c r="BD40" i="18"/>
  <c r="AZ55" i="18"/>
  <c r="BF57" i="18" s="1"/>
  <c r="BD55" i="18"/>
  <c r="BA29" i="18"/>
  <c r="BD41" i="18"/>
  <c r="BA44" i="18"/>
  <c r="AZ26" i="18"/>
  <c r="AZ27" i="18" s="1"/>
  <c r="AZ28" i="18" s="1"/>
  <c r="AZ32" i="18"/>
  <c r="BB39" i="18"/>
  <c r="BF39" i="18"/>
  <c r="BB40" i="18"/>
  <c r="BF40" i="18"/>
  <c r="BB41" i="18"/>
  <c r="BF41" i="18"/>
  <c r="BE43" i="18"/>
  <c r="BE44" i="18"/>
  <c r="AZ66" i="18"/>
  <c r="BB70" i="18" s="1"/>
  <c r="BF49" i="18"/>
  <c r="BB50" i="18"/>
  <c r="BB55" i="18"/>
  <c r="BB54" i="18"/>
  <c r="BB53" i="18"/>
  <c r="BF55" i="18"/>
  <c r="BF54" i="18"/>
  <c r="BF53" i="18"/>
  <c r="BD53" i="18"/>
  <c r="AZ41" i="18"/>
  <c r="BB48" i="18"/>
  <c r="BB51" i="18"/>
  <c r="BF50" i="18"/>
  <c r="BA61" i="18"/>
  <c r="AZ63" i="18"/>
  <c r="BE69" i="18"/>
  <c r="BC68" i="18"/>
  <c r="BD80" i="18"/>
  <c r="BB79" i="18"/>
  <c r="BF79" i="18"/>
  <c r="BB78" i="18"/>
  <c r="BB77" i="18"/>
  <c r="BB76" i="18"/>
  <c r="BB75" i="18"/>
  <c r="BE71" i="18"/>
  <c r="BC70" i="18"/>
  <c r="BC69" i="18"/>
  <c r="F69" i="18"/>
  <c r="AS70" i="18"/>
  <c r="X69" i="18"/>
  <c r="AN69" i="18" s="1"/>
  <c r="AW70" i="18"/>
  <c r="V70" i="18" s="1"/>
  <c r="AJ70" i="18"/>
  <c r="Q70" i="18" s="1"/>
  <c r="AI70" i="18"/>
  <c r="P70" i="18" s="1"/>
  <c r="S69" i="18"/>
  <c r="R69" i="1" s="1"/>
  <c r="R69" i="18"/>
  <c r="BD83" i="18"/>
  <c r="BB82" i="18"/>
  <c r="BF82" i="18"/>
  <c r="U69" i="18"/>
  <c r="S69" i="1" s="1"/>
  <c r="DS69" i="1" s="1"/>
  <c r="B70" i="18"/>
  <c r="L70" i="1" s="1"/>
  <c r="BD84" i="18"/>
  <c r="BB83" i="18"/>
  <c r="BF83" i="18"/>
  <c r="BA56" i="18"/>
  <c r="BC57" i="18" s="1"/>
  <c r="F68" i="18"/>
  <c r="AS69" i="18"/>
  <c r="X68" i="18"/>
  <c r="AN68" i="18" s="1"/>
  <c r="AW69" i="18"/>
  <c r="V69" i="18" s="1"/>
  <c r="AJ69" i="18"/>
  <c r="Q69" i="18" s="1"/>
  <c r="AY69" i="18"/>
  <c r="AI69" i="18"/>
  <c r="P69" i="18" s="1"/>
  <c r="U68" i="18"/>
  <c r="S68" i="1" s="1"/>
  <c r="DS68" i="1" s="1"/>
  <c r="AM68" i="18"/>
  <c r="Q68" i="1" s="1"/>
  <c r="AX70" i="18"/>
  <c r="F72" i="18"/>
  <c r="AS73" i="18"/>
  <c r="X72" i="18"/>
  <c r="AN72" i="18" s="1"/>
  <c r="AX73" i="18"/>
  <c r="AW73" i="18"/>
  <c r="V73" i="18" s="1"/>
  <c r="AJ73" i="18"/>
  <c r="Q73" i="18" s="1"/>
  <c r="U72" i="18"/>
  <c r="S72" i="1" s="1"/>
  <c r="DS72" i="1" s="1"/>
  <c r="AM72" i="18"/>
  <c r="Q72" i="1" s="1"/>
  <c r="AM67" i="18"/>
  <c r="Q67" i="1" s="1"/>
  <c r="B68" i="18"/>
  <c r="L68" i="1" s="1"/>
  <c r="AX68" i="18"/>
  <c r="AM71" i="18"/>
  <c r="Q71" i="1" s="1"/>
  <c r="B72" i="18"/>
  <c r="L72" i="1" s="1"/>
  <c r="AX72" i="18"/>
  <c r="AI75" i="18"/>
  <c r="P75" i="18" s="1"/>
  <c r="AM74" i="18"/>
  <c r="Q74" i="1" s="1"/>
  <c r="AX75" i="18"/>
  <c r="F74" i="18"/>
  <c r="AW75" i="18"/>
  <c r="V75" i="18" s="1"/>
  <c r="X74" i="18"/>
  <c r="AN74" i="18" s="1"/>
  <c r="B75" i="18"/>
  <c r="L75" i="1" s="1"/>
  <c r="U74" i="18"/>
  <c r="S74" i="1" s="1"/>
  <c r="DS74" i="1" s="1"/>
  <c r="K74" i="18"/>
  <c r="AJ75" i="18"/>
  <c r="Q75" i="18" s="1"/>
  <c r="AI82" i="18"/>
  <c r="P82" i="18" s="1"/>
  <c r="S81" i="18"/>
  <c r="R81" i="1" s="1"/>
  <c r="AM81" i="18"/>
  <c r="Q81" i="1" s="1"/>
  <c r="R81" i="18"/>
  <c r="F81" i="18"/>
  <c r="K81" i="18"/>
  <c r="AY82" i="18"/>
  <c r="X81" i="18"/>
  <c r="AN81" i="18" s="1"/>
  <c r="AX82" i="18"/>
  <c r="B82" i="18"/>
  <c r="L82" i="1" s="1"/>
  <c r="AW82" i="18"/>
  <c r="V82" i="18" s="1"/>
  <c r="AJ82" i="18"/>
  <c r="Q82" i="18" s="1"/>
  <c r="U81" i="18"/>
  <c r="S81" i="1" s="1"/>
  <c r="DS81" i="1" s="1"/>
  <c r="AS82" i="18"/>
  <c r="AZ58" i="18"/>
  <c r="F70" i="18"/>
  <c r="AS71" i="18"/>
  <c r="X70" i="18"/>
  <c r="AN70" i="18" s="1"/>
  <c r="AW71" i="18"/>
  <c r="V71" i="18" s="1"/>
  <c r="AJ71" i="18"/>
  <c r="Q71" i="18" s="1"/>
  <c r="BC88" i="18"/>
  <c r="BE89" i="18"/>
  <c r="F67" i="18"/>
  <c r="AS68" i="18"/>
  <c r="X67" i="18"/>
  <c r="AN67" i="18" s="1"/>
  <c r="AW68" i="18"/>
  <c r="V68" i="18" s="1"/>
  <c r="AJ68" i="18"/>
  <c r="Q68" i="18" s="1"/>
  <c r="F71" i="18"/>
  <c r="AS72" i="18"/>
  <c r="X71" i="18"/>
  <c r="AN71" i="18" s="1"/>
  <c r="AW72" i="18"/>
  <c r="V72" i="18" s="1"/>
  <c r="AJ72" i="18"/>
  <c r="Q72" i="18" s="1"/>
  <c r="BD81" i="18"/>
  <c r="BB80" i="18"/>
  <c r="BF80" i="18"/>
  <c r="BD82" i="18"/>
  <c r="BB81" i="18"/>
  <c r="BE99" i="18"/>
  <c r="BC98" i="18"/>
  <c r="BC97" i="18"/>
  <c r="BE70" i="18"/>
  <c r="AI76" i="18"/>
  <c r="P76" i="18" s="1"/>
  <c r="S75" i="18"/>
  <c r="R75" i="1" s="1"/>
  <c r="AM75" i="18"/>
  <c r="Q75" i="1" s="1"/>
  <c r="R75" i="18"/>
  <c r="X75" i="18"/>
  <c r="AN75" i="18" s="1"/>
  <c r="BC80" i="18"/>
  <c r="AI77" i="18"/>
  <c r="P77" i="18" s="1"/>
  <c r="S76" i="18"/>
  <c r="R76" i="1" s="1"/>
  <c r="AM76" i="18"/>
  <c r="Q76" i="1" s="1"/>
  <c r="R76" i="18"/>
  <c r="X76" i="18"/>
  <c r="AN76" i="18" s="1"/>
  <c r="AJ76" i="18"/>
  <c r="Q76" i="18" s="1"/>
  <c r="BC81" i="18"/>
  <c r="AI78" i="18"/>
  <c r="P78" i="18" s="1"/>
  <c r="S77" i="18"/>
  <c r="R77" i="1" s="1"/>
  <c r="AM77" i="18"/>
  <c r="Q77" i="1" s="1"/>
  <c r="R77" i="18"/>
  <c r="X77" i="18"/>
  <c r="AN77" i="18" s="1"/>
  <c r="AJ77" i="18"/>
  <c r="Q77" i="18" s="1"/>
  <c r="BC82" i="18"/>
  <c r="AI79" i="18"/>
  <c r="P79" i="18" s="1"/>
  <c r="S78" i="18"/>
  <c r="R78" i="1" s="1"/>
  <c r="AM78" i="18"/>
  <c r="Q78" i="1" s="1"/>
  <c r="R78" i="18"/>
  <c r="X78" i="18"/>
  <c r="AN78" i="18" s="1"/>
  <c r="AJ78" i="18"/>
  <c r="Q78" i="18" s="1"/>
  <c r="BC83" i="18"/>
  <c r="AI80" i="18"/>
  <c r="P80" i="18" s="1"/>
  <c r="S79" i="18"/>
  <c r="R79" i="1" s="1"/>
  <c r="AM79" i="18"/>
  <c r="Q79" i="1" s="1"/>
  <c r="R79" i="18"/>
  <c r="AX79" i="18"/>
  <c r="AJ80" i="18"/>
  <c r="Q80" i="18" s="1"/>
  <c r="AW80" i="18"/>
  <c r="V80" i="18" s="1"/>
  <c r="AS81" i="18"/>
  <c r="AI83" i="18"/>
  <c r="P83" i="18" s="1"/>
  <c r="S82" i="18"/>
  <c r="R82" i="1" s="1"/>
  <c r="AM82" i="18"/>
  <c r="Q82" i="1" s="1"/>
  <c r="R82" i="18"/>
  <c r="F82" i="18"/>
  <c r="K83" i="18"/>
  <c r="BE83" i="18"/>
  <c r="BC89" i="18"/>
  <c r="X85" i="18"/>
  <c r="AN85" i="18" s="1"/>
  <c r="U80" i="18"/>
  <c r="S80" i="1" s="1"/>
  <c r="DS80" i="1" s="1"/>
  <c r="AJ81" i="18"/>
  <c r="Q81" i="18" s="1"/>
  <c r="AW81" i="18"/>
  <c r="V81" i="18" s="1"/>
  <c r="AI84" i="18"/>
  <c r="P84" i="18" s="1"/>
  <c r="S83" i="18"/>
  <c r="R83" i="1" s="1"/>
  <c r="AM83" i="18"/>
  <c r="Q83" i="1" s="1"/>
  <c r="R83" i="18"/>
  <c r="F83" i="18"/>
  <c r="BC91" i="18"/>
  <c r="BE92" i="18"/>
  <c r="B81" i="18"/>
  <c r="L81" i="1" s="1"/>
  <c r="AX81" i="18"/>
  <c r="AY85" i="18"/>
  <c r="AJ85" i="18"/>
  <c r="Q85" i="18" s="1"/>
  <c r="S84" i="18"/>
  <c r="R84" i="1" s="1"/>
  <c r="AX85" i="18"/>
  <c r="AI85" i="18"/>
  <c r="P85" i="18" s="1"/>
  <c r="AM84" i="18"/>
  <c r="Q84" i="1" s="1"/>
  <c r="R84" i="18"/>
  <c r="AW85" i="18"/>
  <c r="V85" i="18" s="1"/>
  <c r="F84" i="18"/>
  <c r="BD75" i="18"/>
  <c r="BD76" i="18"/>
  <c r="BD77" i="18"/>
  <c r="BD78" i="18"/>
  <c r="BD79" i="18"/>
  <c r="BF74" i="18"/>
  <c r="BF75" i="18"/>
  <c r="BF76" i="18"/>
  <c r="BF77" i="18"/>
  <c r="BF78" i="18"/>
  <c r="BC84" i="18"/>
  <c r="BE85" i="18"/>
  <c r="X80" i="18"/>
  <c r="AN80" i="18" s="1"/>
  <c r="AY81" i="18"/>
  <c r="AS84" i="18"/>
  <c r="AM85" i="18"/>
  <c r="Q85" i="1" s="1"/>
  <c r="AY86" i="18"/>
  <c r="S85" i="18"/>
  <c r="R85" i="1" s="1"/>
  <c r="AX86" i="18"/>
  <c r="R85" i="18"/>
  <c r="AW86" i="18"/>
  <c r="V86" i="18" s="1"/>
  <c r="F85" i="18"/>
  <c r="AS85" i="18"/>
  <c r="B86" i="18"/>
  <c r="L86" i="1" s="1"/>
  <c r="AW97" i="18"/>
  <c r="V97" i="18" s="1"/>
  <c r="AJ97" i="18"/>
  <c r="Q97" i="18" s="1"/>
  <c r="AS97" i="18"/>
  <c r="B97" i="18"/>
  <c r="L97" i="1" s="1"/>
  <c r="R96" i="18"/>
  <c r="AY97" i="18"/>
  <c r="F96" i="18"/>
  <c r="X96" i="18"/>
  <c r="AN96" i="18" s="1"/>
  <c r="K96" i="18"/>
  <c r="AX97" i="18"/>
  <c r="AM96" i="18"/>
  <c r="Q96" i="1" s="1"/>
  <c r="U96" i="18"/>
  <c r="S96" i="1" s="1"/>
  <c r="DS96" i="1" s="1"/>
  <c r="AI97" i="18"/>
  <c r="P97" i="18" s="1"/>
  <c r="S96" i="18"/>
  <c r="R96" i="1" s="1"/>
  <c r="BC78" i="18"/>
  <c r="AW76" i="18"/>
  <c r="V76" i="18" s="1"/>
  <c r="AW77" i="18"/>
  <c r="V77" i="18" s="1"/>
  <c r="AW78" i="18"/>
  <c r="V78" i="18" s="1"/>
  <c r="U79" i="18"/>
  <c r="S79" i="1" s="1"/>
  <c r="DS79" i="1" s="1"/>
  <c r="BE79" i="18"/>
  <c r="BC85" i="18"/>
  <c r="BE86" i="18"/>
  <c r="B83" i="18"/>
  <c r="L83" i="1" s="1"/>
  <c r="U83" i="18"/>
  <c r="S83" i="1" s="1"/>
  <c r="DS83" i="1" s="1"/>
  <c r="AX83" i="18"/>
  <c r="AJ84" i="18"/>
  <c r="Q84" i="18" s="1"/>
  <c r="AW84" i="18"/>
  <c r="V84" i="18" s="1"/>
  <c r="BB73" i="18"/>
  <c r="K80" i="18"/>
  <c r="BE80" i="18"/>
  <c r="BC86" i="18"/>
  <c r="B84" i="18"/>
  <c r="L84" i="1" s="1"/>
  <c r="U84" i="18"/>
  <c r="S84" i="1" s="1"/>
  <c r="DS84" i="1" s="1"/>
  <c r="AX84" i="18"/>
  <c r="BE87" i="18"/>
  <c r="AX103" i="18"/>
  <c r="B103" i="18"/>
  <c r="L103" i="1" s="1"/>
  <c r="AW103" i="18"/>
  <c r="V103" i="18" s="1"/>
  <c r="U102" i="18"/>
  <c r="S102" i="1" s="1"/>
  <c r="DS102" i="1" s="1"/>
  <c r="K102" i="18"/>
  <c r="S102" i="18"/>
  <c r="R102" i="1" s="1"/>
  <c r="AI103" i="18"/>
  <c r="P103" i="18" s="1"/>
  <c r="X102" i="18"/>
  <c r="AN102" i="18" s="1"/>
  <c r="AY103" i="18"/>
  <c r="AM102" i="18"/>
  <c r="Q102" i="1" s="1"/>
  <c r="AS103" i="18"/>
  <c r="F102" i="18"/>
  <c r="R102" i="18"/>
  <c r="AJ103" i="18"/>
  <c r="Q103" i="18" s="1"/>
  <c r="AI81" i="18"/>
  <c r="P81" i="18" s="1"/>
  <c r="S80" i="18"/>
  <c r="R80" i="1" s="1"/>
  <c r="AM80" i="18"/>
  <c r="Q80" i="1" s="1"/>
  <c r="R80" i="18"/>
  <c r="F80" i="18"/>
  <c r="BC87" i="18"/>
  <c r="BE88" i="18"/>
  <c r="B85" i="18"/>
  <c r="L85" i="1" s="1"/>
  <c r="BC90" i="18"/>
  <c r="BE91" i="18"/>
  <c r="BC93" i="18"/>
  <c r="BE94" i="18"/>
  <c r="BE100" i="18"/>
  <c r="BC99" i="18"/>
  <c r="X95" i="18"/>
  <c r="AN95" i="18" s="1"/>
  <c r="AM93" i="18"/>
  <c r="Q93" i="1" s="1"/>
  <c r="R93" i="18"/>
  <c r="F93" i="18"/>
  <c r="AI94" i="18"/>
  <c r="P94" i="18" s="1"/>
  <c r="K93" i="18"/>
  <c r="AY94" i="18"/>
  <c r="AW94" i="18"/>
  <c r="V94" i="18" s="1"/>
  <c r="S93" i="18"/>
  <c r="R93" i="1" s="1"/>
  <c r="AS94" i="18"/>
  <c r="B94" i="18"/>
  <c r="L94" i="1" s="1"/>
  <c r="AJ94" i="18"/>
  <c r="Q94" i="18" s="1"/>
  <c r="BC109" i="18"/>
  <c r="BE107" i="18"/>
  <c r="BE106" i="18"/>
  <c r="BE108" i="18"/>
  <c r="BC106" i="18"/>
  <c r="BC108" i="18"/>
  <c r="BE109" i="18"/>
  <c r="BE105" i="18"/>
  <c r="BC107" i="18"/>
  <c r="BE101" i="18"/>
  <c r="BC100" i="18"/>
  <c r="BB103" i="18"/>
  <c r="BF103" i="18"/>
  <c r="BD104" i="18"/>
  <c r="BC92" i="18"/>
  <c r="BE93" i="18"/>
  <c r="BF88" i="18"/>
  <c r="BE95" i="18"/>
  <c r="BC94" i="18"/>
  <c r="U93" i="18"/>
  <c r="S93" i="1" s="1"/>
  <c r="DS93" i="1" s="1"/>
  <c r="AM94" i="18"/>
  <c r="Q94" i="1" s="1"/>
  <c r="R94" i="18"/>
  <c r="F94" i="18"/>
  <c r="AI95" i="18"/>
  <c r="P95" i="18" s="1"/>
  <c r="K94" i="18"/>
  <c r="AY95" i="18"/>
  <c r="AW95" i="18"/>
  <c r="V95" i="18" s="1"/>
  <c r="S94" i="18"/>
  <c r="R94" i="1" s="1"/>
  <c r="AS95" i="18"/>
  <c r="B95" i="18"/>
  <c r="L95" i="1" s="1"/>
  <c r="AJ95" i="18"/>
  <c r="Q95" i="18" s="1"/>
  <c r="BB87" i="18"/>
  <c r="BB89" i="18"/>
  <c r="AM92" i="18"/>
  <c r="Q92" i="1" s="1"/>
  <c r="R92" i="18"/>
  <c r="F92" i="18"/>
  <c r="AI93" i="18"/>
  <c r="P93" i="18" s="1"/>
  <c r="K92" i="18"/>
  <c r="AY93" i="18"/>
  <c r="AW93" i="18"/>
  <c r="V93" i="18" s="1"/>
  <c r="S92" i="18"/>
  <c r="R92" i="1" s="1"/>
  <c r="AS93" i="18"/>
  <c r="BE98" i="18"/>
  <c r="X93" i="18"/>
  <c r="AN93" i="18" s="1"/>
  <c r="AX93" i="18"/>
  <c r="AW96" i="18"/>
  <c r="V96" i="18" s="1"/>
  <c r="AJ96" i="18"/>
  <c r="Q96" i="18" s="1"/>
  <c r="AS96" i="18"/>
  <c r="AI96" i="18"/>
  <c r="P96" i="18" s="1"/>
  <c r="AM95" i="18"/>
  <c r="Q95" i="1" s="1"/>
  <c r="R95" i="18"/>
  <c r="F95" i="18"/>
  <c r="B96" i="18"/>
  <c r="L96" i="1" s="1"/>
  <c r="K95" i="18"/>
  <c r="AY96" i="18"/>
  <c r="S95" i="18"/>
  <c r="R95" i="1" s="1"/>
  <c r="AX96" i="18"/>
  <c r="BC105" i="18"/>
  <c r="AY87" i="18"/>
  <c r="AY88" i="18"/>
  <c r="AY89" i="18"/>
  <c r="AY90" i="18"/>
  <c r="AY91" i="18"/>
  <c r="AS92" i="18"/>
  <c r="BF95" i="18"/>
  <c r="S97" i="18"/>
  <c r="R97" i="1" s="1"/>
  <c r="B98" i="18"/>
  <c r="L98" i="1" s="1"/>
  <c r="BB104" i="18"/>
  <c r="BF104" i="18"/>
  <c r="BD105" i="18"/>
  <c r="BB106" i="18"/>
  <c r="BF106" i="18"/>
  <c r="BD107" i="18"/>
  <c r="BB108" i="18"/>
  <c r="BD109" i="18"/>
  <c r="BF108" i="18"/>
  <c r="BF92" i="18"/>
  <c r="BF93" i="18"/>
  <c r="BF94" i="18"/>
  <c r="BE96" i="18"/>
  <c r="BC95" i="18"/>
  <c r="BE97" i="18"/>
  <c r="BC96" i="18"/>
  <c r="BB105" i="18"/>
  <c r="BF105" i="18"/>
  <c r="BD106" i="18"/>
  <c r="AX102" i="18"/>
  <c r="B102" i="18"/>
  <c r="L102" i="1" s="1"/>
  <c r="U101" i="18"/>
  <c r="S101" i="1" s="1"/>
  <c r="DS101" i="1" s="1"/>
  <c r="K101" i="18"/>
  <c r="AW102" i="18"/>
  <c r="V102" i="18" s="1"/>
  <c r="AJ102" i="18"/>
  <c r="Q102" i="18" s="1"/>
  <c r="AI102" i="18"/>
  <c r="P102" i="18" s="1"/>
  <c r="S101" i="18"/>
  <c r="R101" i="1" s="1"/>
  <c r="AS102" i="18"/>
  <c r="X101" i="18"/>
  <c r="AN101" i="18" s="1"/>
  <c r="AM101" i="18"/>
  <c r="Q101" i="1" s="1"/>
  <c r="F101" i="18"/>
  <c r="R86" i="18"/>
  <c r="AM86" i="18"/>
  <c r="Q86" i="1" s="1"/>
  <c r="R87" i="18"/>
  <c r="AM87" i="18"/>
  <c r="Q87" i="1" s="1"/>
  <c r="R88" i="18"/>
  <c r="AM88" i="18"/>
  <c r="Q88" i="1" s="1"/>
  <c r="R89" i="18"/>
  <c r="AM89" i="18"/>
  <c r="Q89" i="1" s="1"/>
  <c r="R90" i="18"/>
  <c r="AM90" i="18"/>
  <c r="Q90" i="1" s="1"/>
  <c r="R91" i="18"/>
  <c r="AM91" i="18"/>
  <c r="Q91" i="1" s="1"/>
  <c r="AY92" i="18"/>
  <c r="BB96" i="18"/>
  <c r="R101" i="18"/>
  <c r="AY102" i="18"/>
  <c r="BB97" i="18"/>
  <c r="BD98" i="18"/>
  <c r="BF98" i="18"/>
  <c r="BD99" i="18"/>
  <c r="BF99" i="18"/>
  <c r="BD100" i="18"/>
  <c r="BF100" i="18"/>
  <c r="BD101" i="18"/>
  <c r="BD96" i="18"/>
  <c r="AX98" i="18"/>
  <c r="AW98" i="18"/>
  <c r="V98" i="18" s="1"/>
  <c r="AJ98" i="18"/>
  <c r="Q98" i="18" s="1"/>
  <c r="AS98" i="18"/>
  <c r="X97" i="18"/>
  <c r="AN97" i="18" s="1"/>
  <c r="AI98" i="18"/>
  <c r="P98" i="18" s="1"/>
  <c r="K97" i="18"/>
  <c r="BF97" i="18"/>
  <c r="AY98" i="18"/>
  <c r="BD108" i="18"/>
  <c r="BB107" i="18"/>
  <c r="BF107" i="18"/>
  <c r="F104" i="18"/>
  <c r="AX105" i="18"/>
  <c r="B105" i="18"/>
  <c r="L105" i="1" s="1"/>
  <c r="U104" i="18"/>
  <c r="S104" i="1" s="1"/>
  <c r="DS104" i="1" s="1"/>
  <c r="K104" i="18"/>
  <c r="AY105" i="18"/>
  <c r="AM104" i="18"/>
  <c r="Q104" i="1" s="1"/>
  <c r="AW105" i="18"/>
  <c r="V105" i="18" s="1"/>
  <c r="S104" i="18"/>
  <c r="R104" i="1" s="1"/>
  <c r="AS105" i="18"/>
  <c r="AI105" i="18"/>
  <c r="P105" i="18" s="1"/>
  <c r="X104" i="18"/>
  <c r="AN104" i="18" s="1"/>
  <c r="AJ105" i="18"/>
  <c r="Q105" i="18" s="1"/>
  <c r="BF101" i="18"/>
  <c r="BD102" i="18"/>
  <c r="F99" i="18"/>
  <c r="F100" i="18"/>
  <c r="BF102" i="18"/>
  <c r="BB101" i="18"/>
  <c r="BB102" i="18"/>
  <c r="AX99" i="18"/>
  <c r="B99" i="18"/>
  <c r="L99" i="1" s="1"/>
  <c r="U98" i="18"/>
  <c r="S98" i="1" s="1"/>
  <c r="DS98" i="1" s="1"/>
  <c r="AW99" i="18"/>
  <c r="V99" i="18" s="1"/>
  <c r="AJ99" i="18"/>
  <c r="Q99" i="18" s="1"/>
  <c r="AS99" i="18"/>
  <c r="X98" i="18"/>
  <c r="AN98" i="18" s="1"/>
  <c r="AX100" i="18"/>
  <c r="B100" i="18"/>
  <c r="L100" i="1" s="1"/>
  <c r="U99" i="18"/>
  <c r="S99" i="1" s="1"/>
  <c r="DS99" i="1" s="1"/>
  <c r="K99" i="18"/>
  <c r="AW100" i="18"/>
  <c r="V100" i="18" s="1"/>
  <c r="AJ100" i="18"/>
  <c r="Q100" i="18" s="1"/>
  <c r="AS100" i="18"/>
  <c r="X99" i="18"/>
  <c r="AN99" i="18" s="1"/>
  <c r="AX101" i="18"/>
  <c r="B101" i="18"/>
  <c r="L101" i="1" s="1"/>
  <c r="U100" i="18"/>
  <c r="S100" i="1" s="1"/>
  <c r="DS100" i="1" s="1"/>
  <c r="K100" i="18"/>
  <c r="AW101" i="18"/>
  <c r="V101" i="18" s="1"/>
  <c r="AJ101" i="18"/>
  <c r="Q101" i="18" s="1"/>
  <c r="AI101" i="18"/>
  <c r="P101" i="18" s="1"/>
  <c r="AS101" i="18"/>
  <c r="X100" i="18"/>
  <c r="AN100" i="18" s="1"/>
  <c r="F103" i="18"/>
  <c r="AX104" i="18"/>
  <c r="B104" i="18"/>
  <c r="L104" i="1" s="1"/>
  <c r="U103" i="18"/>
  <c r="S103" i="1" s="1"/>
  <c r="DS103" i="1" s="1"/>
  <c r="K103" i="18"/>
  <c r="X103" i="18"/>
  <c r="AN103" i="18" s="1"/>
  <c r="AJ104" i="18"/>
  <c r="Q104" i="18" s="1"/>
  <c r="AS104" i="18"/>
  <c r="AI106" i="18"/>
  <c r="P106" i="18" s="1"/>
  <c r="AI107" i="18"/>
  <c r="P107" i="18" s="1"/>
  <c r="X109" i="18"/>
  <c r="AN109" i="18" s="1"/>
  <c r="AI110" i="18"/>
  <c r="K109" i="18"/>
  <c r="R109" i="18"/>
  <c r="F109" i="18"/>
  <c r="AJ110" i="18"/>
  <c r="F105" i="18"/>
  <c r="AX106" i="18"/>
  <c r="B106" i="18"/>
  <c r="L106" i="1" s="1"/>
  <c r="U105" i="18"/>
  <c r="S105" i="1" s="1"/>
  <c r="DS105" i="1" s="1"/>
  <c r="K105" i="18"/>
  <c r="F106" i="18"/>
  <c r="AX107" i="18"/>
  <c r="B107" i="18"/>
  <c r="L107" i="1" s="1"/>
  <c r="U106" i="18"/>
  <c r="S106" i="1" s="1"/>
  <c r="DS106" i="1" s="1"/>
  <c r="K106" i="18"/>
  <c r="AW106" i="18"/>
  <c r="V106" i="18" s="1"/>
  <c r="AS108" i="18"/>
  <c r="F107" i="18"/>
  <c r="B108" i="18"/>
  <c r="L108" i="1" s="1"/>
  <c r="U107" i="18"/>
  <c r="S107" i="1" s="1"/>
  <c r="DS107" i="1" s="1"/>
  <c r="K107" i="18"/>
  <c r="AW107" i="18"/>
  <c r="V107" i="18" s="1"/>
  <c r="AS109" i="18"/>
  <c r="AM108" i="18"/>
  <c r="Q108" i="1" s="1"/>
  <c r="F108" i="18"/>
  <c r="AY109" i="18"/>
  <c r="AJ109" i="18"/>
  <c r="Q109" i="18" s="1"/>
  <c r="U108" i="18"/>
  <c r="S108" i="1" s="1"/>
  <c r="DS108" i="1" s="1"/>
  <c r="K108" i="18"/>
  <c r="AY108" i="18"/>
  <c r="S103" i="18"/>
  <c r="R103" i="1" s="1"/>
  <c r="AY104" i="18"/>
  <c r="AM105" i="18"/>
  <c r="Q105" i="1" s="1"/>
  <c r="AM106" i="18"/>
  <c r="Q106" i="1" s="1"/>
  <c r="AY106" i="18"/>
  <c r="AM107" i="18"/>
  <c r="Q107" i="1" s="1"/>
  <c r="AY107" i="18"/>
  <c r="B109" i="18"/>
  <c r="L109" i="1" s="1"/>
  <c r="S109" i="18"/>
  <c r="R109" i="1" s="1"/>
  <c r="AW109" i="18"/>
  <c r="V109" i="18" s="1"/>
  <c r="R105" i="18"/>
  <c r="R106" i="18"/>
  <c r="R107" i="18"/>
  <c r="R108" i="18"/>
  <c r="U109" i="18"/>
  <c r="S109" i="1" s="1"/>
  <c r="DS109" i="1" s="1"/>
  <c r="AI109" i="18"/>
  <c r="P109" i="18" s="1"/>
  <c r="AX109" i="18"/>
  <c r="E5" i="1"/>
  <c r="D5" i="1"/>
  <c r="D10" i="1"/>
  <c r="BK10" i="4"/>
  <c r="BI10" i="4"/>
  <c r="AI111" i="4"/>
  <c r="AJ111" i="4"/>
  <c r="AI112" i="4"/>
  <c r="AJ112" i="4"/>
  <c r="AI113" i="4"/>
  <c r="AJ113" i="4"/>
  <c r="AI114" i="4"/>
  <c r="AJ114" i="4"/>
  <c r="AI115" i="4"/>
  <c r="AJ115" i="4"/>
  <c r="AI116" i="4"/>
  <c r="AJ116" i="4"/>
  <c r="AI117" i="4"/>
  <c r="AJ117" i="4"/>
  <c r="AI118" i="4"/>
  <c r="AJ118" i="4"/>
  <c r="AI119" i="4"/>
  <c r="AJ119" i="4"/>
  <c r="AI120" i="4"/>
  <c r="AJ120" i="4"/>
  <c r="AI121" i="4"/>
  <c r="AJ121" i="4"/>
  <c r="AI122" i="4"/>
  <c r="AJ122" i="4"/>
  <c r="AI123" i="4"/>
  <c r="AJ123" i="4"/>
  <c r="AI124" i="4"/>
  <c r="AJ124" i="4"/>
  <c r="AI125" i="4"/>
  <c r="AJ125" i="4"/>
  <c r="AI126" i="4"/>
  <c r="AJ126" i="4"/>
  <c r="AI127" i="4"/>
  <c r="AJ127" i="4"/>
  <c r="AI128" i="4"/>
  <c r="AJ128" i="4"/>
  <c r="AI129" i="4"/>
  <c r="AJ129" i="4"/>
  <c r="AI130" i="4"/>
  <c r="AJ130" i="4"/>
  <c r="AI131" i="4"/>
  <c r="AJ131" i="4"/>
  <c r="AI132" i="4"/>
  <c r="AJ132" i="4"/>
  <c r="AI133" i="4"/>
  <c r="AJ133" i="4"/>
  <c r="AI134" i="4"/>
  <c r="AJ134" i="4"/>
  <c r="AI135" i="4"/>
  <c r="AJ135" i="4"/>
  <c r="AI136" i="4"/>
  <c r="AJ136" i="4"/>
  <c r="AI137" i="4"/>
  <c r="AJ137" i="4"/>
  <c r="AI138" i="4"/>
  <c r="AJ138" i="4"/>
  <c r="AI139" i="4"/>
  <c r="AJ139" i="4"/>
  <c r="AI140" i="4"/>
  <c r="AJ140" i="4"/>
  <c r="AI141" i="4"/>
  <c r="AJ141" i="4"/>
  <c r="AI142" i="4"/>
  <c r="AJ142" i="4"/>
  <c r="AI143" i="4"/>
  <c r="AJ143" i="4"/>
  <c r="AI144" i="4"/>
  <c r="AJ144" i="4"/>
  <c r="AI145" i="4"/>
  <c r="AJ145" i="4"/>
  <c r="AI146" i="4"/>
  <c r="AJ146" i="4"/>
  <c r="AI147" i="4"/>
  <c r="AJ147" i="4"/>
  <c r="AI148" i="4"/>
  <c r="AJ148" i="4"/>
  <c r="AI149" i="4"/>
  <c r="AJ149" i="4"/>
  <c r="AI150" i="4"/>
  <c r="AJ150" i="4"/>
  <c r="AI151" i="4"/>
  <c r="AJ151" i="4"/>
  <c r="AI152" i="4"/>
  <c r="AJ152" i="4"/>
  <c r="AI153" i="4"/>
  <c r="AJ153" i="4"/>
  <c r="AI154" i="4"/>
  <c r="AJ154" i="4"/>
  <c r="AI155" i="4"/>
  <c r="AJ155" i="4"/>
  <c r="AI156" i="4"/>
  <c r="AJ156" i="4"/>
  <c r="AI157" i="4"/>
  <c r="AJ157" i="4"/>
  <c r="AI158" i="4"/>
  <c r="AJ158" i="4"/>
  <c r="AI159" i="4"/>
  <c r="AJ159" i="4"/>
  <c r="AI160" i="4"/>
  <c r="AJ160" i="4"/>
  <c r="AI161" i="4"/>
  <c r="AJ161" i="4"/>
  <c r="AI162" i="4"/>
  <c r="AJ162" i="4"/>
  <c r="AI163" i="4"/>
  <c r="AJ163" i="4"/>
  <c r="AI164" i="4"/>
  <c r="AJ164" i="4"/>
  <c r="AI165" i="4"/>
  <c r="AJ165" i="4"/>
  <c r="AI166" i="4"/>
  <c r="AJ166" i="4"/>
  <c r="AI167" i="4"/>
  <c r="AJ167" i="4"/>
  <c r="AI168" i="4"/>
  <c r="AJ168" i="4"/>
  <c r="AI169" i="4"/>
  <c r="AJ169" i="4"/>
  <c r="AI170" i="4"/>
  <c r="AJ170" i="4"/>
  <c r="AI171" i="4"/>
  <c r="AJ171" i="4"/>
  <c r="AI172" i="4"/>
  <c r="AJ172" i="4"/>
  <c r="AI173" i="4"/>
  <c r="AJ173" i="4"/>
  <c r="AI174" i="4"/>
  <c r="AJ174" i="4"/>
  <c r="AI175" i="4"/>
  <c r="AJ175" i="4"/>
  <c r="AI176" i="4"/>
  <c r="AJ176" i="4"/>
  <c r="AI177" i="4"/>
  <c r="AJ177" i="4"/>
  <c r="AI178" i="4"/>
  <c r="AJ178" i="4"/>
  <c r="AI179" i="4"/>
  <c r="AJ179" i="4"/>
  <c r="AI180" i="4"/>
  <c r="AJ180" i="4"/>
  <c r="AI181" i="4"/>
  <c r="AJ181" i="4"/>
  <c r="AI182" i="4"/>
  <c r="AJ182" i="4"/>
  <c r="AI183" i="4"/>
  <c r="AJ183" i="4"/>
  <c r="AI184" i="4"/>
  <c r="AJ184" i="4"/>
  <c r="AI185" i="4"/>
  <c r="AJ185" i="4"/>
  <c r="AI186" i="4"/>
  <c r="AJ186" i="4"/>
  <c r="AI187" i="4"/>
  <c r="AJ187" i="4"/>
  <c r="AI188" i="4"/>
  <c r="AJ188" i="4"/>
  <c r="AI189" i="4"/>
  <c r="AJ189" i="4"/>
  <c r="AI190" i="4"/>
  <c r="AJ190" i="4"/>
  <c r="AI191" i="4"/>
  <c r="AJ191" i="4"/>
  <c r="AI192" i="4"/>
  <c r="AJ192" i="4"/>
  <c r="AI193" i="4"/>
  <c r="AJ193" i="4"/>
  <c r="AI194" i="4"/>
  <c r="AJ194" i="4"/>
  <c r="AI195" i="4"/>
  <c r="AJ195" i="4"/>
  <c r="AI196" i="4"/>
  <c r="AJ196" i="4"/>
  <c r="AI197" i="4"/>
  <c r="AJ197" i="4"/>
  <c r="AI198" i="4"/>
  <c r="AJ198" i="4"/>
  <c r="AI199" i="4"/>
  <c r="AJ199" i="4"/>
  <c r="AI200" i="4"/>
  <c r="AJ200" i="4"/>
  <c r="AI201" i="4"/>
  <c r="AJ201" i="4"/>
  <c r="AI202" i="4"/>
  <c r="AJ202" i="4"/>
  <c r="AI203" i="4"/>
  <c r="AJ203" i="4"/>
  <c r="AI204" i="4"/>
  <c r="AJ204" i="4"/>
  <c r="AI205" i="4"/>
  <c r="AJ205" i="4"/>
  <c r="AI206" i="4"/>
  <c r="AJ206" i="4"/>
  <c r="AI207" i="4"/>
  <c r="AJ207" i="4"/>
  <c r="AI208" i="4"/>
  <c r="AJ208" i="4"/>
  <c r="AI209" i="4"/>
  <c r="AJ209" i="4"/>
  <c r="AE111" i="4"/>
  <c r="AF111" i="4"/>
  <c r="AG111" i="4"/>
  <c r="AH111" i="4"/>
  <c r="AE112" i="4"/>
  <c r="AF112" i="4"/>
  <c r="AG112" i="4"/>
  <c r="AH112" i="4"/>
  <c r="AE113" i="4"/>
  <c r="AF113" i="4"/>
  <c r="AG113" i="4"/>
  <c r="AH113" i="4"/>
  <c r="AE114" i="4"/>
  <c r="AF114" i="4"/>
  <c r="AG114" i="4"/>
  <c r="AH114" i="4"/>
  <c r="AE115" i="4"/>
  <c r="AF115" i="4"/>
  <c r="AG115" i="4"/>
  <c r="AH115" i="4"/>
  <c r="AE116" i="4"/>
  <c r="AF116" i="4"/>
  <c r="AG116" i="4"/>
  <c r="AH116" i="4"/>
  <c r="AE117" i="4"/>
  <c r="AF117" i="4"/>
  <c r="AG117" i="4"/>
  <c r="AH117" i="4"/>
  <c r="AE118" i="4"/>
  <c r="AF118" i="4"/>
  <c r="AG118" i="4"/>
  <c r="AH118" i="4"/>
  <c r="AE119" i="4"/>
  <c r="AF119" i="4"/>
  <c r="AG119" i="4"/>
  <c r="AH119" i="4"/>
  <c r="AE120" i="4"/>
  <c r="AF120" i="4"/>
  <c r="AG120" i="4"/>
  <c r="AH120" i="4"/>
  <c r="AE121" i="4"/>
  <c r="AF121" i="4"/>
  <c r="AG121" i="4"/>
  <c r="AH121" i="4"/>
  <c r="AE122" i="4"/>
  <c r="AF122" i="4"/>
  <c r="AG122" i="4"/>
  <c r="AH122" i="4"/>
  <c r="AE123" i="4"/>
  <c r="AF123" i="4"/>
  <c r="AG123" i="4"/>
  <c r="AH123" i="4"/>
  <c r="AE124" i="4"/>
  <c r="AF124" i="4"/>
  <c r="AG124" i="4"/>
  <c r="AH124" i="4"/>
  <c r="AE125" i="4"/>
  <c r="AF125" i="4"/>
  <c r="AG125" i="4"/>
  <c r="AH125" i="4"/>
  <c r="AE126" i="4"/>
  <c r="AF126" i="4"/>
  <c r="AG126" i="4"/>
  <c r="AH126" i="4"/>
  <c r="AE127" i="4"/>
  <c r="AF127" i="4"/>
  <c r="AG127" i="4"/>
  <c r="AH127" i="4"/>
  <c r="AE128" i="4"/>
  <c r="AF128" i="4"/>
  <c r="AG128" i="4"/>
  <c r="AH128" i="4"/>
  <c r="AE129" i="4"/>
  <c r="AF129" i="4"/>
  <c r="AG129" i="4"/>
  <c r="AH129" i="4"/>
  <c r="AE130" i="4"/>
  <c r="AF130" i="4"/>
  <c r="AG130" i="4"/>
  <c r="AH130" i="4"/>
  <c r="AE131" i="4"/>
  <c r="AF131" i="4"/>
  <c r="AG131" i="4"/>
  <c r="AH131" i="4"/>
  <c r="AE132" i="4"/>
  <c r="AF132" i="4"/>
  <c r="AG132" i="4"/>
  <c r="AH132" i="4"/>
  <c r="AE133" i="4"/>
  <c r="AF133" i="4"/>
  <c r="AG133" i="4"/>
  <c r="AH133" i="4"/>
  <c r="AE134" i="4"/>
  <c r="AF134" i="4"/>
  <c r="AG134" i="4"/>
  <c r="AH134" i="4"/>
  <c r="AE135" i="4"/>
  <c r="AF135" i="4"/>
  <c r="AG135" i="4"/>
  <c r="AH135" i="4"/>
  <c r="AE136" i="4"/>
  <c r="AF136" i="4"/>
  <c r="AG136" i="4"/>
  <c r="AH136" i="4"/>
  <c r="AE137" i="4"/>
  <c r="AF137" i="4"/>
  <c r="AG137" i="4"/>
  <c r="AH137" i="4"/>
  <c r="AE138" i="4"/>
  <c r="AF138" i="4"/>
  <c r="AG138" i="4"/>
  <c r="AH138" i="4"/>
  <c r="AE139" i="4"/>
  <c r="AF139" i="4"/>
  <c r="AG139" i="4"/>
  <c r="AH139" i="4"/>
  <c r="AE140" i="4"/>
  <c r="AF140" i="4"/>
  <c r="AG140" i="4"/>
  <c r="AH140" i="4"/>
  <c r="AE141" i="4"/>
  <c r="AF141" i="4"/>
  <c r="AG141" i="4"/>
  <c r="AH141" i="4"/>
  <c r="AE142" i="4"/>
  <c r="AF142" i="4"/>
  <c r="AG142" i="4"/>
  <c r="AH142" i="4"/>
  <c r="AE143" i="4"/>
  <c r="AF143" i="4"/>
  <c r="AG143" i="4"/>
  <c r="AH143" i="4"/>
  <c r="AE144" i="4"/>
  <c r="AF144" i="4"/>
  <c r="AG144" i="4"/>
  <c r="AH144" i="4"/>
  <c r="AE145" i="4"/>
  <c r="AF145" i="4"/>
  <c r="AG145" i="4"/>
  <c r="AH145" i="4"/>
  <c r="AE146" i="4"/>
  <c r="AF146" i="4"/>
  <c r="AG146" i="4"/>
  <c r="AH146" i="4"/>
  <c r="AE147" i="4"/>
  <c r="AF147" i="4"/>
  <c r="AG147" i="4"/>
  <c r="AH147" i="4"/>
  <c r="AE148" i="4"/>
  <c r="AF148" i="4"/>
  <c r="AG148" i="4"/>
  <c r="AH148" i="4"/>
  <c r="AE149" i="4"/>
  <c r="AF149" i="4"/>
  <c r="AG149" i="4"/>
  <c r="AH149" i="4"/>
  <c r="AE150" i="4"/>
  <c r="AF150" i="4"/>
  <c r="AG150" i="4"/>
  <c r="AH150" i="4"/>
  <c r="AE151" i="4"/>
  <c r="AF151" i="4"/>
  <c r="AG151" i="4"/>
  <c r="AH151" i="4"/>
  <c r="AE152" i="4"/>
  <c r="AF152" i="4"/>
  <c r="AG152" i="4"/>
  <c r="AH152" i="4"/>
  <c r="AE153" i="4"/>
  <c r="AF153" i="4"/>
  <c r="AG153" i="4"/>
  <c r="AH153" i="4"/>
  <c r="AE154" i="4"/>
  <c r="AF154" i="4"/>
  <c r="AG154" i="4"/>
  <c r="AH154" i="4"/>
  <c r="AE155" i="4"/>
  <c r="AF155" i="4"/>
  <c r="AG155" i="4"/>
  <c r="AH155" i="4"/>
  <c r="AE156" i="4"/>
  <c r="AF156" i="4"/>
  <c r="AG156" i="4"/>
  <c r="AH156" i="4"/>
  <c r="AE157" i="4"/>
  <c r="AF157" i="4"/>
  <c r="AG157" i="4"/>
  <c r="AH157" i="4"/>
  <c r="AE158" i="4"/>
  <c r="AF158" i="4"/>
  <c r="AG158" i="4"/>
  <c r="AH158" i="4"/>
  <c r="AE159" i="4"/>
  <c r="AF159" i="4"/>
  <c r="AG159" i="4"/>
  <c r="AH159" i="4"/>
  <c r="AE160" i="4"/>
  <c r="AF160" i="4"/>
  <c r="AG160" i="4"/>
  <c r="AH160" i="4"/>
  <c r="AE161" i="4"/>
  <c r="AF161" i="4"/>
  <c r="AG161" i="4"/>
  <c r="AH161" i="4"/>
  <c r="AE162" i="4"/>
  <c r="AF162" i="4"/>
  <c r="AG162" i="4"/>
  <c r="AH162" i="4"/>
  <c r="AE163" i="4"/>
  <c r="AF163" i="4"/>
  <c r="AG163" i="4"/>
  <c r="AH163" i="4"/>
  <c r="AE164" i="4"/>
  <c r="AF164" i="4"/>
  <c r="AG164" i="4"/>
  <c r="AH164" i="4"/>
  <c r="AE165" i="4"/>
  <c r="AF165" i="4"/>
  <c r="AG165" i="4"/>
  <c r="AH165" i="4"/>
  <c r="AE166" i="4"/>
  <c r="AF166" i="4"/>
  <c r="AG166" i="4"/>
  <c r="AH166" i="4"/>
  <c r="AE167" i="4"/>
  <c r="AF167" i="4"/>
  <c r="AG167" i="4"/>
  <c r="AH167" i="4"/>
  <c r="AE168" i="4"/>
  <c r="AF168" i="4"/>
  <c r="AG168" i="4"/>
  <c r="AH168" i="4"/>
  <c r="AE169" i="4"/>
  <c r="AF169" i="4"/>
  <c r="AG169" i="4"/>
  <c r="AH169" i="4"/>
  <c r="AE170" i="4"/>
  <c r="AF170" i="4"/>
  <c r="AG170" i="4"/>
  <c r="AH170" i="4"/>
  <c r="AE171" i="4"/>
  <c r="AF171" i="4"/>
  <c r="AG171" i="4"/>
  <c r="AH171" i="4"/>
  <c r="AE172" i="4"/>
  <c r="AF172" i="4"/>
  <c r="AG172" i="4"/>
  <c r="AH172" i="4"/>
  <c r="AE173" i="4"/>
  <c r="AF173" i="4"/>
  <c r="AG173" i="4"/>
  <c r="AH173" i="4"/>
  <c r="AE174" i="4"/>
  <c r="AF174" i="4"/>
  <c r="AG174" i="4"/>
  <c r="AH174" i="4"/>
  <c r="AE175" i="4"/>
  <c r="AF175" i="4"/>
  <c r="AG175" i="4"/>
  <c r="AH175" i="4"/>
  <c r="AE176" i="4"/>
  <c r="AF176" i="4"/>
  <c r="AG176" i="4"/>
  <c r="AH176" i="4"/>
  <c r="AE177" i="4"/>
  <c r="AF177" i="4"/>
  <c r="AG177" i="4"/>
  <c r="AH177" i="4"/>
  <c r="AE178" i="4"/>
  <c r="AF178" i="4"/>
  <c r="AG178" i="4"/>
  <c r="AH178" i="4"/>
  <c r="AE179" i="4"/>
  <c r="AF179" i="4"/>
  <c r="AG179" i="4"/>
  <c r="AH179" i="4"/>
  <c r="AE180" i="4"/>
  <c r="AF180" i="4"/>
  <c r="AG180" i="4"/>
  <c r="AH180" i="4"/>
  <c r="AE181" i="4"/>
  <c r="AF181" i="4"/>
  <c r="AG181" i="4"/>
  <c r="AH181" i="4"/>
  <c r="AE182" i="4"/>
  <c r="AF182" i="4"/>
  <c r="AG182" i="4"/>
  <c r="AH182" i="4"/>
  <c r="AE183" i="4"/>
  <c r="AF183" i="4"/>
  <c r="AG183" i="4"/>
  <c r="AH183" i="4"/>
  <c r="AE184" i="4"/>
  <c r="AF184" i="4"/>
  <c r="AG184" i="4"/>
  <c r="AH184" i="4"/>
  <c r="AE185" i="4"/>
  <c r="AF185" i="4"/>
  <c r="AG185" i="4"/>
  <c r="AH185" i="4"/>
  <c r="AE186" i="4"/>
  <c r="AF186" i="4"/>
  <c r="AG186" i="4"/>
  <c r="AH186" i="4"/>
  <c r="AE187" i="4"/>
  <c r="AF187" i="4"/>
  <c r="AG187" i="4"/>
  <c r="AH187" i="4"/>
  <c r="AE188" i="4"/>
  <c r="AF188" i="4"/>
  <c r="AG188" i="4"/>
  <c r="AH188" i="4"/>
  <c r="AE189" i="4"/>
  <c r="AF189" i="4"/>
  <c r="AG189" i="4"/>
  <c r="AH189" i="4"/>
  <c r="AE190" i="4"/>
  <c r="AF190" i="4"/>
  <c r="AG190" i="4"/>
  <c r="AH190" i="4"/>
  <c r="AE191" i="4"/>
  <c r="AF191" i="4"/>
  <c r="AG191" i="4"/>
  <c r="AH191" i="4"/>
  <c r="AE192" i="4"/>
  <c r="AF192" i="4"/>
  <c r="AG192" i="4"/>
  <c r="AH192" i="4"/>
  <c r="AE193" i="4"/>
  <c r="AF193" i="4"/>
  <c r="AG193" i="4"/>
  <c r="AH193" i="4"/>
  <c r="AE194" i="4"/>
  <c r="AF194" i="4"/>
  <c r="AG194" i="4"/>
  <c r="AH194" i="4"/>
  <c r="AE195" i="4"/>
  <c r="AF195" i="4"/>
  <c r="AG195" i="4"/>
  <c r="AH195" i="4"/>
  <c r="AE196" i="4"/>
  <c r="AF196" i="4"/>
  <c r="AH196" i="4"/>
  <c r="AE197" i="4"/>
  <c r="AF197" i="4"/>
  <c r="AH197" i="4"/>
  <c r="AE198" i="4"/>
  <c r="AF198" i="4"/>
  <c r="AH198" i="4"/>
  <c r="AE199" i="4"/>
  <c r="AF199" i="4"/>
  <c r="AH199" i="4"/>
  <c r="AE200" i="4"/>
  <c r="AF200" i="4"/>
  <c r="AH200" i="4"/>
  <c r="AE201" i="4"/>
  <c r="AF201" i="4"/>
  <c r="AH201" i="4"/>
  <c r="AE202" i="4"/>
  <c r="AF202" i="4"/>
  <c r="AH202" i="4"/>
  <c r="AE203" i="4"/>
  <c r="AF203" i="4"/>
  <c r="AH203" i="4"/>
  <c r="AE204" i="4"/>
  <c r="AF204" i="4"/>
  <c r="AH204" i="4"/>
  <c r="AE205" i="4"/>
  <c r="AF205" i="4"/>
  <c r="AH205" i="4"/>
  <c r="AE206" i="4"/>
  <c r="AF206" i="4"/>
  <c r="AH206" i="4"/>
  <c r="AE207" i="4"/>
  <c r="AF207" i="4"/>
  <c r="AH207" i="4"/>
  <c r="AE208" i="4"/>
  <c r="AF208" i="4"/>
  <c r="AH208" i="4"/>
  <c r="AE209" i="4"/>
  <c r="AF209" i="4"/>
  <c r="AH209" i="4"/>
  <c r="AQ11" i="4"/>
  <c r="AR11" i="4"/>
  <c r="AP114" i="4"/>
  <c r="AQ114" i="4"/>
  <c r="AR114" i="4"/>
  <c r="AP115" i="4"/>
  <c r="AQ115" i="4"/>
  <c r="AR115" i="4"/>
  <c r="AP116" i="4"/>
  <c r="AQ116" i="4"/>
  <c r="AR116" i="4"/>
  <c r="AP117" i="4"/>
  <c r="AQ117" i="4"/>
  <c r="AR117" i="4"/>
  <c r="AP118" i="4"/>
  <c r="AQ118" i="4"/>
  <c r="AR118" i="4"/>
  <c r="AP119" i="4"/>
  <c r="AQ119" i="4"/>
  <c r="AR119" i="4"/>
  <c r="AP120" i="4"/>
  <c r="AQ120" i="4"/>
  <c r="AR120" i="4"/>
  <c r="AP121" i="4"/>
  <c r="AQ121" i="4"/>
  <c r="AR121" i="4"/>
  <c r="AP122" i="4"/>
  <c r="AQ122" i="4"/>
  <c r="AR122" i="4"/>
  <c r="AP123" i="4"/>
  <c r="AQ123" i="4"/>
  <c r="AR123" i="4"/>
  <c r="AP124" i="4"/>
  <c r="AQ124" i="4"/>
  <c r="AR124" i="4"/>
  <c r="AP125" i="4"/>
  <c r="AQ125" i="4"/>
  <c r="AR125" i="4"/>
  <c r="AP126" i="4"/>
  <c r="AQ126" i="4"/>
  <c r="AR126" i="4"/>
  <c r="AP127" i="4"/>
  <c r="AQ127" i="4"/>
  <c r="AR127" i="4"/>
  <c r="AP128" i="4"/>
  <c r="AQ128" i="4"/>
  <c r="AR128" i="4"/>
  <c r="AP129" i="4"/>
  <c r="AQ129" i="4"/>
  <c r="AR129" i="4"/>
  <c r="AP130" i="4"/>
  <c r="AQ130" i="4"/>
  <c r="AR130" i="4"/>
  <c r="AP131" i="4"/>
  <c r="AQ131" i="4"/>
  <c r="AR131" i="4"/>
  <c r="AP132" i="4"/>
  <c r="AQ132" i="4"/>
  <c r="AR132" i="4"/>
  <c r="AP133" i="4"/>
  <c r="AQ133" i="4"/>
  <c r="AR133" i="4"/>
  <c r="AP134" i="4"/>
  <c r="AQ134" i="4"/>
  <c r="AR134" i="4"/>
  <c r="AP135" i="4"/>
  <c r="AQ135" i="4"/>
  <c r="AR135" i="4"/>
  <c r="AP136" i="4"/>
  <c r="AQ136" i="4"/>
  <c r="AR136" i="4"/>
  <c r="AP137" i="4"/>
  <c r="AQ137" i="4"/>
  <c r="AR137" i="4"/>
  <c r="AP138" i="4"/>
  <c r="AQ138" i="4"/>
  <c r="AR138" i="4"/>
  <c r="AP139" i="4"/>
  <c r="AQ139" i="4"/>
  <c r="AR139" i="4"/>
  <c r="AP140" i="4"/>
  <c r="AQ140" i="4"/>
  <c r="AR140" i="4"/>
  <c r="AP141" i="4"/>
  <c r="AQ141" i="4"/>
  <c r="AR141" i="4"/>
  <c r="AP142" i="4"/>
  <c r="AQ142" i="4"/>
  <c r="AR142" i="4"/>
  <c r="AP143" i="4"/>
  <c r="AQ143" i="4"/>
  <c r="AR143" i="4"/>
  <c r="AP144" i="4"/>
  <c r="AQ144" i="4"/>
  <c r="AR144" i="4"/>
  <c r="AP145" i="4"/>
  <c r="AQ145" i="4"/>
  <c r="AR145" i="4"/>
  <c r="AP146" i="4"/>
  <c r="AQ146" i="4"/>
  <c r="AR146" i="4"/>
  <c r="AP147" i="4"/>
  <c r="AQ147" i="4"/>
  <c r="AR147" i="4"/>
  <c r="AP148" i="4"/>
  <c r="AQ148" i="4"/>
  <c r="AR148" i="4"/>
  <c r="AP149" i="4"/>
  <c r="AQ149" i="4"/>
  <c r="AR149" i="4"/>
  <c r="AP150" i="4"/>
  <c r="AQ150" i="4"/>
  <c r="AR150" i="4"/>
  <c r="AP151" i="4"/>
  <c r="AQ151" i="4"/>
  <c r="AR151" i="4"/>
  <c r="AP152" i="4"/>
  <c r="AQ152" i="4"/>
  <c r="AR152" i="4"/>
  <c r="AP153" i="4"/>
  <c r="AQ153" i="4"/>
  <c r="AR153" i="4"/>
  <c r="AP154" i="4"/>
  <c r="AQ154" i="4"/>
  <c r="AR154" i="4"/>
  <c r="AP155" i="4"/>
  <c r="AQ155" i="4"/>
  <c r="AR155" i="4"/>
  <c r="AP156" i="4"/>
  <c r="AQ156" i="4"/>
  <c r="AR156" i="4"/>
  <c r="AP157" i="4"/>
  <c r="AQ157" i="4"/>
  <c r="AR157" i="4"/>
  <c r="AP158" i="4"/>
  <c r="AQ158" i="4"/>
  <c r="AR158" i="4"/>
  <c r="AP159" i="4"/>
  <c r="AQ159" i="4"/>
  <c r="AR159" i="4"/>
  <c r="AP160" i="4"/>
  <c r="AQ160" i="4"/>
  <c r="AR160" i="4"/>
  <c r="AP161" i="4"/>
  <c r="AQ161" i="4"/>
  <c r="AR161" i="4"/>
  <c r="AP162" i="4"/>
  <c r="AQ162" i="4"/>
  <c r="AR162" i="4"/>
  <c r="AP163" i="4"/>
  <c r="AQ163" i="4"/>
  <c r="AR163" i="4"/>
  <c r="AP164" i="4"/>
  <c r="AQ164" i="4"/>
  <c r="AR164" i="4"/>
  <c r="AP165" i="4"/>
  <c r="AQ165" i="4"/>
  <c r="AR165" i="4"/>
  <c r="AP166" i="4"/>
  <c r="AQ166" i="4"/>
  <c r="AR166" i="4"/>
  <c r="AP167" i="4"/>
  <c r="AQ167" i="4"/>
  <c r="AR167" i="4"/>
  <c r="AP168" i="4"/>
  <c r="AQ168" i="4"/>
  <c r="AR168" i="4"/>
  <c r="AP169" i="4"/>
  <c r="AQ169" i="4"/>
  <c r="AR169" i="4"/>
  <c r="AP170" i="4"/>
  <c r="AQ170" i="4"/>
  <c r="AR170" i="4"/>
  <c r="AP171" i="4"/>
  <c r="AQ171" i="4"/>
  <c r="AR171" i="4"/>
  <c r="AP172" i="4"/>
  <c r="AQ172" i="4"/>
  <c r="AR172" i="4"/>
  <c r="AP173" i="4"/>
  <c r="AQ173" i="4"/>
  <c r="AR173" i="4"/>
  <c r="AP174" i="4"/>
  <c r="AQ174" i="4"/>
  <c r="AR174" i="4"/>
  <c r="AP175" i="4"/>
  <c r="AQ175" i="4"/>
  <c r="AR175" i="4"/>
  <c r="AP176" i="4"/>
  <c r="AQ176" i="4"/>
  <c r="AR176" i="4"/>
  <c r="AP177" i="4"/>
  <c r="AQ177" i="4"/>
  <c r="AR177" i="4"/>
  <c r="AP178" i="4"/>
  <c r="AQ178" i="4"/>
  <c r="AR178" i="4"/>
  <c r="AP179" i="4"/>
  <c r="AQ179" i="4"/>
  <c r="AR179" i="4"/>
  <c r="AP180" i="4"/>
  <c r="AQ180" i="4"/>
  <c r="AR180" i="4"/>
  <c r="AP181" i="4"/>
  <c r="AQ181" i="4"/>
  <c r="AR181" i="4"/>
  <c r="AP182" i="4"/>
  <c r="AQ182" i="4"/>
  <c r="AR182" i="4"/>
  <c r="AP183" i="4"/>
  <c r="AQ183" i="4"/>
  <c r="AR183" i="4"/>
  <c r="AP184" i="4"/>
  <c r="AQ184" i="4"/>
  <c r="AR184" i="4"/>
  <c r="AP185" i="4"/>
  <c r="AQ185" i="4"/>
  <c r="AR185" i="4"/>
  <c r="AP186" i="4"/>
  <c r="AQ186" i="4"/>
  <c r="AR186" i="4"/>
  <c r="AP187" i="4"/>
  <c r="AQ187" i="4"/>
  <c r="AR187" i="4"/>
  <c r="AP188" i="4"/>
  <c r="AQ188" i="4"/>
  <c r="AR188" i="4"/>
  <c r="AP189" i="4"/>
  <c r="AQ189" i="4"/>
  <c r="AR189" i="4"/>
  <c r="AP190" i="4"/>
  <c r="AQ190" i="4"/>
  <c r="AR190" i="4"/>
  <c r="AP191" i="4"/>
  <c r="AQ191" i="4"/>
  <c r="AR191" i="4"/>
  <c r="AP192" i="4"/>
  <c r="AQ192" i="4"/>
  <c r="AR192" i="4"/>
  <c r="AP193" i="4"/>
  <c r="AQ193" i="4"/>
  <c r="AR193" i="4"/>
  <c r="AP194" i="4"/>
  <c r="AQ194" i="4"/>
  <c r="AR194" i="4"/>
  <c r="AP195" i="4"/>
  <c r="AQ195" i="4"/>
  <c r="AR195" i="4"/>
  <c r="AP196" i="4"/>
  <c r="AQ196" i="4"/>
  <c r="AR196" i="4"/>
  <c r="AP197" i="4"/>
  <c r="AQ197" i="4"/>
  <c r="AR197" i="4"/>
  <c r="AP198" i="4"/>
  <c r="AQ198" i="4"/>
  <c r="AR198" i="4"/>
  <c r="AP199" i="4"/>
  <c r="AQ199" i="4"/>
  <c r="AR199" i="4"/>
  <c r="AP200" i="4"/>
  <c r="AQ200" i="4"/>
  <c r="AR200" i="4"/>
  <c r="AP201" i="4"/>
  <c r="AQ201" i="4"/>
  <c r="AR201" i="4"/>
  <c r="AP202" i="4"/>
  <c r="AQ202" i="4"/>
  <c r="AR202" i="4"/>
  <c r="AP203" i="4"/>
  <c r="AQ203" i="4"/>
  <c r="AR203" i="4"/>
  <c r="AP204" i="4"/>
  <c r="AQ204" i="4"/>
  <c r="AR204" i="4"/>
  <c r="AP205" i="4"/>
  <c r="AQ205" i="4"/>
  <c r="AR205" i="4"/>
  <c r="AP206" i="4"/>
  <c r="AQ206" i="4"/>
  <c r="AR206" i="4"/>
  <c r="AP207" i="4"/>
  <c r="AQ207" i="4"/>
  <c r="AR207" i="4"/>
  <c r="AP208" i="4"/>
  <c r="AQ208" i="4"/>
  <c r="AR208" i="4"/>
  <c r="AP209" i="4"/>
  <c r="AQ209" i="4"/>
  <c r="AR209" i="4"/>
  <c r="AP210" i="4"/>
  <c r="AQ210" i="4"/>
  <c r="AR210" i="4"/>
  <c r="AP211" i="4"/>
  <c r="AQ211" i="4"/>
  <c r="AR211" i="4"/>
  <c r="AP212" i="4"/>
  <c r="AQ212" i="4"/>
  <c r="AR212" i="4"/>
  <c r="AP213" i="4"/>
  <c r="AQ213" i="4"/>
  <c r="AR213" i="4"/>
  <c r="AP214" i="4"/>
  <c r="AQ214" i="4"/>
  <c r="AR214" i="4"/>
  <c r="AP215" i="4"/>
  <c r="AQ215" i="4"/>
  <c r="AR215" i="4"/>
  <c r="AP216" i="4"/>
  <c r="AQ216" i="4"/>
  <c r="AR216" i="4"/>
  <c r="AP217" i="4"/>
  <c r="AQ217" i="4"/>
  <c r="AR217" i="4"/>
  <c r="AP218" i="4"/>
  <c r="AQ218" i="4"/>
  <c r="AR218" i="4"/>
  <c r="AP219" i="4"/>
  <c r="AQ219" i="4"/>
  <c r="AR219" i="4"/>
  <c r="AP220" i="4"/>
  <c r="AQ220" i="4"/>
  <c r="AR220" i="4"/>
  <c r="AP221" i="4"/>
  <c r="AQ221" i="4"/>
  <c r="AR221" i="4"/>
  <c r="AP222" i="4"/>
  <c r="AQ222" i="4"/>
  <c r="AR222" i="4"/>
  <c r="AP223" i="4"/>
  <c r="AQ223" i="4"/>
  <c r="AR223" i="4"/>
  <c r="AP224" i="4"/>
  <c r="AQ224" i="4"/>
  <c r="AR224" i="4"/>
  <c r="AP225" i="4"/>
  <c r="AQ225" i="4"/>
  <c r="AR225" i="4"/>
  <c r="AP226" i="4"/>
  <c r="AQ226" i="4"/>
  <c r="AR226" i="4"/>
  <c r="AP227" i="4"/>
  <c r="AQ227" i="4"/>
  <c r="AR227" i="4"/>
  <c r="AP228" i="4"/>
  <c r="AQ228" i="4"/>
  <c r="AR228" i="4"/>
  <c r="AP229" i="4"/>
  <c r="AQ229" i="4"/>
  <c r="AR229" i="4"/>
  <c r="AQ10" i="4"/>
  <c r="BN10" i="4" s="1"/>
  <c r="AR10" i="4"/>
  <c r="AK72" i="22" l="1"/>
  <c r="AD96" i="22"/>
  <c r="BH89" i="22"/>
  <c r="AD97" i="22"/>
  <c r="AC44" i="21"/>
  <c r="AK86" i="18"/>
  <c r="AD100" i="21"/>
  <c r="AR100" i="21"/>
  <c r="AR101" i="21"/>
  <c r="AB82" i="22"/>
  <c r="AC32" i="19"/>
  <c r="AK97" i="20"/>
  <c r="AL94" i="19"/>
  <c r="AK71" i="19"/>
  <c r="AC90" i="22"/>
  <c r="AK51" i="19"/>
  <c r="AK87" i="18"/>
  <c r="AD106" i="22"/>
  <c r="AL89" i="18"/>
  <c r="AK92" i="19"/>
  <c r="AK65" i="19"/>
  <c r="AR102" i="20"/>
  <c r="AL100" i="20"/>
  <c r="AK69" i="20"/>
  <c r="BC14" i="21"/>
  <c r="AK88" i="21"/>
  <c r="BH99" i="22"/>
  <c r="AK66" i="21"/>
  <c r="AL98" i="20"/>
  <c r="BD28" i="21"/>
  <c r="AL47" i="21"/>
  <c r="AK77" i="21"/>
  <c r="BE12" i="21"/>
  <c r="BE14" i="21"/>
  <c r="AK67" i="21"/>
  <c r="BD27" i="21"/>
  <c r="AK55" i="21"/>
  <c r="AL35" i="20"/>
  <c r="AK37" i="19"/>
  <c r="AK66" i="22"/>
  <c r="AC74" i="22"/>
  <c r="AK82" i="22"/>
  <c r="AK44" i="22"/>
  <c r="AK96" i="22"/>
  <c r="AL86" i="22"/>
  <c r="AL72" i="22"/>
  <c r="AK79" i="22"/>
  <c r="AK93" i="22"/>
  <c r="AL77" i="22"/>
  <c r="AK35" i="22"/>
  <c r="AK85" i="22"/>
  <c r="AK102" i="22"/>
  <c r="AK89" i="22"/>
  <c r="AL45" i="22"/>
  <c r="AK58" i="22"/>
  <c r="AL66" i="22"/>
  <c r="AK74" i="22"/>
  <c r="AL97" i="22"/>
  <c r="AK64" i="22"/>
  <c r="AK101" i="22"/>
  <c r="AK107" i="22"/>
  <c r="AL70" i="22"/>
  <c r="AK52" i="22"/>
  <c r="AL109" i="22"/>
  <c r="AL81" i="22"/>
  <c r="AK94" i="22"/>
  <c r="AK78" i="22"/>
  <c r="AL41" i="22"/>
  <c r="AL104" i="22"/>
  <c r="AL49" i="22"/>
  <c r="AL37" i="22"/>
  <c r="AK106" i="22"/>
  <c r="AL40" i="22"/>
  <c r="AK60" i="22"/>
  <c r="AK45" i="22"/>
  <c r="AL42" i="22"/>
  <c r="AL88" i="22"/>
  <c r="AK68" i="22"/>
  <c r="AK48" i="22"/>
  <c r="AK37" i="22"/>
  <c r="AL96" i="22"/>
  <c r="AK41" i="22"/>
  <c r="AK56" i="22"/>
  <c r="AK97" i="22"/>
  <c r="AK73" i="22"/>
  <c r="AL73" i="22"/>
  <c r="AK53" i="22"/>
  <c r="AL74" i="22"/>
  <c r="AL47" i="22"/>
  <c r="AL105" i="22"/>
  <c r="AK76" i="22"/>
  <c r="AK50" i="22"/>
  <c r="AL48" i="22"/>
  <c r="AL98" i="22"/>
  <c r="AK104" i="22"/>
  <c r="AL65" i="22"/>
  <c r="AK49" i="22"/>
  <c r="AK99" i="22"/>
  <c r="AK40" i="22"/>
  <c r="AK88" i="22"/>
  <c r="AL69" i="22"/>
  <c r="AK90" i="22"/>
  <c r="AK57" i="22"/>
  <c r="AK109" i="22"/>
  <c r="AK84" i="22"/>
  <c r="AL57" i="22"/>
  <c r="AL50" i="22"/>
  <c r="AK69" i="22"/>
  <c r="AL80" i="22"/>
  <c r="AK42" i="22"/>
  <c r="AL101" i="22"/>
  <c r="AK77" i="22"/>
  <c r="AK59" i="22"/>
  <c r="AK92" i="22"/>
  <c r="AK61" i="22"/>
  <c r="AL61" i="22"/>
  <c r="AK38" i="22"/>
  <c r="AK65" i="22"/>
  <c r="AL55" i="22"/>
  <c r="AL78" i="22"/>
  <c r="AL56" i="22"/>
  <c r="AK86" i="22"/>
  <c r="AK105" i="22"/>
  <c r="AL85" i="22"/>
  <c r="AL90" i="22"/>
  <c r="AL64" i="22"/>
  <c r="AK36" i="22"/>
  <c r="AK100" i="22"/>
  <c r="AK81" i="22"/>
  <c r="AK46" i="22"/>
  <c r="AK63" i="22"/>
  <c r="AL89" i="22"/>
  <c r="AL58" i="22"/>
  <c r="AL93" i="22"/>
  <c r="AL106" i="22"/>
  <c r="BH91" i="22"/>
  <c r="E68" i="22"/>
  <c r="AL68" i="22" s="1"/>
  <c r="E51" i="22"/>
  <c r="AL51" i="22" s="1"/>
  <c r="E63" i="22"/>
  <c r="AL63" i="22" s="1"/>
  <c r="D62" i="22"/>
  <c r="AK62" i="22" s="1"/>
  <c r="D55" i="22"/>
  <c r="AK55" i="22" s="1"/>
  <c r="E76" i="22"/>
  <c r="AL76" i="22" s="1"/>
  <c r="E59" i="22"/>
  <c r="AL59" i="22" s="1"/>
  <c r="D71" i="22"/>
  <c r="AK71" i="22" s="1"/>
  <c r="E38" i="22"/>
  <c r="AL38" i="22" s="1"/>
  <c r="D47" i="22"/>
  <c r="AK47" i="22" s="1"/>
  <c r="D51" i="22"/>
  <c r="AK51" i="22" s="1"/>
  <c r="E84" i="22"/>
  <c r="AL84" i="22" s="1"/>
  <c r="E67" i="22"/>
  <c r="AL67" i="22" s="1"/>
  <c r="E46" i="22"/>
  <c r="AL46" i="22" s="1"/>
  <c r="E62" i="22"/>
  <c r="AL62" i="22" s="1"/>
  <c r="E103" i="22"/>
  <c r="AL103" i="22" s="1"/>
  <c r="D91" i="22"/>
  <c r="AK91" i="22" s="1"/>
  <c r="E53" i="22"/>
  <c r="AL53" i="22" s="1"/>
  <c r="E92" i="22"/>
  <c r="AL92" i="22" s="1"/>
  <c r="E75" i="22"/>
  <c r="AL75" i="22" s="1"/>
  <c r="E39" i="22"/>
  <c r="AL39" i="22" s="1"/>
  <c r="D54" i="22"/>
  <c r="AK54" i="22" s="1"/>
  <c r="E87" i="22"/>
  <c r="AL87" i="22" s="1"/>
  <c r="D70" i="22"/>
  <c r="AK70" i="22" s="1"/>
  <c r="D67" i="22"/>
  <c r="AK67" i="22" s="1"/>
  <c r="E36" i="22"/>
  <c r="AL36" i="22" s="1"/>
  <c r="E100" i="22"/>
  <c r="AL100" i="22" s="1"/>
  <c r="E83" i="22"/>
  <c r="AL83" i="22" s="1"/>
  <c r="E94" i="22"/>
  <c r="AL94" i="22" s="1"/>
  <c r="E71" i="22"/>
  <c r="AL71" i="22" s="1"/>
  <c r="D95" i="22"/>
  <c r="AK95" i="22" s="1"/>
  <c r="E44" i="22"/>
  <c r="AL44" i="22" s="1"/>
  <c r="E108" i="22"/>
  <c r="AL108" i="22" s="1"/>
  <c r="E91" i="22"/>
  <c r="AL91" i="22" s="1"/>
  <c r="E52" i="22"/>
  <c r="AL52" i="22" s="1"/>
  <c r="E35" i="22"/>
  <c r="AL35" i="22" s="1"/>
  <c r="E99" i="22"/>
  <c r="AL99" i="22" s="1"/>
  <c r="E79" i="22"/>
  <c r="AL79" i="22" s="1"/>
  <c r="E95" i="22"/>
  <c r="AL95" i="22" s="1"/>
  <c r="E60" i="22"/>
  <c r="AL60" i="22" s="1"/>
  <c r="E43" i="22"/>
  <c r="AL43" i="22" s="1"/>
  <c r="E107" i="22"/>
  <c r="AL107" i="22" s="1"/>
  <c r="E102" i="22"/>
  <c r="AL102" i="22" s="1"/>
  <c r="D87" i="22"/>
  <c r="AK87" i="22" s="1"/>
  <c r="E54" i="22"/>
  <c r="AL54" i="22" s="1"/>
  <c r="D39" i="22"/>
  <c r="AK39" i="22" s="1"/>
  <c r="D103" i="22"/>
  <c r="AK103" i="22" s="1"/>
  <c r="D43" i="22"/>
  <c r="AK43" i="22" s="1"/>
  <c r="D75" i="22"/>
  <c r="AK75" i="22" s="1"/>
  <c r="AZ22" i="22"/>
  <c r="BF26" i="22" s="1"/>
  <c r="Y9" i="22"/>
  <c r="Y10" i="22" s="1"/>
  <c r="BL109" i="22"/>
  <c r="P108" i="22"/>
  <c r="AK108" i="22" s="1"/>
  <c r="P83" i="22"/>
  <c r="AK83" i="22" s="1"/>
  <c r="Q82" i="22"/>
  <c r="AL82" i="22" s="1"/>
  <c r="P98" i="22"/>
  <c r="AK98" i="22" s="1"/>
  <c r="AL58" i="21"/>
  <c r="AK105" i="21"/>
  <c r="AK53" i="21"/>
  <c r="Y9" i="21"/>
  <c r="AK89" i="21"/>
  <c r="AL72" i="21"/>
  <c r="AL59" i="21"/>
  <c r="AL97" i="21"/>
  <c r="AL77" i="21"/>
  <c r="AK70" i="21"/>
  <c r="AL93" i="21"/>
  <c r="AL90" i="21"/>
  <c r="AL87" i="21"/>
  <c r="AK72" i="21"/>
  <c r="AL102" i="21"/>
  <c r="AK58" i="21"/>
  <c r="AK43" i="21"/>
  <c r="AK92" i="21"/>
  <c r="AK76" i="21"/>
  <c r="AL65" i="21"/>
  <c r="AL98" i="21"/>
  <c r="AK87" i="21"/>
  <c r="AK59" i="21"/>
  <c r="AL71" i="21"/>
  <c r="AL82" i="21"/>
  <c r="AL75" i="21"/>
  <c r="AL86" i="21"/>
  <c r="AL57" i="21"/>
  <c r="AL56" i="21"/>
  <c r="AK93" i="21"/>
  <c r="AL63" i="21"/>
  <c r="AK46" i="21"/>
  <c r="AK42" i="21"/>
  <c r="AK84" i="21"/>
  <c r="AK100" i="21"/>
  <c r="AK63" i="21"/>
  <c r="AK36" i="21"/>
  <c r="AK85" i="21"/>
  <c r="AL108" i="21"/>
  <c r="AK102" i="21"/>
  <c r="AK65" i="21"/>
  <c r="AL62" i="21"/>
  <c r="AK97" i="21"/>
  <c r="AK90" i="21"/>
  <c r="AL105" i="21"/>
  <c r="AK86" i="21"/>
  <c r="AL53" i="21"/>
  <c r="AL99" i="21"/>
  <c r="AL67" i="21"/>
  <c r="AK57" i="21"/>
  <c r="AK56" i="21"/>
  <c r="AL95" i="21"/>
  <c r="AL79" i="21"/>
  <c r="AK71" i="21"/>
  <c r="AK82" i="21"/>
  <c r="AL80" i="21"/>
  <c r="AK75" i="21"/>
  <c r="AL55" i="21"/>
  <c r="AL49" i="21"/>
  <c r="AK62" i="21"/>
  <c r="AK47" i="21"/>
  <c r="AL44" i="21"/>
  <c r="AK98" i="21"/>
  <c r="AL54" i="21"/>
  <c r="AL101" i="21"/>
  <c r="AL103" i="21"/>
  <c r="AL42" i="21"/>
  <c r="AK99" i="21"/>
  <c r="AL84" i="21"/>
  <c r="AK95" i="21"/>
  <c r="AK79" i="21"/>
  <c r="AL38" i="21"/>
  <c r="AL100" i="21"/>
  <c r="AL83" i="21"/>
  <c r="AK80" i="21"/>
  <c r="AK49" i="21"/>
  <c r="AL36" i="21"/>
  <c r="AL85" i="21"/>
  <c r="AL68" i="21"/>
  <c r="AL52" i="21"/>
  <c r="AL106" i="21"/>
  <c r="AK44" i="21"/>
  <c r="AL46" i="21"/>
  <c r="AL94" i="21"/>
  <c r="AK54" i="21"/>
  <c r="AL74" i="21"/>
  <c r="AK101" i="21"/>
  <c r="AL109" i="21"/>
  <c r="AK103" i="21"/>
  <c r="AK38" i="21"/>
  <c r="AK83" i="21"/>
  <c r="AL81" i="21"/>
  <c r="AK68" i="21"/>
  <c r="AK52" i="21"/>
  <c r="AL48" i="21"/>
  <c r="AK106" i="21"/>
  <c r="AL40" i="21"/>
  <c r="AK94" i="21"/>
  <c r="AK74" i="21"/>
  <c r="AK109" i="21"/>
  <c r="AL107" i="21"/>
  <c r="AL73" i="21"/>
  <c r="AL69" i="21"/>
  <c r="AL104" i="21"/>
  <c r="AL37" i="21"/>
  <c r="AK81" i="21"/>
  <c r="AL35" i="21"/>
  <c r="AL96" i="21"/>
  <c r="AK48" i="21"/>
  <c r="AL45" i="21"/>
  <c r="AK40" i="21"/>
  <c r="AL50" i="21"/>
  <c r="AK108" i="21"/>
  <c r="AK107" i="21"/>
  <c r="AK73" i="21"/>
  <c r="AL41" i="21"/>
  <c r="AK69" i="21"/>
  <c r="AL60" i="21"/>
  <c r="AL51" i="21"/>
  <c r="AK104" i="21"/>
  <c r="AL61" i="21"/>
  <c r="AK37" i="21"/>
  <c r="AK35" i="21"/>
  <c r="AK96" i="21"/>
  <c r="AL78" i="21"/>
  <c r="AK45" i="21"/>
  <c r="AL91" i="21"/>
  <c r="AK50" i="21"/>
  <c r="AL39" i="21"/>
  <c r="AK41" i="21"/>
  <c r="AK60" i="21"/>
  <c r="AK51" i="21"/>
  <c r="AL43" i="21"/>
  <c r="AL66" i="21"/>
  <c r="AK61" i="21"/>
  <c r="AL92" i="21"/>
  <c r="AL76" i="21"/>
  <c r="AK64" i="21"/>
  <c r="AL89" i="21"/>
  <c r="AK78" i="21"/>
  <c r="AK91" i="21"/>
  <c r="AL88" i="21"/>
  <c r="AL70" i="21"/>
  <c r="AK39" i="21"/>
  <c r="BF26" i="21"/>
  <c r="BB27" i="21"/>
  <c r="BF25" i="21"/>
  <c r="BD26" i="21"/>
  <c r="BB26" i="21"/>
  <c r="BB25" i="21"/>
  <c r="L64" i="21"/>
  <c r="J64" i="21"/>
  <c r="AL64" i="21" s="1"/>
  <c r="AD36" i="21"/>
  <c r="AK38" i="20"/>
  <c r="AL96" i="20"/>
  <c r="AK80" i="20"/>
  <c r="AL48" i="20"/>
  <c r="AL41" i="20"/>
  <c r="AK56" i="20"/>
  <c r="AK90" i="20"/>
  <c r="AL47" i="20"/>
  <c r="AK54" i="20"/>
  <c r="AL50" i="20"/>
  <c r="AK53" i="20"/>
  <c r="AL83" i="20"/>
  <c r="AL38" i="20"/>
  <c r="AL70" i="20"/>
  <c r="AL91" i="20"/>
  <c r="AL75" i="20"/>
  <c r="AK101" i="20"/>
  <c r="AL46" i="20"/>
  <c r="AL62" i="20"/>
  <c r="AL51" i="20"/>
  <c r="AL80" i="20"/>
  <c r="AL59" i="20"/>
  <c r="AL36" i="20"/>
  <c r="AK39" i="20"/>
  <c r="AK35" i="20"/>
  <c r="AL54" i="20"/>
  <c r="AK70" i="20"/>
  <c r="AL68" i="20"/>
  <c r="AL76" i="20"/>
  <c r="AK100" i="20"/>
  <c r="AL101" i="20"/>
  <c r="AK99" i="20"/>
  <c r="AK86" i="20"/>
  <c r="AL77" i="20"/>
  <c r="AK66" i="20"/>
  <c r="AK93" i="20"/>
  <c r="AL109" i="20"/>
  <c r="AK107" i="20"/>
  <c r="AK74" i="20"/>
  <c r="AK40" i="20"/>
  <c r="AL84" i="20"/>
  <c r="AK75" i="20"/>
  <c r="AL74" i="20"/>
  <c r="AK76" i="20"/>
  <c r="AK72" i="20"/>
  <c r="AK77" i="20"/>
  <c r="AK44" i="20"/>
  <c r="AK36" i="20"/>
  <c r="AK45" i="20"/>
  <c r="AL65" i="20"/>
  <c r="AL81" i="20"/>
  <c r="AK78" i="20"/>
  <c r="AK79" i="20"/>
  <c r="AL87" i="20"/>
  <c r="AL42" i="20"/>
  <c r="AK84" i="20"/>
  <c r="AL43" i="20"/>
  <c r="AL57" i="20"/>
  <c r="AL104" i="20"/>
  <c r="AK65" i="20"/>
  <c r="AL106" i="20"/>
  <c r="AK88" i="20"/>
  <c r="AK105" i="20"/>
  <c r="AL89" i="20"/>
  <c r="AK82" i="20"/>
  <c r="AK83" i="20"/>
  <c r="AL108" i="20"/>
  <c r="AL73" i="20"/>
  <c r="AL58" i="20"/>
  <c r="AK47" i="20"/>
  <c r="AK48" i="20"/>
  <c r="AK41" i="20"/>
  <c r="AL61" i="20"/>
  <c r="AL67" i="20"/>
  <c r="AK92" i="20"/>
  <c r="AK109" i="20"/>
  <c r="AL93" i="20"/>
  <c r="AK94" i="20"/>
  <c r="AK91" i="20"/>
  <c r="AK59" i="20"/>
  <c r="AL90" i="20"/>
  <c r="AK62" i="20"/>
  <c r="AK46" i="20"/>
  <c r="AK57" i="20"/>
  <c r="AK67" i="20"/>
  <c r="AK102" i="20"/>
  <c r="AL63" i="20"/>
  <c r="AK55" i="20"/>
  <c r="AK104" i="20"/>
  <c r="AL49" i="20"/>
  <c r="AL66" i="20"/>
  <c r="AL52" i="20"/>
  <c r="AK63" i="20"/>
  <c r="AL107" i="20"/>
  <c r="AL95" i="20"/>
  <c r="AL103" i="20"/>
  <c r="AL78" i="20"/>
  <c r="AL99" i="20"/>
  <c r="AL71" i="20"/>
  <c r="AK96" i="20"/>
  <c r="AL97" i="20"/>
  <c r="AK98" i="20"/>
  <c r="AK95" i="20"/>
  <c r="AK108" i="20"/>
  <c r="AK73" i="20"/>
  <c r="AK51" i="20"/>
  <c r="AK87" i="20"/>
  <c r="AL85" i="20"/>
  <c r="AK61" i="20"/>
  <c r="AL60" i="20"/>
  <c r="AL37" i="20"/>
  <c r="AL79" i="20"/>
  <c r="AL86" i="20"/>
  <c r="AL94" i="20"/>
  <c r="AL88" i="20"/>
  <c r="AK81" i="20"/>
  <c r="AK106" i="20"/>
  <c r="AK68" i="20"/>
  <c r="AL40" i="20"/>
  <c r="AK58" i="20"/>
  <c r="AL72" i="20"/>
  <c r="AK50" i="20"/>
  <c r="AK43" i="20"/>
  <c r="AL44" i="20"/>
  <c r="AK42" i="20"/>
  <c r="AK49" i="20"/>
  <c r="AL45" i="20"/>
  <c r="AK52" i="20"/>
  <c r="AL102" i="20"/>
  <c r="AL55" i="20"/>
  <c r="AK64" i="20"/>
  <c r="AL92" i="20"/>
  <c r="AK89" i="20"/>
  <c r="AL105" i="20"/>
  <c r="AK103" i="20"/>
  <c r="AL39" i="20"/>
  <c r="AL69" i="20"/>
  <c r="AK71" i="20"/>
  <c r="AK85" i="20"/>
  <c r="AL56" i="20"/>
  <c r="AL64" i="20"/>
  <c r="AK60" i="20"/>
  <c r="AK37" i="20"/>
  <c r="AL53" i="20"/>
  <c r="AL82" i="20"/>
  <c r="Z9" i="20"/>
  <c r="H9" i="20" s="1"/>
  <c r="H8" i="20"/>
  <c r="AY10" i="20"/>
  <c r="AX10" i="20"/>
  <c r="BD20" i="20"/>
  <c r="AZ20" i="20"/>
  <c r="BF21" i="20" s="1"/>
  <c r="H7" i="20"/>
  <c r="O8" i="20"/>
  <c r="O9" i="20"/>
  <c r="AD83" i="20"/>
  <c r="AK102" i="19"/>
  <c r="AL87" i="19"/>
  <c r="AK91" i="19"/>
  <c r="AL60" i="19"/>
  <c r="AL101" i="19"/>
  <c r="AL85" i="19"/>
  <c r="AL77" i="19"/>
  <c r="AK38" i="19"/>
  <c r="AL78" i="19"/>
  <c r="AL76" i="19"/>
  <c r="AL109" i="19"/>
  <c r="AL80" i="19"/>
  <c r="AK45" i="19"/>
  <c r="AK99" i="19"/>
  <c r="AK96" i="19"/>
  <c r="AK68" i="19"/>
  <c r="AL41" i="19"/>
  <c r="AK94" i="19"/>
  <c r="AK85" i="19"/>
  <c r="AK76" i="19"/>
  <c r="AL67" i="19"/>
  <c r="AL86" i="19"/>
  <c r="AK78" i="19"/>
  <c r="AL52" i="19"/>
  <c r="AK66" i="19"/>
  <c r="AL99" i="19"/>
  <c r="AK75" i="19"/>
  <c r="AL63" i="19"/>
  <c r="AK109" i="19"/>
  <c r="AL104" i="19"/>
  <c r="AL69" i="19"/>
  <c r="AK57" i="19"/>
  <c r="AL50" i="19"/>
  <c r="AL49" i="19"/>
  <c r="AL73" i="19"/>
  <c r="AK48" i="19"/>
  <c r="AK98" i="19"/>
  <c r="AL91" i="19"/>
  <c r="AL84" i="19"/>
  <c r="AL74" i="19"/>
  <c r="AL83" i="19"/>
  <c r="AL61" i="19"/>
  <c r="AL51" i="19"/>
  <c r="AL36" i="19"/>
  <c r="AL39" i="19"/>
  <c r="AL47" i="19"/>
  <c r="AK107" i="19"/>
  <c r="AK72" i="19"/>
  <c r="AK101" i="19"/>
  <c r="AL62" i="19"/>
  <c r="AK63" i="19"/>
  <c r="AL66" i="19"/>
  <c r="AL55" i="19"/>
  <c r="AL53" i="19"/>
  <c r="AL105" i="19"/>
  <c r="AK58" i="19"/>
  <c r="AK50" i="19"/>
  <c r="AK103" i="19"/>
  <c r="AL108" i="19"/>
  <c r="AK100" i="19"/>
  <c r="AK95" i="19"/>
  <c r="AK89" i="19"/>
  <c r="AL92" i="19"/>
  <c r="AK84" i="19"/>
  <c r="AL90" i="19"/>
  <c r="AK83" i="19"/>
  <c r="AL79" i="19"/>
  <c r="AK61" i="19"/>
  <c r="AL64" i="19"/>
  <c r="AK73" i="19"/>
  <c r="AL65" i="19"/>
  <c r="AK105" i="19"/>
  <c r="AL57" i="19"/>
  <c r="AK42" i="19"/>
  <c r="AK67" i="19"/>
  <c r="AL37" i="19"/>
  <c r="AK43" i="19"/>
  <c r="AK36" i="19"/>
  <c r="AL40" i="19"/>
  <c r="AL98" i="19"/>
  <c r="AL97" i="19"/>
  <c r="AL95" i="19"/>
  <c r="AK81" i="19"/>
  <c r="AK80" i="19"/>
  <c r="AL58" i="19"/>
  <c r="AK49" i="19"/>
  <c r="AK47" i="19"/>
  <c r="AL42" i="19"/>
  <c r="AK46" i="19"/>
  <c r="AK39" i="19"/>
  <c r="AK104" i="19"/>
  <c r="AL75" i="19"/>
  <c r="AK60" i="19"/>
  <c r="AL102" i="19"/>
  <c r="AK97" i="19"/>
  <c r="AK87" i="19"/>
  <c r="AK82" i="19"/>
  <c r="AK88" i="19"/>
  <c r="AK90" i="19"/>
  <c r="AL93" i="19"/>
  <c r="AK55" i="19"/>
  <c r="AK53" i="19"/>
  <c r="AL107" i="19"/>
  <c r="AK35" i="19"/>
  <c r="AK40" i="19"/>
  <c r="AL71" i="19"/>
  <c r="AK41" i="19"/>
  <c r="AL103" i="19"/>
  <c r="AL70" i="19"/>
  <c r="AL100" i="19"/>
  <c r="AL96" i="19"/>
  <c r="AL82" i="19"/>
  <c r="AK86" i="19"/>
  <c r="AL89" i="19"/>
  <c r="AL81" i="19"/>
  <c r="AK74" i="19"/>
  <c r="AL72" i="19"/>
  <c r="AK62" i="19"/>
  <c r="AK79" i="19"/>
  <c r="AK64" i="19"/>
  <c r="AL45" i="19"/>
  <c r="AK44" i="19"/>
  <c r="AK93" i="19"/>
  <c r="AL68" i="19"/>
  <c r="AK59" i="19"/>
  <c r="AK54" i="19"/>
  <c r="AL106" i="19"/>
  <c r="AK52" i="19"/>
  <c r="AL35" i="19"/>
  <c r="AL48" i="19"/>
  <c r="AL46" i="19"/>
  <c r="AL88" i="19"/>
  <c r="AK77" i="19"/>
  <c r="AL44" i="19"/>
  <c r="AK56" i="19"/>
  <c r="AL59" i="19"/>
  <c r="AL54" i="19"/>
  <c r="AK70" i="19"/>
  <c r="AK106" i="19"/>
  <c r="AL43" i="19"/>
  <c r="AL38" i="19"/>
  <c r="AK69" i="19"/>
  <c r="AL56" i="19"/>
  <c r="Z9" i="19"/>
  <c r="BI109" i="19"/>
  <c r="I108" i="19"/>
  <c r="AK108" i="19" s="1"/>
  <c r="AL101" i="18"/>
  <c r="AL90" i="18"/>
  <c r="AK70" i="18"/>
  <c r="AK102" i="18"/>
  <c r="AL77" i="18"/>
  <c r="AK74" i="18"/>
  <c r="AL69" i="18"/>
  <c r="AL86" i="18"/>
  <c r="AL109" i="18"/>
  <c r="AL97" i="18"/>
  <c r="AK82" i="18"/>
  <c r="AL98" i="18"/>
  <c r="AK71" i="18"/>
  <c r="AK103" i="18"/>
  <c r="AL83" i="18"/>
  <c r="AK90" i="18"/>
  <c r="AL108" i="18"/>
  <c r="AK81" i="18"/>
  <c r="AL73" i="18"/>
  <c r="AK104" i="18"/>
  <c r="AK94" i="18"/>
  <c r="AL93" i="18"/>
  <c r="AK105" i="18"/>
  <c r="AL105" i="18"/>
  <c r="AL70" i="18"/>
  <c r="AL102" i="18"/>
  <c r="AK75" i="18"/>
  <c r="AK107" i="18"/>
  <c r="AL87" i="18"/>
  <c r="AL80" i="18"/>
  <c r="AK85" i="18"/>
  <c r="AK108" i="18"/>
  <c r="AK78" i="18"/>
  <c r="AL74" i="18"/>
  <c r="AL106" i="18"/>
  <c r="AK79" i="18"/>
  <c r="AL91" i="18"/>
  <c r="AL84" i="18"/>
  <c r="AK89" i="18"/>
  <c r="AK72" i="18"/>
  <c r="AK68" i="18"/>
  <c r="AL78" i="18"/>
  <c r="AK83" i="18"/>
  <c r="AL95" i="18"/>
  <c r="AL88" i="18"/>
  <c r="AK93" i="18"/>
  <c r="AK96" i="18"/>
  <c r="AK84" i="18"/>
  <c r="AK98" i="18"/>
  <c r="AL82" i="18"/>
  <c r="AL99" i="18"/>
  <c r="AL92" i="18"/>
  <c r="AK97" i="18"/>
  <c r="AK80" i="18"/>
  <c r="AK106" i="18"/>
  <c r="AK91" i="18"/>
  <c r="AL71" i="18"/>
  <c r="AL103" i="18"/>
  <c r="AL96" i="18"/>
  <c r="AK69" i="18"/>
  <c r="AK101" i="18"/>
  <c r="AK76" i="18"/>
  <c r="AK92" i="18"/>
  <c r="AL81" i="18"/>
  <c r="AK95" i="18"/>
  <c r="AL75" i="18"/>
  <c r="AL107" i="18"/>
  <c r="AL68" i="18"/>
  <c r="AL100" i="18"/>
  <c r="AK73" i="18"/>
  <c r="AK109" i="18"/>
  <c r="AK100" i="18"/>
  <c r="AK88" i="18"/>
  <c r="AL76" i="18"/>
  <c r="AL85" i="18"/>
  <c r="AL94" i="18"/>
  <c r="AK99" i="18"/>
  <c r="AL79" i="18"/>
  <c r="AL72" i="18"/>
  <c r="AL104" i="18"/>
  <c r="AK77" i="18"/>
  <c r="BB33" i="18"/>
  <c r="AG10" i="18"/>
  <c r="I10" i="18" s="1"/>
  <c r="BF32" i="18"/>
  <c r="BB32" i="18"/>
  <c r="AC69" i="18"/>
  <c r="AB80" i="20"/>
  <c r="AP112" i="19"/>
  <c r="AC85" i="22"/>
  <c r="AQ85" i="22"/>
  <c r="AC32" i="21"/>
  <c r="BK72" i="21"/>
  <c r="AB44" i="20"/>
  <c r="AQ66" i="21"/>
  <c r="AC107" i="19"/>
  <c r="AC69" i="19"/>
  <c r="AB77" i="22"/>
  <c r="AB103" i="22"/>
  <c r="AD68" i="19"/>
  <c r="AD67" i="19"/>
  <c r="BK90" i="21"/>
  <c r="AB99" i="18"/>
  <c r="AQ45" i="20"/>
  <c r="AC108" i="19"/>
  <c r="AQ74" i="20"/>
  <c r="AC39" i="20"/>
  <c r="AQ46" i="20"/>
  <c r="AC37" i="22"/>
  <c r="AB38" i="21"/>
  <c r="AC48" i="20"/>
  <c r="AQ75" i="20"/>
  <c r="AP111" i="21"/>
  <c r="AQ113" i="21"/>
  <c r="AC74" i="20"/>
  <c r="AC38" i="20"/>
  <c r="AQ44" i="21"/>
  <c r="AQ69" i="19"/>
  <c r="AC88" i="20"/>
  <c r="AC80" i="20"/>
  <c r="AQ77" i="20"/>
  <c r="AC77" i="20"/>
  <c r="AC108" i="20"/>
  <c r="AC107" i="20"/>
  <c r="BG64" i="21"/>
  <c r="AC41" i="21"/>
  <c r="AD63" i="19"/>
  <c r="AD77" i="19"/>
  <c r="BG107" i="19"/>
  <c r="AC47" i="19"/>
  <c r="BG68" i="19"/>
  <c r="AC70" i="19"/>
  <c r="BG52" i="19"/>
  <c r="AD48" i="19"/>
  <c r="AP105" i="22"/>
  <c r="AP50" i="20"/>
  <c r="BG65" i="21"/>
  <c r="AR104" i="20"/>
  <c r="AP75" i="20"/>
  <c r="AC56" i="19"/>
  <c r="AB73" i="20"/>
  <c r="AD88" i="20"/>
  <c r="BK55" i="21"/>
  <c r="BK66" i="19"/>
  <c r="BG42" i="19"/>
  <c r="AQ45" i="21"/>
  <c r="AC84" i="22"/>
  <c r="AP70" i="19"/>
  <c r="AQ46" i="22"/>
  <c r="BG69" i="19"/>
  <c r="BK48" i="21"/>
  <c r="AC64" i="21"/>
  <c r="BG39" i="21"/>
  <c r="AD42" i="20"/>
  <c r="BG99" i="21"/>
  <c r="AD52" i="19"/>
  <c r="AQ82" i="21"/>
  <c r="BL71" i="22"/>
  <c r="BH95" i="22"/>
  <c r="AB79" i="20"/>
  <c r="AQ71" i="20"/>
  <c r="AQ40" i="20"/>
  <c r="BL85" i="22"/>
  <c r="AC66" i="19"/>
  <c r="AB67" i="22"/>
  <c r="AR49" i="19"/>
  <c r="BJ109" i="22"/>
  <c r="AB64" i="21"/>
  <c r="AQ84" i="21"/>
  <c r="AB45" i="20"/>
  <c r="AP109" i="19"/>
  <c r="AC76" i="20"/>
  <c r="AR69" i="19"/>
  <c r="BK48" i="19"/>
  <c r="AC41" i="19"/>
  <c r="AC75" i="20"/>
  <c r="AC70" i="18"/>
  <c r="BG38" i="19"/>
  <c r="AQ72" i="20"/>
  <c r="AR97" i="22"/>
  <c r="BG38" i="21"/>
  <c r="AD95" i="22"/>
  <c r="BH67" i="22"/>
  <c r="AQ42" i="19"/>
  <c r="BK74" i="20"/>
  <c r="AB78" i="20"/>
  <c r="AP40" i="21"/>
  <c r="AD73" i="18"/>
  <c r="AR50" i="19"/>
  <c r="BI76" i="20"/>
  <c r="BG71" i="20"/>
  <c r="AD72" i="18"/>
  <c r="AC68" i="19"/>
  <c r="BG55" i="19"/>
  <c r="AB54" i="21"/>
  <c r="AB99" i="22"/>
  <c r="AC66" i="20"/>
  <c r="AB48" i="21"/>
  <c r="AR41" i="21"/>
  <c r="AC83" i="20"/>
  <c r="AB36" i="19"/>
  <c r="AQ104" i="19"/>
  <c r="AQ56" i="19"/>
  <c r="AB107" i="19"/>
  <c r="AC89" i="19"/>
  <c r="AC51" i="19"/>
  <c r="BG97" i="21"/>
  <c r="AC91" i="18"/>
  <c r="AR43" i="21"/>
  <c r="AC38" i="21"/>
  <c r="AD100" i="22"/>
  <c r="AC90" i="18"/>
  <c r="BG99" i="20"/>
  <c r="AB108" i="19"/>
  <c r="AC103" i="19"/>
  <c r="BG76" i="21"/>
  <c r="AB49" i="21"/>
  <c r="BI77" i="20"/>
  <c r="AB90" i="18"/>
  <c r="AQ85" i="20"/>
  <c r="AD59" i="19"/>
  <c r="AC55" i="19"/>
  <c r="AQ58" i="19"/>
  <c r="AP66" i="21"/>
  <c r="AQ90" i="19"/>
  <c r="AQ57" i="19"/>
  <c r="AC106" i="19"/>
  <c r="AB39" i="19"/>
  <c r="BK109" i="21"/>
  <c r="AC102" i="19"/>
  <c r="BK47" i="19"/>
  <c r="AB63" i="21"/>
  <c r="AR102" i="22"/>
  <c r="AC80" i="18"/>
  <c r="AQ42" i="20"/>
  <c r="BG106" i="19"/>
  <c r="BG58" i="19"/>
  <c r="AR61" i="19"/>
  <c r="AC54" i="19"/>
  <c r="BH88" i="22"/>
  <c r="AQ91" i="19"/>
  <c r="AC42" i="19"/>
  <c r="AB102" i="20"/>
  <c r="AB99" i="20"/>
  <c r="AP80" i="20"/>
  <c r="AD100" i="18"/>
  <c r="AD99" i="18"/>
  <c r="AB32" i="19"/>
  <c r="AB104" i="19"/>
  <c r="AC82" i="19"/>
  <c r="BH84" i="22"/>
  <c r="AQ59" i="19"/>
  <c r="AR103" i="20"/>
  <c r="AB84" i="22"/>
  <c r="AD32" i="21"/>
  <c r="AD72" i="19"/>
  <c r="AD70" i="19"/>
  <c r="AB37" i="20"/>
  <c r="AB66" i="20"/>
  <c r="AD39" i="21"/>
  <c r="BG49" i="19"/>
  <c r="AQ67" i="19"/>
  <c r="AB80" i="18"/>
  <c r="AB69" i="19"/>
  <c r="BI39" i="20"/>
  <c r="AQ47" i="20"/>
  <c r="AC67" i="20"/>
  <c r="AB89" i="18"/>
  <c r="AD103" i="20"/>
  <c r="AD102" i="20"/>
  <c r="AC81" i="21"/>
  <c r="BG94" i="20"/>
  <c r="AQ48" i="20"/>
  <c r="AB105" i="19"/>
  <c r="AP104" i="20"/>
  <c r="AB68" i="20"/>
  <c r="AC99" i="20"/>
  <c r="AC47" i="20"/>
  <c r="BI37" i="20"/>
  <c r="AP101" i="20"/>
  <c r="AQ110" i="20"/>
  <c r="AD87" i="20"/>
  <c r="BI78" i="20"/>
  <c r="BI38" i="20"/>
  <c r="AQ83" i="21"/>
  <c r="BB12" i="22"/>
  <c r="AP73" i="20"/>
  <c r="AR101" i="20"/>
  <c r="BJ56" i="1"/>
  <c r="BJ46" i="1"/>
  <c r="BI100" i="1"/>
  <c r="BI73" i="1"/>
  <c r="BJ71" i="1"/>
  <c r="BI71" i="1"/>
  <c r="BI66" i="1"/>
  <c r="BI55" i="1"/>
  <c r="BJ54" i="1"/>
  <c r="BI58" i="1"/>
  <c r="BK52" i="1"/>
  <c r="DV52" i="1" s="1"/>
  <c r="BJ69" i="1"/>
  <c r="BD70" i="1"/>
  <c r="BI51" i="1"/>
  <c r="BJ45" i="1"/>
  <c r="BK59" i="1"/>
  <c r="DV59" i="1" s="1"/>
  <c r="BJ42" i="1"/>
  <c r="BJ48" i="1"/>
  <c r="BI95" i="1"/>
  <c r="BJ83" i="1"/>
  <c r="BI107" i="1"/>
  <c r="BJ80" i="1"/>
  <c r="BI109" i="1"/>
  <c r="BI62" i="1"/>
  <c r="BD71" i="1"/>
  <c r="BJ57" i="1"/>
  <c r="BK69" i="1"/>
  <c r="DV69" i="1" s="1"/>
  <c r="BD35" i="1"/>
  <c r="AR72" i="19"/>
  <c r="BI101" i="1"/>
  <c r="BK100" i="19"/>
  <c r="AB109" i="19"/>
  <c r="AP110" i="19"/>
  <c r="AC67" i="19"/>
  <c r="AQ68" i="19"/>
  <c r="AC40" i="19"/>
  <c r="BK77" i="20"/>
  <c r="BK69" i="20"/>
  <c r="BG39" i="20"/>
  <c r="AD99" i="20"/>
  <c r="BJ109" i="1"/>
  <c r="BJ106" i="1"/>
  <c r="BK103" i="1"/>
  <c r="DV103" i="1" s="1"/>
  <c r="BD96" i="1"/>
  <c r="BK99" i="1"/>
  <c r="DV99" i="1" s="1"/>
  <c r="BI87" i="1"/>
  <c r="BI84" i="1"/>
  <c r="BD90" i="1"/>
  <c r="BI81" i="1"/>
  <c r="AD98" i="21"/>
  <c r="BJ91" i="1"/>
  <c r="BJ90" i="1"/>
  <c r="BI90" i="1"/>
  <c r="BK65" i="1"/>
  <c r="DV65" i="1" s="1"/>
  <c r="BK66" i="1"/>
  <c r="DV66" i="1" s="1"/>
  <c r="BI67" i="1"/>
  <c r="BD62" i="1"/>
  <c r="BJ58" i="1"/>
  <c r="BI60" i="1"/>
  <c r="BI53" i="1"/>
  <c r="AB55" i="21"/>
  <c r="BD53" i="1"/>
  <c r="BD50" i="1"/>
  <c r="BI40" i="1"/>
  <c r="BI50" i="1"/>
  <c r="BJ43" i="1"/>
  <c r="BD60" i="1"/>
  <c r="BJ34" i="1"/>
  <c r="BJ107" i="1"/>
  <c r="BJ70" i="1"/>
  <c r="BJ84" i="1"/>
  <c r="BJ63" i="1"/>
  <c r="BD89" i="1"/>
  <c r="BK46" i="1"/>
  <c r="DV46" i="1" s="1"/>
  <c r="BK39" i="1"/>
  <c r="DV39" i="1" s="1"/>
  <c r="BI92" i="1"/>
  <c r="BJ53" i="1"/>
  <c r="BK38" i="1"/>
  <c r="DV38" i="1" s="1"/>
  <c r="BK77" i="1"/>
  <c r="DV77" i="1" s="1"/>
  <c r="BJ55" i="1"/>
  <c r="BJ101" i="1"/>
  <c r="BD80" i="1"/>
  <c r="BD98" i="1"/>
  <c r="BK83" i="1"/>
  <c r="DV83" i="1" s="1"/>
  <c r="BJ61" i="1"/>
  <c r="BD61" i="1"/>
  <c r="BI67" i="19"/>
  <c r="BD88" i="1"/>
  <c r="BI94" i="1"/>
  <c r="AP111" i="19"/>
  <c r="BK71" i="19"/>
  <c r="AD47" i="19"/>
  <c r="AD71" i="19"/>
  <c r="AR109" i="20"/>
  <c r="AB72" i="20"/>
  <c r="BD108" i="1"/>
  <c r="BK109" i="1"/>
  <c r="DV109" i="1" s="1"/>
  <c r="BK102" i="1"/>
  <c r="DV102" i="1" s="1"/>
  <c r="BG98" i="21"/>
  <c r="BK104" i="1"/>
  <c r="DV104" i="1" s="1"/>
  <c r="BJ105" i="1"/>
  <c r="BD104" i="1"/>
  <c r="AP102" i="21"/>
  <c r="BD100" i="1"/>
  <c r="BD97" i="1"/>
  <c r="BD87" i="1"/>
  <c r="BD85" i="1"/>
  <c r="AD97" i="21"/>
  <c r="BK93" i="1"/>
  <c r="DV93" i="1" s="1"/>
  <c r="BD93" i="1"/>
  <c r="BK82" i="1"/>
  <c r="DV82" i="1" s="1"/>
  <c r="BK73" i="1"/>
  <c r="DV73" i="1" s="1"/>
  <c r="BK68" i="1"/>
  <c r="DV68" i="1" s="1"/>
  <c r="BI75" i="1"/>
  <c r="BK64" i="1"/>
  <c r="DV64" i="1" s="1"/>
  <c r="BK71" i="1"/>
  <c r="DV71" i="1" s="1"/>
  <c r="BD66" i="1"/>
  <c r="BD67" i="1"/>
  <c r="BK56" i="1"/>
  <c r="DV56" i="1" s="1"/>
  <c r="BK61" i="1"/>
  <c r="DV61" i="1" s="1"/>
  <c r="BI54" i="1"/>
  <c r="BK57" i="1"/>
  <c r="DV57" i="1" s="1"/>
  <c r="BI69" i="1"/>
  <c r="BI45" i="1"/>
  <c r="AR40" i="21"/>
  <c r="BD36" i="1"/>
  <c r="BJ35" i="1"/>
  <c r="BK63" i="1"/>
  <c r="DV63" i="1" s="1"/>
  <c r="BK81" i="1"/>
  <c r="DV81" i="1" s="1"/>
  <c r="BG37" i="21"/>
  <c r="AP81" i="20"/>
  <c r="AR42" i="21"/>
  <c r="BK43" i="1"/>
  <c r="DV43" i="1" s="1"/>
  <c r="BK89" i="1"/>
  <c r="DV89" i="1" s="1"/>
  <c r="BJ100" i="1"/>
  <c r="BI38" i="1"/>
  <c r="BI42" i="1"/>
  <c r="BD102" i="1"/>
  <c r="BD63" i="1"/>
  <c r="BJ103" i="1"/>
  <c r="BI98" i="1"/>
  <c r="BK88" i="1"/>
  <c r="DV88" i="1" s="1"/>
  <c r="BK74" i="1"/>
  <c r="DV74" i="1" s="1"/>
  <c r="BD41" i="1"/>
  <c r="BD77" i="1"/>
  <c r="BJ79" i="1"/>
  <c r="AD69" i="19"/>
  <c r="BK68" i="19"/>
  <c r="AC65" i="19"/>
  <c r="AD105" i="18"/>
  <c r="AQ68" i="20"/>
  <c r="BK87" i="20"/>
  <c r="BI67" i="20"/>
  <c r="AQ76" i="20"/>
  <c r="BI75" i="20"/>
  <c r="BK107" i="1"/>
  <c r="DV107" i="1" s="1"/>
  <c r="BD105" i="1"/>
  <c r="BK100" i="1"/>
  <c r="DV100" i="1" s="1"/>
  <c r="BI105" i="1"/>
  <c r="BJ99" i="1"/>
  <c r="BI83" i="1"/>
  <c r="BJ89" i="1"/>
  <c r="BD83" i="1"/>
  <c r="BI80" i="1"/>
  <c r="BJ77" i="1"/>
  <c r="BK91" i="1"/>
  <c r="DV91" i="1" s="1"/>
  <c r="BI91" i="1"/>
  <c r="BK80" i="1"/>
  <c r="DV80" i="1" s="1"/>
  <c r="BD74" i="1"/>
  <c r="BI72" i="1"/>
  <c r="BD69" i="1"/>
  <c r="BK90" i="1"/>
  <c r="DV90" i="1" s="1"/>
  <c r="BI70" i="1"/>
  <c r="BD65" i="1"/>
  <c r="BI65" i="21"/>
  <c r="BD72" i="1"/>
  <c r="BJ66" i="1"/>
  <c r="BD57" i="1"/>
  <c r="BJ60" i="1"/>
  <c r="BD58" i="1"/>
  <c r="BJ41" i="1"/>
  <c r="BK51" i="1"/>
  <c r="DV51" i="1" s="1"/>
  <c r="BK50" i="1"/>
  <c r="DV50" i="1" s="1"/>
  <c r="BK45" i="1"/>
  <c r="DV45" i="1" s="1"/>
  <c r="BJ40" i="1"/>
  <c r="BI59" i="1"/>
  <c r="BJ39" i="1"/>
  <c r="BD44" i="1"/>
  <c r="BI103" i="1"/>
  <c r="BJ94" i="1"/>
  <c r="AD38" i="21"/>
  <c r="BK62" i="1"/>
  <c r="DV62" i="1" s="1"/>
  <c r="BJ88" i="1"/>
  <c r="BJ96" i="1"/>
  <c r="BD47" i="1"/>
  <c r="BI43" i="1"/>
  <c r="BI39" i="1"/>
  <c r="BJ97" i="1"/>
  <c r="BJ64" i="1"/>
  <c r="BK36" i="1"/>
  <c r="DV36" i="1" s="1"/>
  <c r="BJ93" i="22"/>
  <c r="BK75" i="1"/>
  <c r="DV75" i="1" s="1"/>
  <c r="BG12" i="22"/>
  <c r="BD81" i="1"/>
  <c r="BJ68" i="1"/>
  <c r="BK49" i="1"/>
  <c r="DV49" i="1" s="1"/>
  <c r="BJ49" i="1"/>
  <c r="BD78" i="1"/>
  <c r="BJ102" i="1"/>
  <c r="BK95" i="1"/>
  <c r="DV95" i="1" s="1"/>
  <c r="AR51" i="19"/>
  <c r="BK96" i="20"/>
  <c r="BI106" i="1"/>
  <c r="AP104" i="21"/>
  <c r="BD103" i="1"/>
  <c r="BD101" i="1"/>
  <c r="BK96" i="1"/>
  <c r="DV96" i="1" s="1"/>
  <c r="BK86" i="1"/>
  <c r="DV86" i="1" s="1"/>
  <c r="BK84" i="1"/>
  <c r="DV84" i="1" s="1"/>
  <c r="BI89" i="1"/>
  <c r="BI86" i="1"/>
  <c r="BG86" i="21"/>
  <c r="BI82" i="1"/>
  <c r="BI79" i="1"/>
  <c r="BI78" i="1"/>
  <c r="BJ76" i="1"/>
  <c r="BI77" i="1"/>
  <c r="BK79" i="1"/>
  <c r="DV79" i="1" s="1"/>
  <c r="BK72" i="1"/>
  <c r="DV72" i="1" s="1"/>
  <c r="BJ65" i="1"/>
  <c r="BK55" i="1"/>
  <c r="DV55" i="1" s="1"/>
  <c r="BI61" i="1"/>
  <c r="BK58" i="1"/>
  <c r="DV58" i="1" s="1"/>
  <c r="BK53" i="1"/>
  <c r="DV53" i="1" s="1"/>
  <c r="BI44" i="1"/>
  <c r="BD52" i="1"/>
  <c r="BJ44" i="1"/>
  <c r="BD51" i="1"/>
  <c r="BD46" i="1"/>
  <c r="BD45" i="1"/>
  <c r="BJ38" i="1"/>
  <c r="BK48" i="1"/>
  <c r="DV48" i="1" s="1"/>
  <c r="BK35" i="1"/>
  <c r="DV35" i="1" s="1"/>
  <c r="BI35" i="1"/>
  <c r="BK47" i="1"/>
  <c r="DV47" i="1" s="1"/>
  <c r="BD48" i="1"/>
  <c r="BI88" i="1"/>
  <c r="AC45" i="21"/>
  <c r="BI96" i="1"/>
  <c r="BJ92" i="1"/>
  <c r="BJ73" i="1"/>
  <c r="BJ86" i="1"/>
  <c r="BD39" i="1"/>
  <c r="BD79" i="1"/>
  <c r="BJ72" i="1"/>
  <c r="BJ74" i="1"/>
  <c r="BJ47" i="1"/>
  <c r="BI64" i="1"/>
  <c r="BD99" i="1"/>
  <c r="BD91" i="1"/>
  <c r="BJ50" i="1"/>
  <c r="BK108" i="1"/>
  <c r="DV108" i="1" s="1"/>
  <c r="BJ104" i="1"/>
  <c r="AB106" i="19"/>
  <c r="BG105" i="19"/>
  <c r="AB70" i="19"/>
  <c r="BG36" i="19"/>
  <c r="BK58" i="19"/>
  <c r="BG57" i="20"/>
  <c r="AC51" i="20"/>
  <c r="AP49" i="20"/>
  <c r="BK106" i="1"/>
  <c r="DV106" i="1" s="1"/>
  <c r="BI102" i="1"/>
  <c r="BK105" i="1"/>
  <c r="DV105" i="1" s="1"/>
  <c r="BI93" i="1"/>
  <c r="BI63" i="1"/>
  <c r="BD95" i="1"/>
  <c r="BK78" i="1"/>
  <c r="DV78" i="1" s="1"/>
  <c r="BD76" i="1"/>
  <c r="BI74" i="1"/>
  <c r="BD73" i="1"/>
  <c r="BJ75" i="1"/>
  <c r="BD56" i="1"/>
  <c r="BJ67" i="1"/>
  <c r="BK67" i="1"/>
  <c r="DV67" i="1" s="1"/>
  <c r="BD59" i="1"/>
  <c r="BK54" i="1"/>
  <c r="DV54" i="1" s="1"/>
  <c r="BJ52" i="1"/>
  <c r="BK47" i="21"/>
  <c r="BD54" i="1"/>
  <c r="BI57" i="1"/>
  <c r="BK44" i="1"/>
  <c r="DV44" i="1" s="1"/>
  <c r="BJ59" i="1"/>
  <c r="BI34" i="1"/>
  <c r="BJ36" i="1"/>
  <c r="BD49" i="1"/>
  <c r="BI41" i="1"/>
  <c r="BK34" i="1"/>
  <c r="DV34" i="1" s="1"/>
  <c r="BI99" i="1"/>
  <c r="BD94" i="1"/>
  <c r="BJ87" i="1"/>
  <c r="BK87" i="1"/>
  <c r="DV87" i="1" s="1"/>
  <c r="BD40" i="1"/>
  <c r="BK76" i="1"/>
  <c r="DV76" i="1" s="1"/>
  <c r="BD20" i="22"/>
  <c r="BG22" i="22"/>
  <c r="BD43" i="1"/>
  <c r="BI36" i="1"/>
  <c r="BJ62" i="1"/>
  <c r="BG21" i="22"/>
  <c r="BK92" i="1"/>
  <c r="DV92" i="1" s="1"/>
  <c r="BK94" i="1"/>
  <c r="DV94" i="1" s="1"/>
  <c r="BI49" i="1"/>
  <c r="BK85" i="1"/>
  <c r="DV85" i="1" s="1"/>
  <c r="AQ41" i="19"/>
  <c r="AP70" i="20"/>
  <c r="AP92" i="20"/>
  <c r="BK97" i="1"/>
  <c r="DV97" i="1" s="1"/>
  <c r="BD107" i="1"/>
  <c r="BD106" i="1"/>
  <c r="BK98" i="1"/>
  <c r="DV98" i="1" s="1"/>
  <c r="BD86" i="1"/>
  <c r="BD84" i="1"/>
  <c r="BI85" i="1"/>
  <c r="BD92" i="1"/>
  <c r="BI76" i="1"/>
  <c r="BD75" i="1"/>
  <c r="BK70" i="1"/>
  <c r="DV70" i="1" s="1"/>
  <c r="BI65" i="1"/>
  <c r="BI56" i="1"/>
  <c r="BI47" i="1"/>
  <c r="BD68" i="1"/>
  <c r="BD55" i="1"/>
  <c r="BI46" i="1"/>
  <c r="BK60" i="1"/>
  <c r="DV60" i="1" s="1"/>
  <c r="BI52" i="1"/>
  <c r="BJ51" i="1"/>
  <c r="BJ37" i="1"/>
  <c r="BK41" i="1"/>
  <c r="DV41" i="1" s="1"/>
  <c r="BI48" i="1"/>
  <c r="BI108" i="1"/>
  <c r="BI104" i="1"/>
  <c r="BJ78" i="1"/>
  <c r="BI97" i="1"/>
  <c r="BG11" i="22"/>
  <c r="BG10" i="22"/>
  <c r="BK40" i="1"/>
  <c r="DV40" i="1" s="1"/>
  <c r="BK101" i="1"/>
  <c r="DV101" i="1" s="1"/>
  <c r="BG20" i="22"/>
  <c r="AQ46" i="21"/>
  <c r="AQ42" i="21"/>
  <c r="AP69" i="22"/>
  <c r="AC44" i="22"/>
  <c r="AQ45" i="22"/>
  <c r="AD79" i="22"/>
  <c r="AQ91" i="22"/>
  <c r="AD83" i="22"/>
  <c r="BJ67" i="22"/>
  <c r="AC87" i="22"/>
  <c r="AR81" i="22"/>
  <c r="AD80" i="22"/>
  <c r="AP80" i="22"/>
  <c r="AB100" i="22"/>
  <c r="AR80" i="22"/>
  <c r="AC51" i="22"/>
  <c r="AB88" i="22"/>
  <c r="BJ50" i="22"/>
  <c r="BJ88" i="22"/>
  <c r="AD37" i="22"/>
  <c r="AC89" i="22"/>
  <c r="BJ86" i="22"/>
  <c r="AC73" i="22"/>
  <c r="AQ72" i="22"/>
  <c r="AP108" i="22"/>
  <c r="AQ89" i="22"/>
  <c r="AC91" i="22"/>
  <c r="BJ81" i="22"/>
  <c r="BL80" i="22"/>
  <c r="BH107" i="22"/>
  <c r="AB107" i="22"/>
  <c r="AR106" i="22"/>
  <c r="BH86" i="22"/>
  <c r="BH105" i="22"/>
  <c r="AD111" i="22"/>
  <c r="AB106" i="22"/>
  <c r="AP87" i="22"/>
  <c r="AC71" i="22"/>
  <c r="AB87" i="22"/>
  <c r="AR103" i="22"/>
  <c r="AD101" i="22"/>
  <c r="AP88" i="22"/>
  <c r="AP89" i="22"/>
  <c r="AC70" i="22"/>
  <c r="BL89" i="22"/>
  <c r="BJ108" i="22"/>
  <c r="AQ93" i="22"/>
  <c r="BJ52" i="22"/>
  <c r="AR111" i="22"/>
  <c r="AQ75" i="22"/>
  <c r="BJ89" i="22"/>
  <c r="AQ74" i="22"/>
  <c r="AC66" i="22"/>
  <c r="BJ85" i="22"/>
  <c r="AC86" i="22"/>
  <c r="AB78" i="22"/>
  <c r="BJ82" i="22"/>
  <c r="AQ88" i="22"/>
  <c r="AB79" i="22"/>
  <c r="AC83" i="22"/>
  <c r="AB91" i="22"/>
  <c r="AQ86" i="22"/>
  <c r="AP93" i="22"/>
  <c r="AQ87" i="22"/>
  <c r="AP79" i="22"/>
  <c r="AB92" i="22"/>
  <c r="BJ98" i="22"/>
  <c r="AD103" i="22"/>
  <c r="AQ84" i="22"/>
  <c r="AQ83" i="22"/>
  <c r="AP81" i="22"/>
  <c r="AR101" i="22"/>
  <c r="AR85" i="22"/>
  <c r="AR107" i="22"/>
  <c r="AR104" i="22"/>
  <c r="AR105" i="22"/>
  <c r="BJ107" i="22"/>
  <c r="AQ112" i="22"/>
  <c r="AD102" i="22"/>
  <c r="BL70" i="22"/>
  <c r="AD78" i="22"/>
  <c r="BL87" i="22"/>
  <c r="BL91" i="22"/>
  <c r="BH81" i="22"/>
  <c r="AD104" i="22"/>
  <c r="BH80" i="22"/>
  <c r="AP97" i="22"/>
  <c r="AR84" i="22"/>
  <c r="AB98" i="22"/>
  <c r="BL107" i="22"/>
  <c r="AB43" i="22"/>
  <c r="BJ92" i="22"/>
  <c r="BH106" i="22"/>
  <c r="BL88" i="22"/>
  <c r="BL93" i="22"/>
  <c r="AB80" i="22"/>
  <c r="AD105" i="22"/>
  <c r="AB81" i="22"/>
  <c r="AP82" i="22"/>
  <c r="AD99" i="22"/>
  <c r="BL92" i="22"/>
  <c r="AP113" i="22"/>
  <c r="BL68" i="22"/>
  <c r="AR108" i="22"/>
  <c r="AC92" i="22"/>
  <c r="AR82" i="22"/>
  <c r="AP74" i="22"/>
  <c r="AB95" i="22"/>
  <c r="AD107" i="22"/>
  <c r="BL81" i="22"/>
  <c r="BH82" i="22"/>
  <c r="BJ83" i="22"/>
  <c r="AR109" i="22"/>
  <c r="AB97" i="22"/>
  <c r="AD81" i="22"/>
  <c r="AP99" i="22"/>
  <c r="AQ92" i="22"/>
  <c r="AD108" i="22"/>
  <c r="AR83" i="22"/>
  <c r="BJ73" i="22"/>
  <c r="AB110" i="22"/>
  <c r="AR110" i="22"/>
  <c r="AB96" i="22"/>
  <c r="AP75" i="22"/>
  <c r="AD82" i="22"/>
  <c r="AP40" i="22"/>
  <c r="AC93" i="22"/>
  <c r="AP98" i="22"/>
  <c r="AB74" i="22"/>
  <c r="AD90" i="22"/>
  <c r="BH93" i="22"/>
  <c r="AP83" i="22"/>
  <c r="C9" i="22"/>
  <c r="BH98" i="22"/>
  <c r="AD84" i="22"/>
  <c r="AQ94" i="22"/>
  <c r="AB54" i="22"/>
  <c r="AB101" i="22"/>
  <c r="AD98" i="22"/>
  <c r="AR86" i="22"/>
  <c r="AP86" i="22"/>
  <c r="BL84" i="22"/>
  <c r="AR93" i="22"/>
  <c r="BL90" i="22"/>
  <c r="AR78" i="22"/>
  <c r="AD91" i="22"/>
  <c r="BH92" i="22"/>
  <c r="BC11" i="22"/>
  <c r="BE14" i="22"/>
  <c r="AB51" i="22"/>
  <c r="BH108" i="22"/>
  <c r="AP84" i="22"/>
  <c r="AP57" i="22"/>
  <c r="BD11" i="22"/>
  <c r="AQ44" i="22"/>
  <c r="BH83" i="22"/>
  <c r="AQ67" i="22"/>
  <c r="BL108" i="22"/>
  <c r="AP85" i="22"/>
  <c r="BL83" i="22"/>
  <c r="AR89" i="22"/>
  <c r="AR88" i="22"/>
  <c r="AD87" i="22"/>
  <c r="AD86" i="22"/>
  <c r="AP72" i="20"/>
  <c r="AB70" i="20"/>
  <c r="BK91" i="18"/>
  <c r="BG78" i="20"/>
  <c r="BG37" i="20"/>
  <c r="BG38" i="20"/>
  <c r="BI66" i="20"/>
  <c r="AB39" i="20"/>
  <c r="AP40" i="20"/>
  <c r="AB38" i="20"/>
  <c r="AP41" i="20"/>
  <c r="AC107" i="22"/>
  <c r="BJ106" i="22"/>
  <c r="AQ109" i="22"/>
  <c r="BL82" i="22"/>
  <c r="AC79" i="20"/>
  <c r="AQ81" i="20"/>
  <c r="AB71" i="20"/>
  <c r="AP74" i="20"/>
  <c r="AC81" i="18"/>
  <c r="AP71" i="20"/>
  <c r="BG79" i="20"/>
  <c r="BK101" i="20"/>
  <c r="BJ94" i="22"/>
  <c r="AP104" i="22"/>
  <c r="AB102" i="22"/>
  <c r="AP102" i="22"/>
  <c r="BJ70" i="22"/>
  <c r="BJ43" i="22"/>
  <c r="BG101" i="20"/>
  <c r="AR87" i="22"/>
  <c r="BL105" i="22"/>
  <c r="AR75" i="18"/>
  <c r="AQ50" i="19"/>
  <c r="AB69" i="20"/>
  <c r="BE11" i="22"/>
  <c r="BC10" i="22"/>
  <c r="BL106" i="22"/>
  <c r="AC95" i="22"/>
  <c r="AC94" i="22"/>
  <c r="AQ96" i="22"/>
  <c r="BJ72" i="22"/>
  <c r="BG68" i="20"/>
  <c r="BK103" i="20"/>
  <c r="AP100" i="21"/>
  <c r="AB98" i="21"/>
  <c r="AP99" i="21"/>
  <c r="AB97" i="21"/>
  <c r="AQ73" i="20"/>
  <c r="AC71" i="20"/>
  <c r="AC70" i="20"/>
  <c r="AQ70" i="20"/>
  <c r="AC68" i="20"/>
  <c r="AQ69" i="20"/>
  <c r="AC69" i="20"/>
  <c r="BH109" i="22"/>
  <c r="AC106" i="22"/>
  <c r="AQ108" i="22"/>
  <c r="AC105" i="22"/>
  <c r="BJ105" i="22"/>
  <c r="AP110" i="22"/>
  <c r="AB108" i="22"/>
  <c r="AB109" i="22"/>
  <c r="AP109" i="22"/>
  <c r="AP111" i="22"/>
  <c r="AC80" i="22"/>
  <c r="AQ82" i="22"/>
  <c r="AR92" i="22"/>
  <c r="AR90" i="22"/>
  <c r="AR91" i="22"/>
  <c r="AD89" i="22"/>
  <c r="AP91" i="22"/>
  <c r="AP92" i="22"/>
  <c r="AP90" i="22"/>
  <c r="AB89" i="22"/>
  <c r="AB90" i="22"/>
  <c r="BH90" i="22"/>
  <c r="AR99" i="21"/>
  <c r="BI71" i="20"/>
  <c r="BG74" i="20"/>
  <c r="AP79" i="20"/>
  <c r="AB77" i="20"/>
  <c r="AC37" i="20"/>
  <c r="AQ39" i="20"/>
  <c r="BI39" i="21"/>
  <c r="AP64" i="21"/>
  <c r="AP65" i="21"/>
  <c r="AB62" i="21"/>
  <c r="BG66" i="20"/>
  <c r="AB67" i="20"/>
  <c r="AP68" i="20"/>
  <c r="BL86" i="22"/>
  <c r="AQ98" i="22"/>
  <c r="BJ95" i="22"/>
  <c r="AQ110" i="22"/>
  <c r="AC109" i="22"/>
  <c r="AB105" i="22"/>
  <c r="AB104" i="22"/>
  <c r="AP107" i="22"/>
  <c r="AP106" i="22"/>
  <c r="AD94" i="22"/>
  <c r="AD93" i="22"/>
  <c r="AR96" i="22"/>
  <c r="AR95" i="22"/>
  <c r="AR94" i="22"/>
  <c r="AP95" i="22"/>
  <c r="AP96" i="22"/>
  <c r="AB93" i="22"/>
  <c r="AB94" i="22"/>
  <c r="AP94" i="22"/>
  <c r="BH94" i="22"/>
  <c r="AQ52" i="19"/>
  <c r="BK102" i="20"/>
  <c r="BK100" i="20"/>
  <c r="AP46" i="22"/>
  <c r="AP45" i="22"/>
  <c r="BJ80" i="22"/>
  <c r="BH87" i="22"/>
  <c r="BJ62" i="22"/>
  <c r="BG66" i="19"/>
  <c r="AC101" i="19"/>
  <c r="AR73" i="19"/>
  <c r="AB66" i="19"/>
  <c r="AC58" i="19"/>
  <c r="AQ54" i="19"/>
  <c r="AP39" i="19"/>
  <c r="AC36" i="19"/>
  <c r="BI100" i="20"/>
  <c r="BK70" i="20"/>
  <c r="BK66" i="20"/>
  <c r="BG36" i="20"/>
  <c r="AD103" i="21"/>
  <c r="BG85" i="21"/>
  <c r="AD40" i="21"/>
  <c r="AP38" i="21"/>
  <c r="AB32" i="21"/>
  <c r="BK49" i="21"/>
  <c r="AQ43" i="21"/>
  <c r="AP112" i="22"/>
  <c r="AC88" i="22"/>
  <c r="BJ71" i="22"/>
  <c r="AQ39" i="22"/>
  <c r="BF10" i="22"/>
  <c r="AQ107" i="22"/>
  <c r="BL96" i="22"/>
  <c r="AD66" i="19"/>
  <c r="AC46" i="19"/>
  <c r="AB92" i="18"/>
  <c r="AD76" i="19"/>
  <c r="AR85" i="20"/>
  <c r="BI72" i="20"/>
  <c r="AD66" i="21"/>
  <c r="AC51" i="21"/>
  <c r="AQ38" i="21"/>
  <c r="AQ90" i="22"/>
  <c r="AR39" i="22"/>
  <c r="AQ95" i="22"/>
  <c r="AP103" i="22"/>
  <c r="AP101" i="22"/>
  <c r="AR98" i="22"/>
  <c r="BL94" i="22"/>
  <c r="AP68" i="22"/>
  <c r="AB66" i="22"/>
  <c r="AB71" i="22"/>
  <c r="AP73" i="22"/>
  <c r="BJ90" i="22"/>
  <c r="BJ87" i="22"/>
  <c r="AC81" i="20"/>
  <c r="BI80" i="20"/>
  <c r="AC40" i="21"/>
  <c r="AR100" i="22"/>
  <c r="AC67" i="22"/>
  <c r="BH66" i="22"/>
  <c r="BJ66" i="22"/>
  <c r="AQ68" i="22"/>
  <c r="BJ41" i="22"/>
  <c r="AC41" i="22"/>
  <c r="BD24" i="22"/>
  <c r="BJ84" i="22"/>
  <c r="AB74" i="20"/>
  <c r="BK72" i="20"/>
  <c r="AP69" i="20"/>
  <c r="AD41" i="21"/>
  <c r="AC49" i="21"/>
  <c r="AP78" i="20"/>
  <c r="BJ91" i="22"/>
  <c r="BH85" i="22"/>
  <c r="AC43" i="22"/>
  <c r="AC42" i="22"/>
  <c r="AR99" i="22"/>
  <c r="AC82" i="22"/>
  <c r="AQ73" i="22"/>
  <c r="AB83" i="22"/>
  <c r="AC81" i="22"/>
  <c r="BH51" i="22"/>
  <c r="AR71" i="19"/>
  <c r="AP108" i="19"/>
  <c r="AQ50" i="20"/>
  <c r="AQ49" i="20"/>
  <c r="BK75" i="21"/>
  <c r="AG10" i="21"/>
  <c r="I10" i="21" s="1"/>
  <c r="AQ97" i="22"/>
  <c r="AD76" i="22"/>
  <c r="AR113" i="22"/>
  <c r="AD110" i="22"/>
  <c r="AP100" i="22"/>
  <c r="BL95" i="22"/>
  <c r="AB70" i="22"/>
  <c r="AP72" i="22"/>
  <c r="AQ43" i="22"/>
  <c r="BH101" i="22"/>
  <c r="BH103" i="22"/>
  <c r="AQ105" i="22"/>
  <c r="AC103" i="22"/>
  <c r="AQ103" i="22"/>
  <c r="AC101" i="22"/>
  <c r="BL98" i="22"/>
  <c r="BH74" i="22"/>
  <c r="AQ71" i="22"/>
  <c r="AC69" i="22"/>
  <c r="BH68" i="22"/>
  <c r="AR61" i="22"/>
  <c r="AD59" i="22"/>
  <c r="BL58" i="22"/>
  <c r="AR59" i="22"/>
  <c r="AD57" i="22"/>
  <c r="BL56" i="22"/>
  <c r="AP63" i="22"/>
  <c r="AB61" i="22"/>
  <c r="AP60" i="22"/>
  <c r="AB58" i="22"/>
  <c r="BL53" i="22"/>
  <c r="BJ56" i="22"/>
  <c r="AP55" i="22"/>
  <c r="AB52" i="22"/>
  <c r="AB53" i="22"/>
  <c r="BH52" i="22"/>
  <c r="BL52" i="22"/>
  <c r="BL46" i="22"/>
  <c r="BJ44" i="22"/>
  <c r="AB42" i="22"/>
  <c r="AP44" i="22"/>
  <c r="BL49" i="22"/>
  <c r="AQ50" i="22"/>
  <c r="AC48" i="22"/>
  <c r="BJ42" i="22"/>
  <c r="AR41" i="22"/>
  <c r="AD39" i="22"/>
  <c r="BJ47" i="22"/>
  <c r="AQ48" i="22"/>
  <c r="AB40" i="22"/>
  <c r="AP42" i="22"/>
  <c r="BH100" i="22"/>
  <c r="BL101" i="22"/>
  <c r="AQ100" i="22"/>
  <c r="AC98" i="22"/>
  <c r="AR76" i="22"/>
  <c r="AD74" i="22"/>
  <c r="AR72" i="22"/>
  <c r="AD70" i="22"/>
  <c r="BJ76" i="22"/>
  <c r="BH69" i="22"/>
  <c r="AR64" i="22"/>
  <c r="AD62" i="22"/>
  <c r="AR63" i="22"/>
  <c r="AD61" i="22"/>
  <c r="BJ61" i="22"/>
  <c r="AR62" i="22"/>
  <c r="AD60" i="22"/>
  <c r="AC60" i="22"/>
  <c r="AQ62" i="22"/>
  <c r="AQ60" i="22"/>
  <c r="AC58" i="22"/>
  <c r="AC56" i="22"/>
  <c r="AQ58" i="22"/>
  <c r="BJ53" i="22"/>
  <c r="AR65" i="22"/>
  <c r="AD63" i="22"/>
  <c r="AQ65" i="22"/>
  <c r="AC63" i="22"/>
  <c r="BL63" i="22"/>
  <c r="BJ54" i="22"/>
  <c r="AP54" i="22"/>
  <c r="BL50" i="22"/>
  <c r="AP59" i="22"/>
  <c r="AB57" i="22"/>
  <c r="BH53" i="22"/>
  <c r="AC53" i="22"/>
  <c r="AQ55" i="22"/>
  <c r="BJ65" i="22"/>
  <c r="AC62" i="22"/>
  <c r="AR56" i="22"/>
  <c r="AD54" i="22"/>
  <c r="BJ55" i="22"/>
  <c r="BJ64" i="22"/>
  <c r="BL64" i="22"/>
  <c r="BJ46" i="22"/>
  <c r="BH42" i="22"/>
  <c r="BH38" i="22"/>
  <c r="AR46" i="22"/>
  <c r="AD44" i="22"/>
  <c r="BL41" i="22"/>
  <c r="BH37" i="22"/>
  <c r="AD48" i="22"/>
  <c r="AR50" i="22"/>
  <c r="BL43" i="22"/>
  <c r="BL36" i="22"/>
  <c r="AC47" i="22"/>
  <c r="AQ49" i="22"/>
  <c r="AQ40" i="22"/>
  <c r="AC46" i="22"/>
  <c r="BJ104" i="22"/>
  <c r="BL97" i="22"/>
  <c r="BJ100" i="22"/>
  <c r="AQ111" i="22"/>
  <c r="BH79" i="22"/>
  <c r="AQ80" i="22"/>
  <c r="AC78" i="22"/>
  <c r="BJ77" i="22"/>
  <c r="BJ79" i="22"/>
  <c r="BL78" i="22"/>
  <c r="BH71" i="22"/>
  <c r="AR70" i="22"/>
  <c r="AD68" i="22"/>
  <c r="BJ68" i="22"/>
  <c r="BH59" i="22"/>
  <c r="BH57" i="22"/>
  <c r="AP65" i="22"/>
  <c r="AB63" i="22"/>
  <c r="AQ64" i="22"/>
  <c r="AR57" i="22"/>
  <c r="AD55" i="22"/>
  <c r="BL51" i="22"/>
  <c r="AR66" i="22"/>
  <c r="AD64" i="22"/>
  <c r="BJ39" i="22"/>
  <c r="BH44" i="22"/>
  <c r="AQ54" i="22"/>
  <c r="BJ37" i="22"/>
  <c r="AR40" i="22"/>
  <c r="AD38" i="22"/>
  <c r="AC36" i="22"/>
  <c r="AQ38" i="22"/>
  <c r="BF24" i="22"/>
  <c r="BD25" i="22"/>
  <c r="BB24" i="22"/>
  <c r="AR49" i="22"/>
  <c r="AD47" i="22"/>
  <c r="BA14" i="22"/>
  <c r="AQ47" i="22"/>
  <c r="BD12" i="22"/>
  <c r="BF11" i="22"/>
  <c r="BB11" i="22"/>
  <c r="BH40" i="22"/>
  <c r="AC110" i="22"/>
  <c r="AQ102" i="22"/>
  <c r="AC100" i="22"/>
  <c r="BL100" i="22"/>
  <c r="AQ99" i="22"/>
  <c r="AC97" i="22"/>
  <c r="AR75" i="22"/>
  <c r="AD73" i="22"/>
  <c r="AQ78" i="22"/>
  <c r="AC76" i="22"/>
  <c r="BJ75" i="22"/>
  <c r="BL77" i="22"/>
  <c r="BJ74" i="22"/>
  <c r="AR71" i="22"/>
  <c r="AD69" i="22"/>
  <c r="BL69" i="22"/>
  <c r="BJ63" i="22"/>
  <c r="BH50" i="22"/>
  <c r="BL65" i="22"/>
  <c r="BH65" i="22"/>
  <c r="BH55" i="22"/>
  <c r="BH46" i="22"/>
  <c r="AR43" i="22"/>
  <c r="AD41" i="22"/>
  <c r="BL39" i="22"/>
  <c r="BL37" i="22"/>
  <c r="AB46" i="22"/>
  <c r="AP48" i="22"/>
  <c r="AB39" i="22"/>
  <c r="AP41" i="22"/>
  <c r="AD49" i="22"/>
  <c r="AR51" i="22"/>
  <c r="AQ51" i="22"/>
  <c r="AC49" i="22"/>
  <c r="AC52" i="22"/>
  <c r="BL48" i="22"/>
  <c r="BJ45" i="22"/>
  <c r="AB38" i="22"/>
  <c r="BB10" i="22"/>
  <c r="BJ103" i="22"/>
  <c r="AQ106" i="22"/>
  <c r="AC104" i="22"/>
  <c r="AQ104" i="22"/>
  <c r="AC102" i="22"/>
  <c r="BJ101" i="22"/>
  <c r="BL103" i="22"/>
  <c r="BH78" i="22"/>
  <c r="BL79" i="22"/>
  <c r="BH77" i="22"/>
  <c r="BH75" i="22"/>
  <c r="BH73" i="22"/>
  <c r="AP78" i="22"/>
  <c r="AB76" i="22"/>
  <c r="AR69" i="22"/>
  <c r="AD67" i="22"/>
  <c r="BL59" i="22"/>
  <c r="AR60" i="22"/>
  <c r="AD58" i="22"/>
  <c r="BL57" i="22"/>
  <c r="AR58" i="22"/>
  <c r="AD56" i="22"/>
  <c r="AP53" i="22"/>
  <c r="AP58" i="22"/>
  <c r="AB56" i="22"/>
  <c r="AR55" i="22"/>
  <c r="AD53" i="22"/>
  <c r="BJ60" i="22"/>
  <c r="AR54" i="22"/>
  <c r="AD52" i="22"/>
  <c r="AP56" i="22"/>
  <c r="BL45" i="22"/>
  <c r="BH41" i="22"/>
  <c r="AB41" i="22"/>
  <c r="AP43" i="22"/>
  <c r="AB37" i="22"/>
  <c r="AP39" i="22"/>
  <c r="BJ51" i="22"/>
  <c r="BH43" i="22"/>
  <c r="BD23" i="22"/>
  <c r="BF23" i="22"/>
  <c r="BL47" i="22"/>
  <c r="BF21" i="22"/>
  <c r="AC40" i="22"/>
  <c r="AQ42" i="22"/>
  <c r="BF12" i="22"/>
  <c r="AZ12" i="22"/>
  <c r="BG14" i="22" s="1"/>
  <c r="AC111" i="22"/>
  <c r="AQ113" i="22"/>
  <c r="BJ102" i="22"/>
  <c r="BH97" i="22"/>
  <c r="AR74" i="22"/>
  <c r="AD72" i="22"/>
  <c r="BH70" i="22"/>
  <c r="AQ76" i="22"/>
  <c r="AB75" i="22"/>
  <c r="AQ70" i="22"/>
  <c r="BL66" i="22"/>
  <c r="BH62" i="22"/>
  <c r="AB69" i="22"/>
  <c r="AP71" i="22"/>
  <c r="AP70" i="22"/>
  <c r="AP64" i="22"/>
  <c r="AB62" i="22"/>
  <c r="BL67" i="22"/>
  <c r="BH60" i="22"/>
  <c r="AC59" i="22"/>
  <c r="AQ61" i="22"/>
  <c r="AC57" i="22"/>
  <c r="AQ59" i="22"/>
  <c r="AP61" i="22"/>
  <c r="AB59" i="22"/>
  <c r="BH54" i="22"/>
  <c r="AQ52" i="22"/>
  <c r="AC50" i="22"/>
  <c r="BJ69" i="22"/>
  <c r="BL54" i="22"/>
  <c r="BJ59" i="22"/>
  <c r="AP66" i="22"/>
  <c r="AB64" i="22"/>
  <c r="BH64" i="22"/>
  <c r="BL38" i="22"/>
  <c r="BJ49" i="22"/>
  <c r="BH48" i="22"/>
  <c r="AB44" i="22"/>
  <c r="AB47" i="22"/>
  <c r="AP49" i="22"/>
  <c r="BF20" i="22"/>
  <c r="AD43" i="22"/>
  <c r="AR42" i="22"/>
  <c r="AD40" i="22"/>
  <c r="O9" i="22"/>
  <c r="BH104" i="22"/>
  <c r="BL99" i="22"/>
  <c r="BL104" i="22"/>
  <c r="BJ99" i="22"/>
  <c r="AQ79" i="22"/>
  <c r="AC77" i="22"/>
  <c r="BH96" i="22"/>
  <c r="AR79" i="22"/>
  <c r="AD77" i="22"/>
  <c r="AR68" i="22"/>
  <c r="AD66" i="22"/>
  <c r="AC75" i="22"/>
  <c r="AC68" i="22"/>
  <c r="AP77" i="22"/>
  <c r="BL73" i="22"/>
  <c r="AB68" i="22"/>
  <c r="BH61" i="22"/>
  <c r="BL60" i="22"/>
  <c r="BH58" i="22"/>
  <c r="BH56" i="22"/>
  <c r="AD65" i="22"/>
  <c r="AR67" i="22"/>
  <c r="AC54" i="22"/>
  <c r="AQ56" i="22"/>
  <c r="AR52" i="22"/>
  <c r="AD50" i="22"/>
  <c r="BJ58" i="22"/>
  <c r="BL55" i="22"/>
  <c r="AR53" i="22"/>
  <c r="AD51" i="22"/>
  <c r="BL42" i="22"/>
  <c r="AQ53" i="22"/>
  <c r="AC39" i="22"/>
  <c r="AQ41" i="22"/>
  <c r="AB55" i="22"/>
  <c r="BH49" i="22"/>
  <c r="AC38" i="22"/>
  <c r="AB60" i="22"/>
  <c r="AR38" i="22"/>
  <c r="AD36" i="22"/>
  <c r="BB22" i="22"/>
  <c r="BF22" i="22"/>
  <c r="AP38" i="22"/>
  <c r="BD21" i="22"/>
  <c r="BB20" i="22"/>
  <c r="BB21" i="22"/>
  <c r="BC12" i="22"/>
  <c r="BE13" i="22"/>
  <c r="AR45" i="22"/>
  <c r="O8" i="22"/>
  <c r="BH102" i="22"/>
  <c r="BL102" i="22"/>
  <c r="AQ101" i="22"/>
  <c r="AC99" i="22"/>
  <c r="BJ96" i="22"/>
  <c r="AC96" i="22"/>
  <c r="BJ97" i="22"/>
  <c r="AQ81" i="22"/>
  <c r="AC79" i="22"/>
  <c r="AR77" i="22"/>
  <c r="AD75" i="22"/>
  <c r="BL74" i="22"/>
  <c r="AR73" i="22"/>
  <c r="AD71" i="22"/>
  <c r="BH72" i="22"/>
  <c r="BL75" i="22"/>
  <c r="BL76" i="22"/>
  <c r="BH76" i="22"/>
  <c r="BL72" i="22"/>
  <c r="AQ77" i="22"/>
  <c r="BJ78" i="22"/>
  <c r="AP76" i="22"/>
  <c r="AQ69" i="22"/>
  <c r="BL62" i="22"/>
  <c r="AQ63" i="22"/>
  <c r="AC61" i="22"/>
  <c r="BL61" i="22"/>
  <c r="BH63" i="22"/>
  <c r="AB65" i="22"/>
  <c r="AP67" i="22"/>
  <c r="L64" i="22"/>
  <c r="AP52" i="22"/>
  <c r="AB50" i="22"/>
  <c r="BJ57" i="22"/>
  <c r="AC55" i="22"/>
  <c r="AQ57" i="22"/>
  <c r="AQ66" i="22"/>
  <c r="AC64" i="22"/>
  <c r="AR47" i="22"/>
  <c r="AD45" i="22"/>
  <c r="BH39" i="22"/>
  <c r="BH45" i="22"/>
  <c r="BL44" i="22"/>
  <c r="AP47" i="22"/>
  <c r="AB45" i="22"/>
  <c r="BJ38" i="22"/>
  <c r="AP62" i="22"/>
  <c r="AR48" i="22"/>
  <c r="AD46" i="22"/>
  <c r="AR44" i="22"/>
  <c r="AD42" i="22"/>
  <c r="BJ36" i="22"/>
  <c r="BH36" i="22"/>
  <c r="BB23" i="22"/>
  <c r="AB36" i="22"/>
  <c r="BJ48" i="22"/>
  <c r="BH47" i="22"/>
  <c r="AP51" i="22"/>
  <c r="AP50" i="22"/>
  <c r="BD22" i="22"/>
  <c r="BJ40" i="22"/>
  <c r="BL40" i="22"/>
  <c r="BC14" i="22"/>
  <c r="BE12" i="22"/>
  <c r="BD16" i="22"/>
  <c r="BI106" i="19"/>
  <c r="BK60" i="19"/>
  <c r="BK71" i="20"/>
  <c r="BB59" i="18"/>
  <c r="AQ108" i="19"/>
  <c r="AD94" i="19"/>
  <c r="AQ103" i="19"/>
  <c r="AC53" i="19"/>
  <c r="BG37" i="19"/>
  <c r="AR55" i="19"/>
  <c r="AD57" i="19"/>
  <c r="BI102" i="20"/>
  <c r="AB100" i="20"/>
  <c r="AD100" i="20"/>
  <c r="BG73" i="20"/>
  <c r="BG67" i="20"/>
  <c r="AB47" i="20"/>
  <c r="AC42" i="20"/>
  <c r="BG75" i="20"/>
  <c r="AB36" i="20"/>
  <c r="AC106" i="20"/>
  <c r="BE15" i="21"/>
  <c r="BK56" i="19"/>
  <c r="BK67" i="20"/>
  <c r="AQ48" i="19"/>
  <c r="BG41" i="19"/>
  <c r="AC52" i="19"/>
  <c r="AQ55" i="19"/>
  <c r="AQ109" i="20"/>
  <c r="AP102" i="20"/>
  <c r="AB101" i="20"/>
  <c r="AQ108" i="20"/>
  <c r="BK78" i="20"/>
  <c r="BI69" i="20"/>
  <c r="BI73" i="20"/>
  <c r="AP48" i="20"/>
  <c r="AQ44" i="20"/>
  <c r="BI79" i="20"/>
  <c r="AQ78" i="20"/>
  <c r="BI70" i="20"/>
  <c r="AP47" i="20"/>
  <c r="AP39" i="20"/>
  <c r="BG109" i="19"/>
  <c r="BI105" i="19"/>
  <c r="BK50" i="19"/>
  <c r="AB38" i="19"/>
  <c r="AC45" i="19"/>
  <c r="AP103" i="20"/>
  <c r="AQ88" i="20"/>
  <c r="AC78" i="20"/>
  <c r="AB91" i="20"/>
  <c r="BG62" i="20"/>
  <c r="BK79" i="20"/>
  <c r="AC36" i="20"/>
  <c r="AB46" i="20"/>
  <c r="BG76" i="20"/>
  <c r="AB75" i="20"/>
  <c r="AQ79" i="20"/>
  <c r="AB76" i="20"/>
  <c r="AQ47" i="21"/>
  <c r="BK65" i="21"/>
  <c r="BG69" i="20"/>
  <c r="BI90" i="18"/>
  <c r="AB91" i="18"/>
  <c r="AQ47" i="19"/>
  <c r="AQ53" i="19"/>
  <c r="AR68" i="19"/>
  <c r="AQ89" i="20"/>
  <c r="AB90" i="20"/>
  <c r="BG72" i="20"/>
  <c r="AP46" i="20"/>
  <c r="BK38" i="20"/>
  <c r="BG77" i="20"/>
  <c r="AP77" i="20"/>
  <c r="BK105" i="18"/>
  <c r="BG101" i="18"/>
  <c r="AQ73" i="18"/>
  <c r="AC57" i="19"/>
  <c r="BK38" i="19"/>
  <c r="AR70" i="19"/>
  <c r="AP40" i="19"/>
  <c r="BI101" i="20"/>
  <c r="AQ90" i="20"/>
  <c r="AC87" i="20"/>
  <c r="BG70" i="20"/>
  <c r="AC43" i="20"/>
  <c r="AB111" i="20"/>
  <c r="BI109" i="21"/>
  <c r="BI104" i="21"/>
  <c r="BI64" i="21"/>
  <c r="AQ80" i="20"/>
  <c r="AR107" i="18"/>
  <c r="BK88" i="18"/>
  <c r="AR74" i="19"/>
  <c r="AB37" i="19"/>
  <c r="BI68" i="20"/>
  <c r="AP76" i="20"/>
  <c r="BG80" i="20"/>
  <c r="AQ38" i="20"/>
  <c r="AP42" i="21"/>
  <c r="AQ105" i="21"/>
  <c r="BK100" i="21"/>
  <c r="AR92" i="21"/>
  <c r="AR72" i="21"/>
  <c r="BI90" i="21"/>
  <c r="AP51" i="21"/>
  <c r="AR105" i="21"/>
  <c r="BK56" i="21"/>
  <c r="AP68" i="21"/>
  <c r="AQ68" i="21"/>
  <c r="AR45" i="21"/>
  <c r="AP56" i="21"/>
  <c r="AR93" i="21"/>
  <c r="AC103" i="21"/>
  <c r="BI95" i="21"/>
  <c r="BI58" i="21"/>
  <c r="AR38" i="21"/>
  <c r="BK89" i="21"/>
  <c r="AP105" i="21"/>
  <c r="BK78" i="21"/>
  <c r="AD68" i="21"/>
  <c r="BK68" i="21"/>
  <c r="BI36" i="21"/>
  <c r="BK106" i="21"/>
  <c r="BK105" i="21"/>
  <c r="AC84" i="21"/>
  <c r="BK87" i="21"/>
  <c r="AQ48" i="21"/>
  <c r="BI38" i="21"/>
  <c r="AC46" i="21"/>
  <c r="AC36" i="21"/>
  <c r="BK86" i="21"/>
  <c r="BI93" i="21"/>
  <c r="BK54" i="21"/>
  <c r="AQ92" i="21"/>
  <c r="BK67" i="21"/>
  <c r="BG40" i="21"/>
  <c r="BK98" i="21"/>
  <c r="AC76" i="21"/>
  <c r="AQ78" i="21"/>
  <c r="AC72" i="21"/>
  <c r="AQ74" i="21"/>
  <c r="BK69" i="21"/>
  <c r="BG63" i="21"/>
  <c r="AP59" i="21"/>
  <c r="AB57" i="21"/>
  <c r="AP62" i="21"/>
  <c r="AB60" i="21"/>
  <c r="BK51" i="21"/>
  <c r="BG43" i="21"/>
  <c r="BI52" i="21"/>
  <c r="BG52" i="21"/>
  <c r="BI42" i="21"/>
  <c r="AP63" i="21"/>
  <c r="AB61" i="21"/>
  <c r="AR46" i="21"/>
  <c r="AD44" i="21"/>
  <c r="BK41" i="21"/>
  <c r="BI37" i="21"/>
  <c r="BG50" i="21"/>
  <c r="AQ91" i="21"/>
  <c r="AC89" i="21"/>
  <c r="AP83" i="21"/>
  <c r="AB81" i="21"/>
  <c r="BG80" i="21"/>
  <c r="BK93" i="21"/>
  <c r="BI74" i="21"/>
  <c r="BI55" i="21"/>
  <c r="AD111" i="21"/>
  <c r="AR113" i="21"/>
  <c r="AR112" i="21"/>
  <c r="AB110" i="21"/>
  <c r="BK108" i="21"/>
  <c r="AD102" i="21"/>
  <c r="AR104" i="21"/>
  <c r="BK101" i="21"/>
  <c r="BI101" i="21"/>
  <c r="BI98" i="21"/>
  <c r="BK91" i="21"/>
  <c r="AP93" i="21"/>
  <c r="AB91" i="21"/>
  <c r="BI87" i="21"/>
  <c r="BI94" i="21"/>
  <c r="AP86" i="21"/>
  <c r="AB84" i="21"/>
  <c r="AP85" i="21"/>
  <c r="AB83" i="21"/>
  <c r="BI81" i="21"/>
  <c r="AD64" i="21"/>
  <c r="AR66" i="21"/>
  <c r="BI96" i="21"/>
  <c r="BK79" i="21"/>
  <c r="BI78" i="21"/>
  <c r="AD74" i="21"/>
  <c r="AR76" i="21"/>
  <c r="BG72" i="21"/>
  <c r="AP75" i="21"/>
  <c r="AB73" i="21"/>
  <c r="AC67" i="21"/>
  <c r="AQ67" i="21"/>
  <c r="AQ69" i="21"/>
  <c r="AC66" i="21"/>
  <c r="BI60" i="21"/>
  <c r="BK57" i="21"/>
  <c r="AC69" i="21"/>
  <c r="AQ71" i="21"/>
  <c r="AP60" i="21"/>
  <c r="AQ64" i="21"/>
  <c r="AC62" i="21"/>
  <c r="BI49" i="21"/>
  <c r="BG59" i="21"/>
  <c r="BK59" i="21"/>
  <c r="AR56" i="21"/>
  <c r="AD54" i="21"/>
  <c r="BK71" i="21"/>
  <c r="AR55" i="21"/>
  <c r="AD53" i="21"/>
  <c r="BI48" i="21"/>
  <c r="AB59" i="21"/>
  <c r="BG46" i="21"/>
  <c r="BK52" i="21"/>
  <c r="AR49" i="21"/>
  <c r="AD47" i="21"/>
  <c r="AB45" i="21"/>
  <c r="AP47" i="21"/>
  <c r="BG41" i="21"/>
  <c r="BI40" i="21"/>
  <c r="BK44" i="21"/>
  <c r="BK36" i="21"/>
  <c r="BD25" i="21"/>
  <c r="BB24" i="21"/>
  <c r="BB23" i="21"/>
  <c r="BF24" i="21"/>
  <c r="BF23" i="21"/>
  <c r="BF22" i="21"/>
  <c r="BB22" i="21"/>
  <c r="BD21" i="21"/>
  <c r="BD20" i="21"/>
  <c r="AC97" i="21"/>
  <c r="AQ99" i="21"/>
  <c r="BG100" i="21"/>
  <c r="BK83" i="21"/>
  <c r="BG92" i="21"/>
  <c r="AR60" i="21"/>
  <c r="AD58" i="21"/>
  <c r="BG89" i="21"/>
  <c r="AP112" i="21"/>
  <c r="BG106" i="21"/>
  <c r="BK102" i="21"/>
  <c r="BI102" i="21"/>
  <c r="BI108" i="21"/>
  <c r="AP109" i="21"/>
  <c r="AB107" i="21"/>
  <c r="BG107" i="21"/>
  <c r="AR111" i="21"/>
  <c r="AR106" i="21"/>
  <c r="AD104" i="21"/>
  <c r="BK103" i="21"/>
  <c r="AP101" i="21"/>
  <c r="AP92" i="21"/>
  <c r="AD101" i="21"/>
  <c r="BI91" i="21"/>
  <c r="BK95" i="21"/>
  <c r="AR91" i="21"/>
  <c r="AD89" i="21"/>
  <c r="AP90" i="21"/>
  <c r="AB88" i="21"/>
  <c r="BK94" i="21"/>
  <c r="BI84" i="21"/>
  <c r="BI83" i="21"/>
  <c r="AR83" i="21"/>
  <c r="AD81" i="21"/>
  <c r="AP82" i="21"/>
  <c r="AB80" i="21"/>
  <c r="BG79" i="21"/>
  <c r="AQ86" i="21"/>
  <c r="AP95" i="21"/>
  <c r="AB93" i="21"/>
  <c r="AP98" i="21"/>
  <c r="AB96" i="21"/>
  <c r="AR80" i="21"/>
  <c r="AD78" i="21"/>
  <c r="BK76" i="21"/>
  <c r="BI76" i="21"/>
  <c r="AB75" i="21"/>
  <c r="AP77" i="21"/>
  <c r="AC70" i="21"/>
  <c r="AQ72" i="21"/>
  <c r="BK92" i="21"/>
  <c r="AC77" i="21"/>
  <c r="AQ79" i="21"/>
  <c r="AB77" i="21"/>
  <c r="AP79" i="21"/>
  <c r="BG70" i="21"/>
  <c r="BI66" i="21"/>
  <c r="BG73" i="21"/>
  <c r="BI73" i="21"/>
  <c r="BG68" i="21"/>
  <c r="AP70" i="21"/>
  <c r="AB68" i="21"/>
  <c r="BG67" i="21"/>
  <c r="BG57" i="21"/>
  <c r="AC57" i="21"/>
  <c r="AQ59" i="21"/>
  <c r="BG49" i="21"/>
  <c r="BI63" i="21"/>
  <c r="BG60" i="21"/>
  <c r="BK60" i="21"/>
  <c r="AC56" i="21"/>
  <c r="AQ58" i="21"/>
  <c r="BI54" i="21"/>
  <c r="AD62" i="21"/>
  <c r="AR64" i="21"/>
  <c r="AC55" i="21"/>
  <c r="AQ57" i="21"/>
  <c r="AC59" i="21"/>
  <c r="AQ61" i="21"/>
  <c r="AP58" i="21"/>
  <c r="AB56" i="21"/>
  <c r="AC71" i="21"/>
  <c r="AQ73" i="21"/>
  <c r="BI51" i="21"/>
  <c r="AP55" i="21"/>
  <c r="AB53" i="21"/>
  <c r="AR48" i="21"/>
  <c r="AD46" i="21"/>
  <c r="AP61" i="21"/>
  <c r="BI56" i="21"/>
  <c r="BI45" i="21"/>
  <c r="BK42" i="21"/>
  <c r="AP57" i="21"/>
  <c r="BG44" i="21"/>
  <c r="BK38" i="21"/>
  <c r="AP41" i="21"/>
  <c r="BG36" i="21"/>
  <c r="BE13" i="21"/>
  <c r="BC12" i="21"/>
  <c r="AQ40" i="21"/>
  <c r="AR89" i="21"/>
  <c r="AD87" i="21"/>
  <c r="AC96" i="21"/>
  <c r="AQ98" i="21"/>
  <c r="BK80" i="21"/>
  <c r="AC79" i="21"/>
  <c r="AQ81" i="21"/>
  <c r="BG77" i="21"/>
  <c r="AQ76" i="21"/>
  <c r="AC74" i="21"/>
  <c r="BG109" i="21"/>
  <c r="AQ112" i="21"/>
  <c r="AC110" i="21"/>
  <c r="BK104" i="21"/>
  <c r="AR108" i="21"/>
  <c r="AD106" i="21"/>
  <c r="AR107" i="21"/>
  <c r="AD105" i="21"/>
  <c r="BK97" i="21"/>
  <c r="AR103" i="21"/>
  <c r="AR88" i="21"/>
  <c r="AD86" i="21"/>
  <c r="BG95" i="21"/>
  <c r="BI86" i="21"/>
  <c r="AR86" i="21"/>
  <c r="AD84" i="21"/>
  <c r="AR85" i="21"/>
  <c r="AD83" i="21"/>
  <c r="BI80" i="21"/>
  <c r="AD93" i="21"/>
  <c r="AR95" i="21"/>
  <c r="BG96" i="21"/>
  <c r="AR98" i="21"/>
  <c r="AD96" i="21"/>
  <c r="AC78" i="21"/>
  <c r="AQ80" i="21"/>
  <c r="BG75" i="21"/>
  <c r="BG87" i="21"/>
  <c r="BI75" i="21"/>
  <c r="AB92" i="21"/>
  <c r="AP94" i="21"/>
  <c r="BI77" i="21"/>
  <c r="AC73" i="21"/>
  <c r="AQ75" i="21"/>
  <c r="AR75" i="21"/>
  <c r="AD73" i="21"/>
  <c r="BI68" i="21"/>
  <c r="AR71" i="21"/>
  <c r="AD69" i="21"/>
  <c r="AD63" i="21"/>
  <c r="AR65" i="21"/>
  <c r="BK63" i="21"/>
  <c r="AQ62" i="21"/>
  <c r="AC60" i="21"/>
  <c r="BG56" i="21"/>
  <c r="BG48" i="21"/>
  <c r="AR68" i="21"/>
  <c r="BG55" i="21"/>
  <c r="AC48" i="21"/>
  <c r="AQ50" i="21"/>
  <c r="BG51" i="21"/>
  <c r="BG71" i="21"/>
  <c r="AC47" i="21"/>
  <c r="AQ49" i="21"/>
  <c r="BG42" i="21"/>
  <c r="BG61" i="21"/>
  <c r="BK61" i="21"/>
  <c r="AQ53" i="21"/>
  <c r="BK40" i="21"/>
  <c r="BI50" i="21"/>
  <c r="BD24" i="21"/>
  <c r="AB36" i="21"/>
  <c r="BD12" i="21"/>
  <c r="O8" i="21"/>
  <c r="AQ110" i="21"/>
  <c r="AC108" i="21"/>
  <c r="AQ89" i="21"/>
  <c r="AC87" i="21"/>
  <c r="AB89" i="21"/>
  <c r="AP91" i="21"/>
  <c r="AR84" i="21"/>
  <c r="AD82" i="21"/>
  <c r="AB78" i="21"/>
  <c r="AP80" i="21"/>
  <c r="AD108" i="21"/>
  <c r="AR110" i="21"/>
  <c r="AP106" i="21"/>
  <c r="AB104" i="21"/>
  <c r="AC104" i="21"/>
  <c r="AQ106" i="21"/>
  <c r="AP108" i="21"/>
  <c r="AB106" i="21"/>
  <c r="BK107" i="21"/>
  <c r="BI105" i="21"/>
  <c r="AP107" i="21"/>
  <c r="AB105" i="21"/>
  <c r="AB100" i="21"/>
  <c r="BG91" i="21"/>
  <c r="AC88" i="21"/>
  <c r="AQ90" i="21"/>
  <c r="AC86" i="21"/>
  <c r="AQ88" i="21"/>
  <c r="AP97" i="21"/>
  <c r="AB95" i="21"/>
  <c r="BG90" i="21"/>
  <c r="BI89" i="21"/>
  <c r="AP89" i="21"/>
  <c r="AB87" i="21"/>
  <c r="BG94" i="21"/>
  <c r="AB94" i="21"/>
  <c r="AP96" i="21"/>
  <c r="BK85" i="21"/>
  <c r="BG83" i="21"/>
  <c r="AR82" i="21"/>
  <c r="AD80" i="21"/>
  <c r="BK96" i="21"/>
  <c r="AB79" i="21"/>
  <c r="AP81" i="21"/>
  <c r="BG78" i="21"/>
  <c r="BG74" i="21"/>
  <c r="AC75" i="21"/>
  <c r="AQ77" i="21"/>
  <c r="AD75" i="21"/>
  <c r="AR77" i="21"/>
  <c r="BI92" i="21"/>
  <c r="BK77" i="21"/>
  <c r="AD77" i="21"/>
  <c r="AR79" i="21"/>
  <c r="AP74" i="21"/>
  <c r="AB72" i="21"/>
  <c r="BG58" i="21"/>
  <c r="BK58" i="21"/>
  <c r="AC63" i="21"/>
  <c r="AQ65" i="21"/>
  <c r="AC54" i="21"/>
  <c r="AQ56" i="21"/>
  <c r="AR73" i="21"/>
  <c r="AD71" i="21"/>
  <c r="AB43" i="21"/>
  <c r="AP45" i="21"/>
  <c r="AC53" i="21"/>
  <c r="AQ55" i="21"/>
  <c r="AR44" i="21"/>
  <c r="AR54" i="21"/>
  <c r="AD52" i="21"/>
  <c r="AB47" i="21"/>
  <c r="AP49" i="21"/>
  <c r="BK45" i="21"/>
  <c r="BI61" i="21"/>
  <c r="AQ63" i="21"/>
  <c r="AC61" i="21"/>
  <c r="AD37" i="21"/>
  <c r="AR39" i="21"/>
  <c r="BK50" i="21"/>
  <c r="AR52" i="21"/>
  <c r="AD50" i="21"/>
  <c r="AZ12" i="21"/>
  <c r="BB16" i="21" s="1"/>
  <c r="BC10" i="21"/>
  <c r="BB12" i="21"/>
  <c r="AA9" i="21"/>
  <c r="AA10" i="21" s="1"/>
  <c r="BG103" i="21"/>
  <c r="AD110" i="21"/>
  <c r="BK99" i="21"/>
  <c r="AC99" i="21"/>
  <c r="AQ101" i="21"/>
  <c r="BI103" i="21"/>
  <c r="BI107" i="21"/>
  <c r="AQ109" i="21"/>
  <c r="AC107" i="21"/>
  <c r="BI100" i="21"/>
  <c r="AC100" i="21"/>
  <c r="AQ102" i="21"/>
  <c r="BI99" i="21"/>
  <c r="AQ93" i="21"/>
  <c r="AC91" i="21"/>
  <c r="AR97" i="21"/>
  <c r="AD95" i="21"/>
  <c r="AR90" i="21"/>
  <c r="AD88" i="21"/>
  <c r="AR87" i="21"/>
  <c r="AD85" i="21"/>
  <c r="BI85" i="21"/>
  <c r="AR96" i="21"/>
  <c r="AD94" i="21"/>
  <c r="AB90" i="21"/>
  <c r="BI79" i="21"/>
  <c r="BK74" i="21"/>
  <c r="AB76" i="21"/>
  <c r="AP78" i="21"/>
  <c r="AQ94" i="21"/>
  <c r="AC92" i="21"/>
  <c r="BI72" i="21"/>
  <c r="AR69" i="21"/>
  <c r="BK66" i="21"/>
  <c r="AD67" i="21"/>
  <c r="AP69" i="21"/>
  <c r="AB67" i="21"/>
  <c r="AB66" i="21"/>
  <c r="AC58" i="21"/>
  <c r="AQ60" i="21"/>
  <c r="BK70" i="21"/>
  <c r="AP71" i="21"/>
  <c r="AB69" i="21"/>
  <c r="BK62" i="21"/>
  <c r="BG62" i="21"/>
  <c r="AR61" i="21"/>
  <c r="AD59" i="21"/>
  <c r="BG54" i="21"/>
  <c r="BI43" i="21"/>
  <c r="BI53" i="21"/>
  <c r="BG53" i="21"/>
  <c r="AB46" i="21"/>
  <c r="AP48" i="21"/>
  <c r="AP54" i="21"/>
  <c r="AB52" i="21"/>
  <c r="BI47" i="21"/>
  <c r="BG45" i="21"/>
  <c r="AB41" i="21"/>
  <c r="AP43" i="21"/>
  <c r="AQ41" i="21"/>
  <c r="AC39" i="21"/>
  <c r="AB37" i="21"/>
  <c r="AP39" i="21"/>
  <c r="AC50" i="21"/>
  <c r="AQ52" i="21"/>
  <c r="AQ51" i="21"/>
  <c r="BD23" i="21"/>
  <c r="BE11" i="21"/>
  <c r="H8" i="21"/>
  <c r="BC11" i="21"/>
  <c r="AP113" i="21"/>
  <c r="AB111" i="21"/>
  <c r="BG69" i="21"/>
  <c r="AQ111" i="21"/>
  <c r="AC109" i="21"/>
  <c r="AP110" i="21"/>
  <c r="AB108" i="21"/>
  <c r="BG108" i="21"/>
  <c r="BI106" i="21"/>
  <c r="AQ108" i="21"/>
  <c r="AC106" i="21"/>
  <c r="BG102" i="21"/>
  <c r="AB103" i="21"/>
  <c r="AQ107" i="21"/>
  <c r="AC105" i="21"/>
  <c r="BG101" i="21"/>
  <c r="AC98" i="21"/>
  <c r="AQ100" i="21"/>
  <c r="BI97" i="21"/>
  <c r="AB86" i="21"/>
  <c r="AP88" i="21"/>
  <c r="AQ97" i="21"/>
  <c r="BK88" i="21"/>
  <c r="BK84" i="21"/>
  <c r="AP84" i="21"/>
  <c r="AB82" i="21"/>
  <c r="BG81" i="21"/>
  <c r="AQ95" i="21"/>
  <c r="AC93" i="21"/>
  <c r="BK82" i="21"/>
  <c r="AR81" i="21"/>
  <c r="AD79" i="21"/>
  <c r="BG82" i="21"/>
  <c r="AC90" i="21"/>
  <c r="AD76" i="21"/>
  <c r="AR78" i="21"/>
  <c r="AP72" i="21"/>
  <c r="AB70" i="21"/>
  <c r="AD92" i="21"/>
  <c r="AR94" i="21"/>
  <c r="AR74" i="21"/>
  <c r="AD72" i="21"/>
  <c r="BK73" i="21"/>
  <c r="BI67" i="21"/>
  <c r="AC68" i="21"/>
  <c r="AQ70" i="21"/>
  <c r="AR59" i="21"/>
  <c r="AD57" i="21"/>
  <c r="BI57" i="21"/>
  <c r="AP53" i="21"/>
  <c r="AB51" i="21"/>
  <c r="AR51" i="21"/>
  <c r="AD49" i="21"/>
  <c r="BI69" i="21"/>
  <c r="AR62" i="21"/>
  <c r="AD60" i="21"/>
  <c r="BG66" i="21"/>
  <c r="AP73" i="21"/>
  <c r="AB71" i="21"/>
  <c r="BK53" i="21"/>
  <c r="AP67" i="21"/>
  <c r="BG47" i="21"/>
  <c r="AR47" i="21"/>
  <c r="AD45" i="21"/>
  <c r="BI41" i="21"/>
  <c r="BK39" i="21"/>
  <c r="BI46" i="21"/>
  <c r="AP46" i="21"/>
  <c r="AB44" i="21"/>
  <c r="AQ39" i="21"/>
  <c r="AC37" i="21"/>
  <c r="AP52" i="21"/>
  <c r="AB50" i="21"/>
  <c r="BA18" i="21"/>
  <c r="BC22" i="21" s="1"/>
  <c r="BD15" i="21"/>
  <c r="BG104" i="21"/>
  <c r="AC102" i="21"/>
  <c r="AQ104" i="21"/>
  <c r="AR109" i="21"/>
  <c r="AD107" i="21"/>
  <c r="BG105" i="21"/>
  <c r="AP103" i="21"/>
  <c r="AB101" i="21"/>
  <c r="AC101" i="21"/>
  <c r="AQ103" i="21"/>
  <c r="AQ87" i="21"/>
  <c r="AC85" i="21"/>
  <c r="AR102" i="21"/>
  <c r="BI88" i="21"/>
  <c r="AP87" i="21"/>
  <c r="AB85" i="21"/>
  <c r="AC95" i="21"/>
  <c r="AQ96" i="21"/>
  <c r="AC94" i="21"/>
  <c r="BG84" i="21"/>
  <c r="BI82" i="21"/>
  <c r="AD65" i="21"/>
  <c r="BK64" i="21"/>
  <c r="AR67" i="21"/>
  <c r="BG93" i="21"/>
  <c r="BK81" i="21"/>
  <c r="BG88" i="21"/>
  <c r="AP76" i="21"/>
  <c r="AB74" i="21"/>
  <c r="BI70" i="21"/>
  <c r="AR58" i="21"/>
  <c r="AD56" i="21"/>
  <c r="BI59" i="21"/>
  <c r="AR50" i="21"/>
  <c r="AD48" i="21"/>
  <c r="BI62" i="21"/>
  <c r="AR57" i="21"/>
  <c r="AD55" i="21"/>
  <c r="AR53" i="21"/>
  <c r="AD51" i="21"/>
  <c r="BI71" i="21"/>
  <c r="BK43" i="21"/>
  <c r="BK46" i="21"/>
  <c r="AC52" i="21"/>
  <c r="AQ54" i="21"/>
  <c r="AB42" i="21"/>
  <c r="AP44" i="21"/>
  <c r="AD61" i="21"/>
  <c r="AR63" i="21"/>
  <c r="BI44" i="21"/>
  <c r="BK37" i="21"/>
  <c r="BD22" i="21"/>
  <c r="BB20" i="21"/>
  <c r="BB19" i="21"/>
  <c r="BB18" i="21"/>
  <c r="BF19" i="21"/>
  <c r="BF18" i="21"/>
  <c r="BF21" i="21"/>
  <c r="BF20" i="21"/>
  <c r="BB21" i="21"/>
  <c r="AD43" i="21"/>
  <c r="AP50" i="21"/>
  <c r="H9" i="21"/>
  <c r="BA15" i="21"/>
  <c r="BC19" i="21" s="1"/>
  <c r="BK67" i="19"/>
  <c r="AC88" i="18"/>
  <c r="BI74" i="20"/>
  <c r="AP93" i="18"/>
  <c r="BC14" i="20"/>
  <c r="BI36" i="20"/>
  <c r="BK59" i="19"/>
  <c r="BB21" i="20"/>
  <c r="AQ102" i="19"/>
  <c r="BI69" i="19"/>
  <c r="AQ60" i="19"/>
  <c r="AQ106" i="19"/>
  <c r="BK49" i="19"/>
  <c r="BG39" i="19"/>
  <c r="AQ43" i="19"/>
  <c r="AD51" i="19"/>
  <c r="BG104" i="19"/>
  <c r="AP106" i="19"/>
  <c r="AC86" i="20"/>
  <c r="BF20" i="20"/>
  <c r="AP38" i="20"/>
  <c r="BK95" i="20"/>
  <c r="AR90" i="20"/>
  <c r="BG97" i="20"/>
  <c r="AC84" i="20"/>
  <c r="AD84" i="20"/>
  <c r="BG56" i="20"/>
  <c r="AC40" i="20"/>
  <c r="BG53" i="20"/>
  <c r="AR106" i="20"/>
  <c r="BK98" i="20"/>
  <c r="AP51" i="20"/>
  <c r="AB49" i="20"/>
  <c r="BG64" i="20"/>
  <c r="BG63" i="20"/>
  <c r="BG58" i="20"/>
  <c r="BG54" i="20"/>
  <c r="BK40" i="20"/>
  <c r="BI90" i="20"/>
  <c r="AC89" i="20"/>
  <c r="BI42" i="20"/>
  <c r="AP106" i="20"/>
  <c r="AR112" i="20"/>
  <c r="AP94" i="20"/>
  <c r="BI47" i="20"/>
  <c r="AP112" i="20"/>
  <c r="AB110" i="20"/>
  <c r="AD95" i="20"/>
  <c r="AR97" i="20"/>
  <c r="AP89" i="20"/>
  <c r="AB87" i="20"/>
  <c r="BK63" i="20"/>
  <c r="AR63" i="20"/>
  <c r="AD61" i="20"/>
  <c r="BK59" i="20"/>
  <c r="AR59" i="20"/>
  <c r="AD57" i="20"/>
  <c r="AP58" i="20"/>
  <c r="AB56" i="20"/>
  <c r="BK55" i="20"/>
  <c r="AR49" i="20"/>
  <c r="AD47" i="20"/>
  <c r="AR46" i="20"/>
  <c r="AD44" i="20"/>
  <c r="BK52" i="20"/>
  <c r="BG41" i="20"/>
  <c r="BB12" i="20"/>
  <c r="BB11" i="20"/>
  <c r="BG108" i="20"/>
  <c r="AP109" i="20"/>
  <c r="AB107" i="20"/>
  <c r="BG106" i="20"/>
  <c r="BG95" i="20"/>
  <c r="AP96" i="20"/>
  <c r="AB94" i="20"/>
  <c r="BG105" i="20"/>
  <c r="AP98" i="20"/>
  <c r="AB96" i="20"/>
  <c r="AD91" i="20"/>
  <c r="AR93" i="20"/>
  <c r="AR88" i="20"/>
  <c r="AD86" i="20"/>
  <c r="AR80" i="20"/>
  <c r="AD78" i="20"/>
  <c r="AR76" i="20"/>
  <c r="AD74" i="20"/>
  <c r="AD70" i="20"/>
  <c r="AR72" i="20"/>
  <c r="AD66" i="20"/>
  <c r="AR68" i="20"/>
  <c r="BK85" i="20"/>
  <c r="BG81" i="20"/>
  <c r="BI92" i="20"/>
  <c r="BG89" i="20"/>
  <c r="BK45" i="20"/>
  <c r="BI82" i="20"/>
  <c r="AD65" i="20"/>
  <c r="AR67" i="20"/>
  <c r="AQ63" i="20"/>
  <c r="AC61" i="20"/>
  <c r="BI60" i="20"/>
  <c r="AC57" i="20"/>
  <c r="AQ59" i="20"/>
  <c r="BI56" i="20"/>
  <c r="AR53" i="20"/>
  <c r="AD51" i="20"/>
  <c r="BG46" i="20"/>
  <c r="BI43" i="20"/>
  <c r="AR42" i="20"/>
  <c r="BK39" i="20"/>
  <c r="AD40" i="20"/>
  <c r="AD36" i="20"/>
  <c r="AR38" i="20"/>
  <c r="AR52" i="20"/>
  <c r="AD50" i="20"/>
  <c r="BK50" i="20"/>
  <c r="BG43" i="20"/>
  <c r="BK43" i="20"/>
  <c r="BG42" i="20"/>
  <c r="AD43" i="20"/>
  <c r="BB20" i="20"/>
  <c r="BG107" i="20"/>
  <c r="AB106" i="20"/>
  <c r="AP108" i="20"/>
  <c r="AQ99" i="20"/>
  <c r="AC97" i="20"/>
  <c r="AR92" i="20"/>
  <c r="AD90" i="20"/>
  <c r="BG84" i="20"/>
  <c r="BK83" i="20"/>
  <c r="BK62" i="20"/>
  <c r="AR62" i="20"/>
  <c r="AD60" i="20"/>
  <c r="BK58" i="20"/>
  <c r="AP57" i="20"/>
  <c r="AB55" i="20"/>
  <c r="BI108" i="20"/>
  <c r="AC111" i="20"/>
  <c r="AQ113" i="20"/>
  <c r="AC110" i="20"/>
  <c r="BI106" i="20"/>
  <c r="AQ112" i="20"/>
  <c r="BK97" i="20"/>
  <c r="AR96" i="20"/>
  <c r="AD94" i="20"/>
  <c r="AQ97" i="20"/>
  <c r="AC95" i="20"/>
  <c r="AD96" i="20"/>
  <c r="AR98" i="20"/>
  <c r="BG98" i="20"/>
  <c r="BI98" i="20"/>
  <c r="AP105" i="20"/>
  <c r="AR83" i="20"/>
  <c r="AD77" i="20"/>
  <c r="AR79" i="20"/>
  <c r="AR75" i="20"/>
  <c r="AD73" i="20"/>
  <c r="AD69" i="20"/>
  <c r="AR71" i="20"/>
  <c r="BG86" i="20"/>
  <c r="AB84" i="20"/>
  <c r="AP86" i="20"/>
  <c r="BK81" i="20"/>
  <c r="BG92" i="20"/>
  <c r="AQ86" i="20"/>
  <c r="BG109" i="20"/>
  <c r="AP91" i="20"/>
  <c r="AB89" i="20"/>
  <c r="BK76" i="20"/>
  <c r="BK48" i="20"/>
  <c r="BK44" i="20"/>
  <c r="BK82" i="20"/>
  <c r="BI63" i="20"/>
  <c r="AC60" i="20"/>
  <c r="AQ62" i="20"/>
  <c r="BI59" i="20"/>
  <c r="AC56" i="20"/>
  <c r="AQ58" i="20"/>
  <c r="BI55" i="20"/>
  <c r="AR48" i="20"/>
  <c r="AD46" i="20"/>
  <c r="BI53" i="20"/>
  <c r="AD39" i="20"/>
  <c r="AR41" i="20"/>
  <c r="AQ43" i="20"/>
  <c r="AC41" i="20"/>
  <c r="AQ41" i="20"/>
  <c r="BD11" i="20"/>
  <c r="BI41" i="20"/>
  <c r="AZ12" i="20"/>
  <c r="BF16" i="20" s="1"/>
  <c r="AC104" i="20"/>
  <c r="AQ106" i="20"/>
  <c r="BK90" i="20"/>
  <c r="BK92" i="20"/>
  <c r="AP84" i="20"/>
  <c r="AB82" i="20"/>
  <c r="BI64" i="20"/>
  <c r="AR110" i="20"/>
  <c r="AD108" i="20"/>
  <c r="AD107" i="20"/>
  <c r="BI96" i="20"/>
  <c r="BK91" i="20"/>
  <c r="BG88" i="20"/>
  <c r="BI89" i="20"/>
  <c r="BI81" i="20"/>
  <c r="AQ84" i="20"/>
  <c r="AC82" i="20"/>
  <c r="AQ83" i="20"/>
  <c r="AB63" i="20"/>
  <c r="AP65" i="20"/>
  <c r="AR58" i="20"/>
  <c r="AD56" i="20"/>
  <c r="BK54" i="20"/>
  <c r="AR44" i="20"/>
  <c r="AR45" i="20"/>
  <c r="BG104" i="20"/>
  <c r="BK107" i="20"/>
  <c r="AC103" i="20"/>
  <c r="AQ105" i="20"/>
  <c r="AC101" i="20"/>
  <c r="AQ103" i="20"/>
  <c r="BG96" i="20"/>
  <c r="AC105" i="20"/>
  <c r="AQ107" i="20"/>
  <c r="AB105" i="20"/>
  <c r="AP107" i="20"/>
  <c r="BK105" i="20"/>
  <c r="BI99" i="20"/>
  <c r="AP100" i="20"/>
  <c r="AB98" i="20"/>
  <c r="BK94" i="20"/>
  <c r="BG91" i="20"/>
  <c r="BK88" i="20"/>
  <c r="BK93" i="20"/>
  <c r="AR87" i="20"/>
  <c r="AD85" i="20"/>
  <c r="AP88" i="20"/>
  <c r="AB86" i="20"/>
  <c r="BI84" i="20"/>
  <c r="AB81" i="20"/>
  <c r="AP111" i="20"/>
  <c r="AB109" i="20"/>
  <c r="AB92" i="20"/>
  <c r="AD89" i="20"/>
  <c r="AR91" i="20"/>
  <c r="L64" i="20"/>
  <c r="AQ66" i="20"/>
  <c r="AC64" i="20"/>
  <c r="AR65" i="20"/>
  <c r="AD63" i="20"/>
  <c r="AB62" i="20"/>
  <c r="AP64" i="20"/>
  <c r="BK61" i="20"/>
  <c r="AR61" i="20"/>
  <c r="AD59" i="20"/>
  <c r="AP60" i="20"/>
  <c r="AB58" i="20"/>
  <c r="BK57" i="20"/>
  <c r="AR57" i="20"/>
  <c r="AD55" i="20"/>
  <c r="AP56" i="20"/>
  <c r="AB54" i="20"/>
  <c r="BK68" i="20"/>
  <c r="AC53" i="20"/>
  <c r="AQ55" i="20"/>
  <c r="BG47" i="20"/>
  <c r="BI49" i="20"/>
  <c r="AC49" i="20"/>
  <c r="AR54" i="20"/>
  <c r="AD52" i="20"/>
  <c r="BI40" i="20"/>
  <c r="AB42" i="20"/>
  <c r="AP44" i="20"/>
  <c r="AB41" i="20"/>
  <c r="BG40" i="20"/>
  <c r="AP43" i="20"/>
  <c r="BK41" i="20"/>
  <c r="BA18" i="20"/>
  <c r="BC22" i="20" s="1"/>
  <c r="BD12" i="20"/>
  <c r="BI83" i="20"/>
  <c r="AP110" i="20"/>
  <c r="AB108" i="20"/>
  <c r="BG90" i="20"/>
  <c r="BK80" i="20"/>
  <c r="AP61" i="20"/>
  <c r="AB59" i="20"/>
  <c r="AP55" i="20"/>
  <c r="AB53" i="20"/>
  <c r="BK42" i="20"/>
  <c r="AD111" i="20"/>
  <c r="AR113" i="20"/>
  <c r="BK108" i="20"/>
  <c r="BI104" i="20"/>
  <c r="BK106" i="20"/>
  <c r="BK99" i="20"/>
  <c r="AD104" i="20"/>
  <c r="AP99" i="20"/>
  <c r="AB97" i="20"/>
  <c r="AD98" i="20"/>
  <c r="AR100" i="20"/>
  <c r="BI91" i="20"/>
  <c r="BI103" i="20"/>
  <c r="BI87" i="20"/>
  <c r="BG87" i="20"/>
  <c r="AC90" i="20"/>
  <c r="AQ92" i="20"/>
  <c r="AC93" i="20"/>
  <c r="AQ95" i="20"/>
  <c r="BI93" i="20"/>
  <c r="AR82" i="20"/>
  <c r="AR78" i="20"/>
  <c r="AD76" i="20"/>
  <c r="AR74" i="20"/>
  <c r="AD72" i="20"/>
  <c r="AD68" i="20"/>
  <c r="AR70" i="20"/>
  <c r="BI86" i="20"/>
  <c r="AR86" i="20"/>
  <c r="BG85" i="20"/>
  <c r="BI109" i="20"/>
  <c r="BK73" i="20"/>
  <c r="BK47" i="20"/>
  <c r="BG65" i="20"/>
  <c r="AQ65" i="20"/>
  <c r="AC63" i="20"/>
  <c r="BI62" i="20"/>
  <c r="AC59" i="20"/>
  <c r="AQ61" i="20"/>
  <c r="BI58" i="20"/>
  <c r="AC55" i="20"/>
  <c r="AQ57" i="20"/>
  <c r="BI54" i="20"/>
  <c r="AD48" i="20"/>
  <c r="AR50" i="20"/>
  <c r="BI65" i="20"/>
  <c r="BK51" i="20"/>
  <c r="BG61" i="20"/>
  <c r="BG45" i="20"/>
  <c r="AQ51" i="20"/>
  <c r="AR40" i="20"/>
  <c r="AD38" i="20"/>
  <c r="BI48" i="20"/>
  <c r="AQ53" i="20"/>
  <c r="BG52" i="20"/>
  <c r="AP54" i="20"/>
  <c r="AB52" i="20"/>
  <c r="AC52" i="20"/>
  <c r="AQ54" i="20"/>
  <c r="AR43" i="20"/>
  <c r="AD41" i="20"/>
  <c r="BB10" i="20"/>
  <c r="AP42" i="20"/>
  <c r="BF11" i="20"/>
  <c r="AQ104" i="20"/>
  <c r="AC102" i="20"/>
  <c r="AQ100" i="20"/>
  <c r="AC98" i="20"/>
  <c r="AD92" i="20"/>
  <c r="AR94" i="20"/>
  <c r="BK89" i="20"/>
  <c r="BI94" i="20"/>
  <c r="BI105" i="20"/>
  <c r="BG49" i="20"/>
  <c r="BK104" i="20"/>
  <c r="AC94" i="20"/>
  <c r="AQ96" i="20"/>
  <c r="AP97" i="20"/>
  <c r="AB95" i="20"/>
  <c r="BG100" i="20"/>
  <c r="AQ98" i="20"/>
  <c r="AC96" i="20"/>
  <c r="BI97" i="20"/>
  <c r="AP90" i="20"/>
  <c r="AB88" i="20"/>
  <c r="AD93" i="20"/>
  <c r="AR95" i="20"/>
  <c r="AP87" i="20"/>
  <c r="AB85" i="20"/>
  <c r="BK84" i="20"/>
  <c r="AR89" i="20"/>
  <c r="BG83" i="20"/>
  <c r="AR111" i="20"/>
  <c r="AD109" i="20"/>
  <c r="AP82" i="20"/>
  <c r="AR55" i="20"/>
  <c r="AD53" i="20"/>
  <c r="BI88" i="20"/>
  <c r="BK75" i="20"/>
  <c r="AR64" i="20"/>
  <c r="AD62" i="20"/>
  <c r="AP63" i="20"/>
  <c r="AB61" i="20"/>
  <c r="BK60" i="20"/>
  <c r="AR60" i="20"/>
  <c r="AD58" i="20"/>
  <c r="AP59" i="20"/>
  <c r="AB57" i="20"/>
  <c r="BK56" i="20"/>
  <c r="AR56" i="20"/>
  <c r="AD54" i="20"/>
  <c r="BK49" i="20"/>
  <c r="AR47" i="20"/>
  <c r="AD45" i="20"/>
  <c r="BG60" i="20"/>
  <c r="AP53" i="20"/>
  <c r="AB51" i="20"/>
  <c r="BI45" i="20"/>
  <c r="BG50" i="20"/>
  <c r="AP52" i="20"/>
  <c r="AB50" i="20"/>
  <c r="BG55" i="20"/>
  <c r="BI52" i="20"/>
  <c r="BI46" i="20"/>
  <c r="BK37" i="20"/>
  <c r="BA14" i="20"/>
  <c r="BF10" i="20"/>
  <c r="BG93" i="20"/>
  <c r="AP62" i="20"/>
  <c r="AB60" i="20"/>
  <c r="BG103" i="20"/>
  <c r="BI107" i="20"/>
  <c r="AR107" i="20"/>
  <c r="AD105" i="20"/>
  <c r="AR105" i="20"/>
  <c r="AP83" i="20"/>
  <c r="AR84" i="20"/>
  <c r="AD82" i="20"/>
  <c r="AD81" i="20"/>
  <c r="BK65" i="20"/>
  <c r="AD64" i="20"/>
  <c r="AR66" i="20"/>
  <c r="AR51" i="20"/>
  <c r="AD49" i="20"/>
  <c r="BG51" i="20"/>
  <c r="AC50" i="20"/>
  <c r="AQ52" i="20"/>
  <c r="AB43" i="20"/>
  <c r="AP45" i="20"/>
  <c r="BF12" i="20"/>
  <c r="AD106" i="20"/>
  <c r="AR108" i="20"/>
  <c r="AQ102" i="20"/>
  <c r="AC100" i="20"/>
  <c r="BI95" i="20"/>
  <c r="AR99" i="20"/>
  <c r="AD97" i="20"/>
  <c r="AQ101" i="20"/>
  <c r="AC91" i="20"/>
  <c r="AQ93" i="20"/>
  <c r="AP95" i="20"/>
  <c r="AB93" i="20"/>
  <c r="AR81" i="20"/>
  <c r="AD79" i="20"/>
  <c r="AR77" i="20"/>
  <c r="AD75" i="20"/>
  <c r="AD71" i="20"/>
  <c r="AR73" i="20"/>
  <c r="AD67" i="20"/>
  <c r="AR69" i="20"/>
  <c r="BG102" i="20"/>
  <c r="BK86" i="20"/>
  <c r="BI85" i="20"/>
  <c r="AQ87" i="20"/>
  <c r="AC85" i="20"/>
  <c r="AC92" i="20"/>
  <c r="AQ94" i="20"/>
  <c r="AB83" i="20"/>
  <c r="AP85" i="20"/>
  <c r="AQ111" i="20"/>
  <c r="AC109" i="20"/>
  <c r="BK109" i="20"/>
  <c r="AP93" i="20"/>
  <c r="AQ82" i="20"/>
  <c r="AQ91" i="20"/>
  <c r="BK46" i="20"/>
  <c r="BG82" i="20"/>
  <c r="AP67" i="20"/>
  <c r="AB65" i="20"/>
  <c r="AQ67" i="20"/>
  <c r="AC65" i="20"/>
  <c r="AB64" i="20"/>
  <c r="AP66" i="20"/>
  <c r="BK64" i="20"/>
  <c r="AQ64" i="20"/>
  <c r="AC62" i="20"/>
  <c r="BI61" i="20"/>
  <c r="AC58" i="20"/>
  <c r="AQ60" i="20"/>
  <c r="BI57" i="20"/>
  <c r="AC54" i="20"/>
  <c r="AQ56" i="20"/>
  <c r="BK53" i="20"/>
  <c r="BG59" i="20"/>
  <c r="BG48" i="20"/>
  <c r="BG44" i="20"/>
  <c r="BI51" i="20"/>
  <c r="AR39" i="20"/>
  <c r="AD37" i="20"/>
  <c r="BI50" i="20"/>
  <c r="BI44" i="20"/>
  <c r="BK36" i="20"/>
  <c r="BB14" i="20"/>
  <c r="AP92" i="18"/>
  <c r="AD101" i="18"/>
  <c r="AP107" i="19"/>
  <c r="AB67" i="19"/>
  <c r="AR60" i="19"/>
  <c r="AQ49" i="19"/>
  <c r="AR54" i="19"/>
  <c r="AQ39" i="19"/>
  <c r="AQ72" i="18"/>
  <c r="AD70" i="18"/>
  <c r="AC100" i="19"/>
  <c r="BK43" i="19"/>
  <c r="BK51" i="19"/>
  <c r="AQ84" i="19"/>
  <c r="AR53" i="19"/>
  <c r="AR52" i="19"/>
  <c r="AB88" i="18"/>
  <c r="AD58" i="19"/>
  <c r="BG59" i="19"/>
  <c r="BK37" i="19"/>
  <c r="BK57" i="19"/>
  <c r="AQ109" i="19"/>
  <c r="BK39" i="19"/>
  <c r="AR59" i="19"/>
  <c r="AP68" i="19"/>
  <c r="AB77" i="18"/>
  <c r="AP38" i="19"/>
  <c r="AC59" i="19"/>
  <c r="AP69" i="19"/>
  <c r="AC37" i="19"/>
  <c r="AC48" i="19"/>
  <c r="BE14" i="19"/>
  <c r="AD53" i="19"/>
  <c r="AC60" i="19"/>
  <c r="AR57" i="19"/>
  <c r="AC109" i="19"/>
  <c r="AQ40" i="19"/>
  <c r="BG94" i="19"/>
  <c r="AQ62" i="19"/>
  <c r="AC49" i="19"/>
  <c r="AC50" i="19"/>
  <c r="BC11" i="19"/>
  <c r="BK69" i="19"/>
  <c r="AC104" i="19"/>
  <c r="AQ51" i="19"/>
  <c r="BG67" i="19"/>
  <c r="BK40" i="19"/>
  <c r="AR58" i="19"/>
  <c r="BK55" i="19"/>
  <c r="AQ61" i="19"/>
  <c r="AD56" i="19"/>
  <c r="AQ110" i="19"/>
  <c r="AC105" i="19"/>
  <c r="BK109" i="19"/>
  <c r="AQ107" i="19"/>
  <c r="AQ105" i="19"/>
  <c r="AB68" i="19"/>
  <c r="BI66" i="19"/>
  <c r="AC44" i="19"/>
  <c r="AC84" i="18"/>
  <c r="BK104" i="19"/>
  <c r="BG108" i="19"/>
  <c r="BI68" i="19"/>
  <c r="AC39" i="19"/>
  <c r="BA18" i="19"/>
  <c r="BC21" i="19" s="1"/>
  <c r="BK54" i="19"/>
  <c r="AQ46" i="19"/>
  <c r="BA14" i="18"/>
  <c r="BA15" i="18" s="1"/>
  <c r="BG50" i="19"/>
  <c r="AC43" i="19"/>
  <c r="AC38" i="19"/>
  <c r="BK42" i="19"/>
  <c r="AQ45" i="19"/>
  <c r="BK52" i="19"/>
  <c r="AQ44" i="19"/>
  <c r="AB78" i="18"/>
  <c r="AQ112" i="19"/>
  <c r="AQ70" i="19"/>
  <c r="AD50" i="19"/>
  <c r="AD54" i="19"/>
  <c r="AQ38" i="19"/>
  <c r="AQ75" i="18"/>
  <c r="BK41" i="19"/>
  <c r="BD19" i="19"/>
  <c r="AD55" i="19"/>
  <c r="AD49" i="19"/>
  <c r="BG48" i="19"/>
  <c r="AR56" i="19"/>
  <c r="BK106" i="19"/>
  <c r="BD21" i="19"/>
  <c r="BE12" i="19"/>
  <c r="BK53" i="19"/>
  <c r="AQ74" i="18"/>
  <c r="AP101" i="18"/>
  <c r="AC73" i="18"/>
  <c r="AD76" i="18"/>
  <c r="AC72" i="18"/>
  <c r="AP90" i="18"/>
  <c r="AC100" i="18"/>
  <c r="AR101" i="18"/>
  <c r="BK89" i="18"/>
  <c r="AP91" i="18"/>
  <c r="BG77" i="18"/>
  <c r="BK92" i="18"/>
  <c r="AR102" i="18"/>
  <c r="BG73" i="19"/>
  <c r="AR98" i="19"/>
  <c r="BG95" i="19"/>
  <c r="AQ92" i="19"/>
  <c r="AQ85" i="19"/>
  <c r="AC90" i="19"/>
  <c r="AQ71" i="19"/>
  <c r="BK74" i="19"/>
  <c r="BI83" i="19"/>
  <c r="BK45" i="19"/>
  <c r="AR96" i="19"/>
  <c r="BI107" i="19"/>
  <c r="BK107" i="19"/>
  <c r="AQ101" i="19"/>
  <c r="AC99" i="19"/>
  <c r="AQ89" i="19"/>
  <c r="AC87" i="19"/>
  <c r="AC86" i="19"/>
  <c r="AR64" i="19"/>
  <c r="AD62" i="19"/>
  <c r="BG70" i="19"/>
  <c r="AQ66" i="19"/>
  <c r="AC64" i="19"/>
  <c r="BI40" i="19"/>
  <c r="AR112" i="19"/>
  <c r="AD110" i="19"/>
  <c r="AD101" i="19"/>
  <c r="AR103" i="19"/>
  <c r="AC110" i="19"/>
  <c r="BG100" i="19"/>
  <c r="AB98" i="19"/>
  <c r="AP100" i="19"/>
  <c r="BK95" i="19"/>
  <c r="BK96" i="19"/>
  <c r="AQ99" i="19"/>
  <c r="AC97" i="19"/>
  <c r="BG88" i="19"/>
  <c r="BK83" i="19"/>
  <c r="AP92" i="19"/>
  <c r="AB90" i="19"/>
  <c r="AR88" i="19"/>
  <c r="AD86" i="19"/>
  <c r="AP95" i="19"/>
  <c r="AB93" i="19"/>
  <c r="AC78" i="19"/>
  <c r="AQ80" i="19"/>
  <c r="BI71" i="19"/>
  <c r="AR77" i="19"/>
  <c r="AD75" i="19"/>
  <c r="BG82" i="19"/>
  <c r="BI91" i="19"/>
  <c r="AB84" i="19"/>
  <c r="AP86" i="19"/>
  <c r="AP85" i="19"/>
  <c r="AB83" i="19"/>
  <c r="AQ83" i="19"/>
  <c r="AC81" i="19"/>
  <c r="BK76" i="19"/>
  <c r="BI77" i="19"/>
  <c r="BK62" i="19"/>
  <c r="BG62" i="19"/>
  <c r="AR63" i="19"/>
  <c r="AP65" i="19"/>
  <c r="AB63" i="19"/>
  <c r="BI59" i="19"/>
  <c r="AP57" i="19"/>
  <c r="AB55" i="19"/>
  <c r="BI50" i="19"/>
  <c r="AB47" i="19"/>
  <c r="AP49" i="19"/>
  <c r="AC63" i="19"/>
  <c r="BG64" i="19"/>
  <c r="AD44" i="19"/>
  <c r="AR46" i="19"/>
  <c r="AD36" i="19"/>
  <c r="AR38" i="19"/>
  <c r="AP43" i="19"/>
  <c r="AB41" i="19"/>
  <c r="AB40" i="19"/>
  <c r="BA14" i="19"/>
  <c r="BD11" i="19"/>
  <c r="AD102" i="19"/>
  <c r="AR104" i="19"/>
  <c r="BG92" i="19"/>
  <c r="AR87" i="19"/>
  <c r="AD85" i="19"/>
  <c r="AQ87" i="19"/>
  <c r="AC85" i="19"/>
  <c r="AP73" i="19"/>
  <c r="AB71" i="19"/>
  <c r="AR83" i="19"/>
  <c r="AD81" i="19"/>
  <c r="AQ88" i="19"/>
  <c r="BI65" i="19"/>
  <c r="AB58" i="19"/>
  <c r="AP60" i="19"/>
  <c r="BG46" i="19"/>
  <c r="AB44" i="19"/>
  <c r="AP46" i="19"/>
  <c r="BC14" i="19"/>
  <c r="AR110" i="19"/>
  <c r="AD108" i="19"/>
  <c r="BG102" i="19"/>
  <c r="BI101" i="19"/>
  <c r="BI108" i="19"/>
  <c r="BI104" i="19"/>
  <c r="BG99" i="19"/>
  <c r="AC94" i="19"/>
  <c r="AQ96" i="19"/>
  <c r="BI98" i="19"/>
  <c r="BG96" i="19"/>
  <c r="AB96" i="19"/>
  <c r="AP98" i="19"/>
  <c r="BG83" i="19"/>
  <c r="AR94" i="19"/>
  <c r="AD92" i="19"/>
  <c r="BK92" i="19"/>
  <c r="AP89" i="19"/>
  <c r="AB87" i="19"/>
  <c r="BG90" i="19"/>
  <c r="BK90" i="19"/>
  <c r="AR95" i="19"/>
  <c r="AD93" i="19"/>
  <c r="BI93" i="19"/>
  <c r="BG89" i="19"/>
  <c r="AR76" i="19"/>
  <c r="AD74" i="19"/>
  <c r="AC71" i="19"/>
  <c r="AQ73" i="19"/>
  <c r="BI70" i="19"/>
  <c r="AP84" i="19"/>
  <c r="AB82" i="19"/>
  <c r="AR84" i="19"/>
  <c r="AD82" i="19"/>
  <c r="AP75" i="19"/>
  <c r="AB73" i="19"/>
  <c r="BG72" i="19"/>
  <c r="BG91" i="19"/>
  <c r="BG79" i="19"/>
  <c r="AQ72" i="19"/>
  <c r="BG61" i="19"/>
  <c r="AR82" i="19"/>
  <c r="AD80" i="19"/>
  <c r="AP71" i="19"/>
  <c r="BI63" i="19"/>
  <c r="AR62" i="19"/>
  <c r="AB60" i="19"/>
  <c r="AP62" i="19"/>
  <c r="BI56" i="19"/>
  <c r="AP53" i="19"/>
  <c r="AB51" i="19"/>
  <c r="AR66" i="19"/>
  <c r="AD64" i="19"/>
  <c r="AD41" i="19"/>
  <c r="AR43" i="19"/>
  <c r="AB46" i="19"/>
  <c r="AP48" i="19"/>
  <c r="BI42" i="19"/>
  <c r="AP42" i="19"/>
  <c r="BG40" i="19"/>
  <c r="BD20" i="19"/>
  <c r="BF11" i="19"/>
  <c r="BF20" i="19"/>
  <c r="BG98" i="19"/>
  <c r="BI86" i="19"/>
  <c r="AR91" i="19"/>
  <c r="AD89" i="19"/>
  <c r="BG78" i="19"/>
  <c r="BK75" i="19"/>
  <c r="BK77" i="19"/>
  <c r="AR67" i="19"/>
  <c r="AD65" i="19"/>
  <c r="BI54" i="19"/>
  <c r="AD39" i="19"/>
  <c r="AR41" i="19"/>
  <c r="AD105" i="19"/>
  <c r="AR107" i="19"/>
  <c r="AR113" i="19"/>
  <c r="AD111" i="19"/>
  <c r="AR102" i="19"/>
  <c r="AD100" i="19"/>
  <c r="AP104" i="19"/>
  <c r="AB102" i="19"/>
  <c r="BK99" i="19"/>
  <c r="AP105" i="19"/>
  <c r="AB103" i="19"/>
  <c r="AD103" i="19"/>
  <c r="AR105" i="19"/>
  <c r="AR97" i="19"/>
  <c r="AD95" i="19"/>
  <c r="BI103" i="19"/>
  <c r="AQ100" i="19"/>
  <c r="AC98" i="19"/>
  <c r="AR100" i="19"/>
  <c r="AD98" i="19"/>
  <c r="AB95" i="19"/>
  <c r="AP97" i="19"/>
  <c r="BK97" i="19"/>
  <c r="BK88" i="19"/>
  <c r="AQ94" i="19"/>
  <c r="AC92" i="19"/>
  <c r="BI87" i="19"/>
  <c r="BG86" i="19"/>
  <c r="BG85" i="19"/>
  <c r="BI82" i="19"/>
  <c r="BI73" i="19"/>
  <c r="AP76" i="19"/>
  <c r="AB74" i="19"/>
  <c r="BK91" i="19"/>
  <c r="BK72" i="19"/>
  <c r="AR86" i="19"/>
  <c r="AD84" i="19"/>
  <c r="BG76" i="19"/>
  <c r="AC77" i="19"/>
  <c r="AQ79" i="19"/>
  <c r="AQ81" i="19"/>
  <c r="AC79" i="19"/>
  <c r="BK61" i="19"/>
  <c r="AQ65" i="19"/>
  <c r="AD73" i="19"/>
  <c r="BG65" i="19"/>
  <c r="BI62" i="19"/>
  <c r="BI61" i="19"/>
  <c r="AP59" i="19"/>
  <c r="AB57" i="19"/>
  <c r="BI53" i="19"/>
  <c r="BI49" i="19"/>
  <c r="BG56" i="19"/>
  <c r="BI46" i="19"/>
  <c r="BG45" i="19"/>
  <c r="AP66" i="19"/>
  <c r="AB64" i="19"/>
  <c r="BK64" i="19"/>
  <c r="BG54" i="19"/>
  <c r="AD46" i="19"/>
  <c r="AR48" i="19"/>
  <c r="AD38" i="19"/>
  <c r="AR40" i="19"/>
  <c r="AB43" i="19"/>
  <c r="AP45" i="19"/>
  <c r="BI39" i="19"/>
  <c r="AB62" i="19"/>
  <c r="BK46" i="19"/>
  <c r="BG43" i="19"/>
  <c r="BC13" i="19"/>
  <c r="BI92" i="19"/>
  <c r="AP93" i="19"/>
  <c r="AB91" i="19"/>
  <c r="AP79" i="19"/>
  <c r="AB77" i="19"/>
  <c r="AR81" i="19"/>
  <c r="AD79" i="19"/>
  <c r="AP54" i="19"/>
  <c r="AB52" i="19"/>
  <c r="BI36" i="19"/>
  <c r="BI100" i="19"/>
  <c r="BI102" i="19"/>
  <c r="BK101" i="19"/>
  <c r="BI95" i="19"/>
  <c r="AQ98" i="19"/>
  <c r="AC96" i="19"/>
  <c r="BI96" i="19"/>
  <c r="BG97" i="19"/>
  <c r="AR89" i="19"/>
  <c r="AD87" i="19"/>
  <c r="AR92" i="19"/>
  <c r="AD90" i="19"/>
  <c r="BK93" i="19"/>
  <c r="BK85" i="19"/>
  <c r="BK89" i="19"/>
  <c r="AP80" i="19"/>
  <c r="AB78" i="19"/>
  <c r="AC73" i="19"/>
  <c r="AQ75" i="19"/>
  <c r="BI74" i="19"/>
  <c r="AR93" i="19"/>
  <c r="AD91" i="19"/>
  <c r="AC91" i="19"/>
  <c r="AQ93" i="19"/>
  <c r="BG75" i="19"/>
  <c r="BI81" i="19"/>
  <c r="BG81" i="19"/>
  <c r="BK73" i="19"/>
  <c r="BG77" i="19"/>
  <c r="BG63" i="19"/>
  <c r="BI80" i="19"/>
  <c r="AR75" i="19"/>
  <c r="AQ64" i="19"/>
  <c r="AC62" i="19"/>
  <c r="AD61" i="19"/>
  <c r="BI58" i="19"/>
  <c r="AP56" i="19"/>
  <c r="AB54" i="19"/>
  <c r="AB50" i="19"/>
  <c r="AP52" i="19"/>
  <c r="BG51" i="19"/>
  <c r="AD43" i="19"/>
  <c r="AR45" i="19"/>
  <c r="BI44" i="19"/>
  <c r="AP64" i="19"/>
  <c r="BG53" i="19"/>
  <c r="AD32" i="19"/>
  <c r="AP41" i="19"/>
  <c r="Y10" i="19"/>
  <c r="AD106" i="19"/>
  <c r="AR108" i="19"/>
  <c r="BK87" i="19"/>
  <c r="AC72" i="19"/>
  <c r="AQ74" i="19"/>
  <c r="AC76" i="19"/>
  <c r="AQ78" i="19"/>
  <c r="AB48" i="19"/>
  <c r="AP50" i="19"/>
  <c r="AD107" i="19"/>
  <c r="AR109" i="19"/>
  <c r="AD104" i="19"/>
  <c r="AR106" i="19"/>
  <c r="AC111" i="19"/>
  <c r="AQ113" i="19"/>
  <c r="BK105" i="19"/>
  <c r="AB101" i="19"/>
  <c r="AP103" i="19"/>
  <c r="AP101" i="19"/>
  <c r="AB99" i="19"/>
  <c r="BK94" i="19"/>
  <c r="BK102" i="19"/>
  <c r="AB97" i="19"/>
  <c r="AP99" i="19"/>
  <c r="AP90" i="19"/>
  <c r="AB88" i="19"/>
  <c r="AR85" i="19"/>
  <c r="AD83" i="19"/>
  <c r="BI90" i="19"/>
  <c r="BK86" i="19"/>
  <c r="AC93" i="19"/>
  <c r="AQ95" i="19"/>
  <c r="BI78" i="19"/>
  <c r="AC74" i="19"/>
  <c r="AQ76" i="19"/>
  <c r="AP77" i="19"/>
  <c r="AB75" i="19"/>
  <c r="BG74" i="19"/>
  <c r="BI84" i="19"/>
  <c r="AQ86" i="19"/>
  <c r="AC84" i="19"/>
  <c r="AB81" i="19"/>
  <c r="AP83" i="19"/>
  <c r="BK79" i="19"/>
  <c r="L64" i="19"/>
  <c r="AP61" i="19"/>
  <c r="AB59" i="19"/>
  <c r="BI55" i="19"/>
  <c r="BI52" i="19"/>
  <c r="BI48" i="19"/>
  <c r="BI45" i="19"/>
  <c r="BG57" i="19"/>
  <c r="AD40" i="19"/>
  <c r="AR42" i="19"/>
  <c r="AB45" i="19"/>
  <c r="AP47" i="19"/>
  <c r="BI41" i="19"/>
  <c r="BI38" i="19"/>
  <c r="BE23" i="19"/>
  <c r="BC12" i="19"/>
  <c r="BE11" i="19"/>
  <c r="BC10" i="19"/>
  <c r="BE13" i="19"/>
  <c r="AP102" i="19"/>
  <c r="AB100" i="19"/>
  <c r="BG101" i="19"/>
  <c r="AP96" i="19"/>
  <c r="AB94" i="19"/>
  <c r="BK98" i="19"/>
  <c r="BI64" i="19"/>
  <c r="AD45" i="19"/>
  <c r="AR47" i="19"/>
  <c r="BK44" i="19"/>
  <c r="AD37" i="19"/>
  <c r="AR39" i="19"/>
  <c r="AB42" i="19"/>
  <c r="AP44" i="19"/>
  <c r="AQ63" i="19"/>
  <c r="BI99" i="19"/>
  <c r="BG103" i="19"/>
  <c r="BI97" i="19"/>
  <c r="BI88" i="19"/>
  <c r="BG87" i="19"/>
  <c r="AP91" i="19"/>
  <c r="AB89" i="19"/>
  <c r="BK78" i="19"/>
  <c r="AR80" i="19"/>
  <c r="AD78" i="19"/>
  <c r="BK70" i="19"/>
  <c r="AP74" i="19"/>
  <c r="AB72" i="19"/>
  <c r="BG71" i="19"/>
  <c r="BK82" i="19"/>
  <c r="BI75" i="19"/>
  <c r="AP78" i="19"/>
  <c r="AB76" i="19"/>
  <c r="AP81" i="19"/>
  <c r="AB79" i="19"/>
  <c r="BK63" i="19"/>
  <c r="BG80" i="19"/>
  <c r="AP82" i="19"/>
  <c r="AB80" i="19"/>
  <c r="AC80" i="19"/>
  <c r="AQ82" i="19"/>
  <c r="BK65" i="19"/>
  <c r="BG93" i="19"/>
  <c r="AP67" i="19"/>
  <c r="AB65" i="19"/>
  <c r="BI60" i="19"/>
  <c r="AP58" i="19"/>
  <c r="AB56" i="19"/>
  <c r="AP55" i="19"/>
  <c r="AB53" i="19"/>
  <c r="AP51" i="19"/>
  <c r="AB49" i="19"/>
  <c r="BK108" i="19"/>
  <c r="AR111" i="19"/>
  <c r="AD109" i="19"/>
  <c r="AQ111" i="19"/>
  <c r="AR101" i="19"/>
  <c r="AD99" i="19"/>
  <c r="BK103" i="19"/>
  <c r="BI94" i="19"/>
  <c r="AQ97" i="19"/>
  <c r="AC95" i="19"/>
  <c r="AR99" i="19"/>
  <c r="AD97" i="19"/>
  <c r="AR90" i="19"/>
  <c r="AD88" i="19"/>
  <c r="AP87" i="19"/>
  <c r="AB85" i="19"/>
  <c r="AP94" i="19"/>
  <c r="AB92" i="19"/>
  <c r="AP88" i="19"/>
  <c r="AB86" i="19"/>
  <c r="BI85" i="19"/>
  <c r="BI89" i="19"/>
  <c r="BI72" i="19"/>
  <c r="AC83" i="19"/>
  <c r="AR78" i="19"/>
  <c r="AC75" i="19"/>
  <c r="AQ77" i="19"/>
  <c r="BG84" i="19"/>
  <c r="BK84" i="19"/>
  <c r="BK81" i="19"/>
  <c r="BI76" i="19"/>
  <c r="BI79" i="19"/>
  <c r="BK80" i="19"/>
  <c r="AP72" i="19"/>
  <c r="AC61" i="19"/>
  <c r="AP63" i="19"/>
  <c r="AB61" i="19"/>
  <c r="BI57" i="19"/>
  <c r="BI51" i="19"/>
  <c r="BI47" i="19"/>
  <c r="AR79" i="19"/>
  <c r="BG47" i="19"/>
  <c r="AD42" i="19"/>
  <c r="AR44" i="19"/>
  <c r="BG60" i="19"/>
  <c r="BI43" i="19"/>
  <c r="BI37" i="19"/>
  <c r="BG44" i="19"/>
  <c r="AR65" i="19"/>
  <c r="BK36" i="19"/>
  <c r="BD22" i="19"/>
  <c r="BB21" i="19"/>
  <c r="BF21" i="19"/>
  <c r="BB18" i="19"/>
  <c r="BB19" i="19"/>
  <c r="BF19" i="19"/>
  <c r="BB20" i="19"/>
  <c r="AZ11" i="19"/>
  <c r="BI88" i="18"/>
  <c r="AP80" i="18"/>
  <c r="BG89" i="18"/>
  <c r="AP79" i="18"/>
  <c r="AR74" i="18"/>
  <c r="AP81" i="18"/>
  <c r="AB79" i="18"/>
  <c r="AQ80" i="18"/>
  <c r="AD69" i="18"/>
  <c r="BI92" i="18"/>
  <c r="AQ90" i="18"/>
  <c r="AC92" i="18"/>
  <c r="AQ89" i="18"/>
  <c r="BK87" i="18"/>
  <c r="AC93" i="18"/>
  <c r="AC89" i="18"/>
  <c r="AQ79" i="18"/>
  <c r="AQ88" i="18"/>
  <c r="AC87" i="18"/>
  <c r="AQ81" i="18"/>
  <c r="BG79" i="18"/>
  <c r="AQ93" i="18"/>
  <c r="AC78" i="18"/>
  <c r="AC79" i="18"/>
  <c r="AQ91" i="18"/>
  <c r="AQ92" i="18"/>
  <c r="AD102" i="18"/>
  <c r="BG88" i="18"/>
  <c r="BB57" i="18"/>
  <c r="AQ71" i="18"/>
  <c r="BD12" i="18"/>
  <c r="BI91" i="18"/>
  <c r="BI102" i="18"/>
  <c r="BB22" i="18"/>
  <c r="BF12" i="18"/>
  <c r="BI89" i="18"/>
  <c r="BG78" i="18"/>
  <c r="AH10" i="18"/>
  <c r="J10" i="18" s="1"/>
  <c r="AQ94" i="18"/>
  <c r="AC74" i="18"/>
  <c r="H9" i="18"/>
  <c r="AD74" i="18"/>
  <c r="AR76" i="18"/>
  <c r="AQ83" i="18"/>
  <c r="AR104" i="18"/>
  <c r="BG96" i="18"/>
  <c r="AR108" i="18"/>
  <c r="AB100" i="18"/>
  <c r="AD106" i="18"/>
  <c r="BI100" i="18"/>
  <c r="AP95" i="18"/>
  <c r="BG95" i="18"/>
  <c r="BK101" i="18"/>
  <c r="BI77" i="18"/>
  <c r="BK103" i="18"/>
  <c r="AC105" i="18"/>
  <c r="AQ107" i="18"/>
  <c r="BI97" i="18"/>
  <c r="BI79" i="18"/>
  <c r="AC96" i="18"/>
  <c r="AQ98" i="18"/>
  <c r="BG102" i="18"/>
  <c r="AR112" i="18"/>
  <c r="AD110" i="18"/>
  <c r="BK109" i="18"/>
  <c r="AR86" i="18"/>
  <c r="AD84" i="18"/>
  <c r="BI78" i="18"/>
  <c r="AB111" i="18"/>
  <c r="AP113" i="18"/>
  <c r="BK106" i="18"/>
  <c r="BI103" i="18"/>
  <c r="AP96" i="18"/>
  <c r="AB94" i="18"/>
  <c r="AP94" i="18"/>
  <c r="BG93" i="18"/>
  <c r="AB93" i="18"/>
  <c r="BK96" i="18"/>
  <c r="AY10" i="18"/>
  <c r="AX10" i="18"/>
  <c r="BG92" i="18"/>
  <c r="AP111" i="18"/>
  <c r="AB109" i="18"/>
  <c r="BG106" i="18"/>
  <c r="BG99" i="18"/>
  <c r="BG91" i="18"/>
  <c r="AR96" i="18"/>
  <c r="AD94" i="18"/>
  <c r="BK93" i="18"/>
  <c r="AP88" i="18"/>
  <c r="AB86" i="18"/>
  <c r="AP85" i="18"/>
  <c r="AB83" i="18"/>
  <c r="BK95" i="18"/>
  <c r="BI85" i="18"/>
  <c r="AB82" i="18"/>
  <c r="AP84" i="18"/>
  <c r="AP82" i="18"/>
  <c r="AB81" i="18"/>
  <c r="AP83" i="18"/>
  <c r="AP110" i="18"/>
  <c r="AB108" i="18"/>
  <c r="AP109" i="18"/>
  <c r="AB107" i="18"/>
  <c r="BG97" i="18"/>
  <c r="BG74" i="18"/>
  <c r="AQ97" i="18"/>
  <c r="AC95" i="18"/>
  <c r="BK82" i="18"/>
  <c r="BG85" i="18"/>
  <c r="AP86" i="18"/>
  <c r="AB84" i="18"/>
  <c r="AR82" i="18"/>
  <c r="AD80" i="18"/>
  <c r="AR81" i="18"/>
  <c r="AD79" i="18"/>
  <c r="AR80" i="18"/>
  <c r="AD78" i="18"/>
  <c r="AB73" i="18"/>
  <c r="AP75" i="18"/>
  <c r="BI72" i="18"/>
  <c r="BK83" i="18"/>
  <c r="BI70" i="18"/>
  <c r="AR73" i="18"/>
  <c r="AD71" i="18"/>
  <c r="BG71" i="18"/>
  <c r="AZ42" i="18"/>
  <c r="BD47" i="18" s="1"/>
  <c r="BF70" i="18"/>
  <c r="BA45" i="18"/>
  <c r="BI75" i="18"/>
  <c r="BC14" i="18"/>
  <c r="BG105" i="18"/>
  <c r="BI109" i="18"/>
  <c r="BG108" i="18"/>
  <c r="BG107" i="18"/>
  <c r="AC102" i="18"/>
  <c r="AQ104" i="18"/>
  <c r="AD92" i="18"/>
  <c r="AR94" i="18"/>
  <c r="AR90" i="18"/>
  <c r="AD88" i="18"/>
  <c r="AP99" i="18"/>
  <c r="AB97" i="18"/>
  <c r="BI94" i="18"/>
  <c r="BG100" i="18"/>
  <c r="BG82" i="18"/>
  <c r="BG104" i="18"/>
  <c r="AP102" i="18"/>
  <c r="AR100" i="18"/>
  <c r="AD98" i="18"/>
  <c r="AP89" i="18"/>
  <c r="AB87" i="18"/>
  <c r="BI87" i="18"/>
  <c r="BG86" i="18"/>
  <c r="AP87" i="18"/>
  <c r="AB85" i="18"/>
  <c r="BI84" i="18"/>
  <c r="BI73" i="18"/>
  <c r="BG83" i="18"/>
  <c r="BK76" i="18"/>
  <c r="AZ64" i="18"/>
  <c r="BD69" i="18" s="1"/>
  <c r="BK69" i="18"/>
  <c r="BD71" i="18"/>
  <c r="BB31" i="18"/>
  <c r="BD32" i="18"/>
  <c r="BF30" i="18"/>
  <c r="BD31" i="18"/>
  <c r="BF31" i="18"/>
  <c r="BA30" i="18"/>
  <c r="BE31" i="18" s="1"/>
  <c r="BC30" i="18"/>
  <c r="BB58" i="18"/>
  <c r="BA36" i="18"/>
  <c r="BE41" i="18" s="1"/>
  <c r="BE14" i="18"/>
  <c r="BK71" i="18"/>
  <c r="BA18" i="18"/>
  <c r="BI108" i="18"/>
  <c r="AB106" i="18"/>
  <c r="AP108" i="18"/>
  <c r="BG90" i="18"/>
  <c r="BG72" i="18"/>
  <c r="AR110" i="18"/>
  <c r="AD108" i="18"/>
  <c r="AC108" i="18"/>
  <c r="AQ110" i="18"/>
  <c r="AQ109" i="18"/>
  <c r="AC107" i="18"/>
  <c r="BK107" i="18"/>
  <c r="AP107" i="18"/>
  <c r="AB105" i="18"/>
  <c r="BK102" i="18"/>
  <c r="AC101" i="18"/>
  <c r="AQ103" i="18"/>
  <c r="BK100" i="18"/>
  <c r="BI106" i="18"/>
  <c r="BI96" i="18"/>
  <c r="BI95" i="18"/>
  <c r="AQ102" i="18"/>
  <c r="AR84" i="18"/>
  <c r="AD82" i="18"/>
  <c r="AR106" i="18"/>
  <c r="AD104" i="18"/>
  <c r="BK104" i="18"/>
  <c r="AC98" i="18"/>
  <c r="AQ100" i="18"/>
  <c r="BK80" i="18"/>
  <c r="BK79" i="18"/>
  <c r="BK78" i="18"/>
  <c r="BG73" i="18"/>
  <c r="BI69" i="18"/>
  <c r="AR78" i="18"/>
  <c r="AZ59" i="18"/>
  <c r="BB60" i="18" s="1"/>
  <c r="AR85" i="18"/>
  <c r="AD83" i="18"/>
  <c r="AP78" i="18"/>
  <c r="AB76" i="18"/>
  <c r="BK70" i="18"/>
  <c r="AP73" i="18"/>
  <c r="AB71" i="18"/>
  <c r="BA62" i="18"/>
  <c r="BC64" i="18" s="1"/>
  <c r="BD58" i="18"/>
  <c r="BF59" i="18"/>
  <c r="BB30" i="18"/>
  <c r="BK75" i="18"/>
  <c r="AR113" i="18"/>
  <c r="AD111" i="18"/>
  <c r="AP105" i="18"/>
  <c r="AB103" i="18"/>
  <c r="AR99" i="18"/>
  <c r="AD97" i="18"/>
  <c r="AP98" i="18"/>
  <c r="AB96" i="18"/>
  <c r="AR87" i="18"/>
  <c r="AD85" i="18"/>
  <c r="BK77" i="18"/>
  <c r="BI83" i="18"/>
  <c r="BK73" i="18"/>
  <c r="AR72" i="18"/>
  <c r="BF58" i="18"/>
  <c r="BG75" i="18"/>
  <c r="AP112" i="18"/>
  <c r="AB110" i="18"/>
  <c r="BI105" i="18"/>
  <c r="AP104" i="18"/>
  <c r="AB102" i="18"/>
  <c r="AC99" i="18"/>
  <c r="AQ101" i="18"/>
  <c r="AD90" i="18"/>
  <c r="AR92" i="18"/>
  <c r="BG103" i="18"/>
  <c r="AQ99" i="18"/>
  <c r="AC97" i="18"/>
  <c r="BK97" i="18"/>
  <c r="AQ96" i="18"/>
  <c r="AC94" i="18"/>
  <c r="AQ95" i="18"/>
  <c r="AR98" i="18"/>
  <c r="AD96" i="18"/>
  <c r="AR97" i="18"/>
  <c r="AD95" i="18"/>
  <c r="AP106" i="18"/>
  <c r="AB104" i="18"/>
  <c r="BI104" i="18"/>
  <c r="BG80" i="18"/>
  <c r="AR89" i="18"/>
  <c r="AD87" i="18"/>
  <c r="AR88" i="18"/>
  <c r="AD86" i="18"/>
  <c r="BI99" i="18"/>
  <c r="AQ87" i="18"/>
  <c r="AC85" i="18"/>
  <c r="BG81" i="18"/>
  <c r="AQ86" i="18"/>
  <c r="AC76" i="18"/>
  <c r="AQ78" i="18"/>
  <c r="BG76" i="18"/>
  <c r="BI71" i="18"/>
  <c r="AR71" i="18"/>
  <c r="BE45" i="18"/>
  <c r="BF42" i="18"/>
  <c r="BD42" i="18"/>
  <c r="BB71" i="18"/>
  <c r="BD72" i="18"/>
  <c r="BF71" i="18"/>
  <c r="AR111" i="18"/>
  <c r="AD109" i="18"/>
  <c r="AQ111" i="18"/>
  <c r="AC109" i="18"/>
  <c r="BI107" i="18"/>
  <c r="BK108" i="18"/>
  <c r="AD91" i="18"/>
  <c r="AR93" i="18"/>
  <c r="AP97" i="18"/>
  <c r="AB95" i="18"/>
  <c r="BI82" i="18"/>
  <c r="BG87" i="18"/>
  <c r="BI86" i="18"/>
  <c r="BK81" i="18"/>
  <c r="AB69" i="18"/>
  <c r="AP71" i="18"/>
  <c r="BG70" i="18"/>
  <c r="BI76" i="18"/>
  <c r="BD57" i="18"/>
  <c r="BC45" i="18"/>
  <c r="BC16" i="18"/>
  <c r="AR109" i="18"/>
  <c r="AD107" i="18"/>
  <c r="AC111" i="18"/>
  <c r="AQ113" i="18"/>
  <c r="AQ108" i="18"/>
  <c r="AC106" i="18"/>
  <c r="BI101" i="18"/>
  <c r="BK90" i="18"/>
  <c r="AC104" i="18"/>
  <c r="AQ106" i="18"/>
  <c r="AQ84" i="18"/>
  <c r="AC82" i="18"/>
  <c r="BG94" i="18"/>
  <c r="AP100" i="18"/>
  <c r="AB98" i="18"/>
  <c r="BK84" i="18"/>
  <c r="BI81" i="18"/>
  <c r="AQ85" i="18"/>
  <c r="AC83" i="18"/>
  <c r="AB74" i="18"/>
  <c r="AP76" i="18"/>
  <c r="BA57" i="18"/>
  <c r="BC58" i="18" s="1"/>
  <c r="BF56" i="18"/>
  <c r="BD56" i="18"/>
  <c r="BK72" i="18"/>
  <c r="BB56" i="18"/>
  <c r="AZ33" i="18"/>
  <c r="BD36" i="18" s="1"/>
  <c r="BF33" i="18"/>
  <c r="BD33" i="18"/>
  <c r="BD59" i="18"/>
  <c r="BB42" i="18"/>
  <c r="AD75" i="18"/>
  <c r="AR77" i="18"/>
  <c r="BE30" i="18"/>
  <c r="O9" i="18"/>
  <c r="C8" i="18"/>
  <c r="C9" i="18"/>
  <c r="AQ112" i="18"/>
  <c r="AC110" i="18"/>
  <c r="BG109" i="18"/>
  <c r="AP103" i="18"/>
  <c r="AB101" i="18"/>
  <c r="BK99" i="18"/>
  <c r="AR105" i="18"/>
  <c r="AD103" i="18"/>
  <c r="AR103" i="18"/>
  <c r="AD93" i="18"/>
  <c r="AR95" i="18"/>
  <c r="AR91" i="18"/>
  <c r="AD89" i="18"/>
  <c r="AC103" i="18"/>
  <c r="AQ105" i="18"/>
  <c r="BI93" i="18"/>
  <c r="BK94" i="18"/>
  <c r="BK98" i="18"/>
  <c r="BI98" i="18"/>
  <c r="BK86" i="18"/>
  <c r="BG98" i="18"/>
  <c r="BK85" i="18"/>
  <c r="BG84" i="18"/>
  <c r="AR83" i="18"/>
  <c r="AD81" i="18"/>
  <c r="BI80" i="18"/>
  <c r="AR79" i="18"/>
  <c r="AD77" i="18"/>
  <c r="BG69" i="18"/>
  <c r="AB72" i="18"/>
  <c r="AP74" i="18"/>
  <c r="BI74" i="18"/>
  <c r="AB70" i="18"/>
  <c r="AP72" i="18"/>
  <c r="AQ76" i="18"/>
  <c r="AQ82" i="18"/>
  <c r="BK74" i="18"/>
  <c r="AC75" i="18"/>
  <c r="AQ77" i="18"/>
  <c r="AB75" i="18"/>
  <c r="AP77" i="18"/>
  <c r="AZ22" i="18"/>
  <c r="AZ15" i="18"/>
  <c r="AZ12" i="18"/>
  <c r="BF14" i="18" s="1"/>
  <c r="C61" i="17"/>
  <c r="C60" i="17"/>
  <c r="O6" i="4"/>
  <c r="H6" i="4"/>
  <c r="C6" i="4"/>
  <c r="C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AB8" i="4"/>
  <c r="AC8" i="4"/>
  <c r="AD8" i="4"/>
  <c r="AB9" i="4"/>
  <c r="AC9" i="4"/>
  <c r="AD9" i="4"/>
  <c r="AC10" i="4"/>
  <c r="AD10" i="4"/>
  <c r="AB112" i="4"/>
  <c r="AC112" i="4"/>
  <c r="AD112" i="4"/>
  <c r="AB113" i="4"/>
  <c r="AC113" i="4"/>
  <c r="AD113" i="4"/>
  <c r="AB114" i="4"/>
  <c r="AC114" i="4"/>
  <c r="AD114" i="4"/>
  <c r="AB115" i="4"/>
  <c r="AC115" i="4"/>
  <c r="AD115" i="4"/>
  <c r="AB116" i="4"/>
  <c r="AC116" i="4"/>
  <c r="AD116" i="4"/>
  <c r="AD7" i="4"/>
  <c r="AA7" i="4" s="1"/>
  <c r="O7" i="4" s="1"/>
  <c r="AC7" i="4"/>
  <c r="Z7" i="4" s="1"/>
  <c r="H7" i="4" s="1"/>
  <c r="AB7" i="4"/>
  <c r="Y7" i="4" s="1"/>
  <c r="C7" i="4" s="1"/>
  <c r="BG23" i="22" l="1"/>
  <c r="BD21" i="20"/>
  <c r="BD27" i="22"/>
  <c r="BB25" i="22"/>
  <c r="BF15" i="22"/>
  <c r="BB26" i="22"/>
  <c r="BG25" i="22"/>
  <c r="BF27" i="22"/>
  <c r="BF25" i="22"/>
  <c r="BD28" i="22"/>
  <c r="BD26" i="22"/>
  <c r="BB27" i="22"/>
  <c r="BG24" i="22"/>
  <c r="Y10" i="21"/>
  <c r="C9" i="21"/>
  <c r="BB13" i="21"/>
  <c r="BF15" i="21"/>
  <c r="BF14" i="21"/>
  <c r="BF13" i="21"/>
  <c r="AZ21" i="20"/>
  <c r="Z10" i="20"/>
  <c r="H9" i="19"/>
  <c r="Z10" i="19"/>
  <c r="B87" i="4"/>
  <c r="B102" i="4"/>
  <c r="B94" i="4"/>
  <c r="B86" i="4"/>
  <c r="B78" i="4"/>
  <c r="B70" i="4"/>
  <c r="B95" i="4"/>
  <c r="B109" i="4"/>
  <c r="B101" i="4"/>
  <c r="B93" i="4"/>
  <c r="B85" i="4"/>
  <c r="B77" i="4"/>
  <c r="B69" i="4"/>
  <c r="B79" i="4"/>
  <c r="B108" i="4"/>
  <c r="B100" i="4"/>
  <c r="B92" i="4"/>
  <c r="B84" i="4"/>
  <c r="B76" i="4"/>
  <c r="B68" i="4"/>
  <c r="B107" i="4"/>
  <c r="B99" i="4"/>
  <c r="B91" i="4"/>
  <c r="B83" i="4"/>
  <c r="B75" i="4"/>
  <c r="B103" i="4"/>
  <c r="B106" i="4"/>
  <c r="B98" i="4"/>
  <c r="B90" i="4"/>
  <c r="B82" i="4"/>
  <c r="B74" i="4"/>
  <c r="C10" i="4"/>
  <c r="C5" i="1"/>
  <c r="B71" i="4"/>
  <c r="B105" i="4"/>
  <c r="B97" i="4"/>
  <c r="B89" i="4"/>
  <c r="B81" i="4"/>
  <c r="B73" i="4"/>
  <c r="B104" i="4"/>
  <c r="B96" i="4"/>
  <c r="B88" i="4"/>
  <c r="B80" i="4"/>
  <c r="B72" i="4"/>
  <c r="BT62" i="21"/>
  <c r="BT62" i="20"/>
  <c r="BU62" i="22"/>
  <c r="BT62" i="19"/>
  <c r="BT62" i="18"/>
  <c r="BT63" i="21"/>
  <c r="BT63" i="19"/>
  <c r="BU63" i="22"/>
  <c r="BT63" i="20"/>
  <c r="BT63" i="18"/>
  <c r="BE58" i="18"/>
  <c r="AX10" i="22"/>
  <c r="AE10" i="22"/>
  <c r="AF10" i="22"/>
  <c r="AY10" i="22"/>
  <c r="BD17" i="22"/>
  <c r="BG15" i="22"/>
  <c r="BG13" i="22"/>
  <c r="BC15" i="22"/>
  <c r="BF16" i="22"/>
  <c r="BF13" i="22"/>
  <c r="BB15" i="22"/>
  <c r="BB16" i="22"/>
  <c r="BD17" i="21"/>
  <c r="BF16" i="21"/>
  <c r="BB16" i="20"/>
  <c r="BE15" i="22"/>
  <c r="H9" i="22"/>
  <c r="BA15" i="22"/>
  <c r="BE19" i="22" s="1"/>
  <c r="BD18" i="22"/>
  <c r="BF17" i="22"/>
  <c r="BB17" i="22"/>
  <c r="BD15" i="22"/>
  <c r="BB14" i="22"/>
  <c r="BF14" i="22"/>
  <c r="BD13" i="22"/>
  <c r="BB13" i="22"/>
  <c r="BD14" i="22"/>
  <c r="BE18" i="18"/>
  <c r="BE15" i="18"/>
  <c r="BE16" i="18"/>
  <c r="BC15" i="18"/>
  <c r="BC17" i="18"/>
  <c r="BC18" i="18"/>
  <c r="BD13" i="20"/>
  <c r="BD14" i="21"/>
  <c r="AX10" i="21"/>
  <c r="AY10" i="21"/>
  <c r="BC18" i="21"/>
  <c r="BB17" i="21"/>
  <c r="BF17" i="21"/>
  <c r="BD18" i="21"/>
  <c r="BB14" i="21"/>
  <c r="BD16" i="21"/>
  <c r="BD13" i="21"/>
  <c r="BC16" i="21"/>
  <c r="O9" i="21"/>
  <c r="BB15" i="21"/>
  <c r="BE16" i="21"/>
  <c r="BE21" i="21"/>
  <c r="BC20" i="21"/>
  <c r="BE19" i="21"/>
  <c r="BE17" i="21"/>
  <c r="BE18" i="21"/>
  <c r="BE24" i="21"/>
  <c r="BC23" i="21"/>
  <c r="BE22" i="21"/>
  <c r="BE20" i="21"/>
  <c r="BE23" i="21"/>
  <c r="BC21" i="21"/>
  <c r="BC17" i="21"/>
  <c r="BD17" i="20"/>
  <c r="BA15" i="20"/>
  <c r="BE16" i="20" s="1"/>
  <c r="BC15" i="20"/>
  <c r="BE15" i="20"/>
  <c r="BF17" i="20"/>
  <c r="BD18" i="20"/>
  <c r="BB17" i="20"/>
  <c r="BF15" i="20"/>
  <c r="BF14" i="20"/>
  <c r="BD15" i="20"/>
  <c r="BB15" i="20"/>
  <c r="BC23" i="20"/>
  <c r="BE24" i="20"/>
  <c r="BC21" i="20"/>
  <c r="BE22" i="20"/>
  <c r="BE19" i="20"/>
  <c r="BB13" i="20"/>
  <c r="BD14" i="20"/>
  <c r="BF13" i="20"/>
  <c r="BD16" i="20"/>
  <c r="BE23" i="20"/>
  <c r="BE64" i="18"/>
  <c r="BC22" i="19"/>
  <c r="BE22" i="19"/>
  <c r="BE17" i="18"/>
  <c r="BC23" i="19"/>
  <c r="BE24" i="19"/>
  <c r="BD12" i="19"/>
  <c r="AE10" i="19"/>
  <c r="D10" i="19" s="1"/>
  <c r="AF10" i="19"/>
  <c r="E10" i="19" s="1"/>
  <c r="AZ12" i="19"/>
  <c r="BD14" i="19" s="1"/>
  <c r="BF12" i="19"/>
  <c r="BA15" i="19"/>
  <c r="BE16" i="19" s="1"/>
  <c r="BC15" i="19"/>
  <c r="BB12" i="19"/>
  <c r="BE15" i="19"/>
  <c r="BB67" i="18"/>
  <c r="BD68" i="18"/>
  <c r="BD60" i="18"/>
  <c r="BB35" i="18"/>
  <c r="BD38" i="18"/>
  <c r="BE65" i="18"/>
  <c r="BC63" i="18"/>
  <c r="BE66" i="18"/>
  <c r="BC65" i="18"/>
  <c r="BB45" i="18"/>
  <c r="BB43" i="18"/>
  <c r="BB46" i="18"/>
  <c r="BD35" i="18"/>
  <c r="BF37" i="18"/>
  <c r="BD45" i="18"/>
  <c r="BF43" i="18"/>
  <c r="BF36" i="18"/>
  <c r="BB44" i="18"/>
  <c r="BF45" i="18"/>
  <c r="BC61" i="18"/>
  <c r="BC66" i="18"/>
  <c r="BF34" i="18"/>
  <c r="BF44" i="18"/>
  <c r="BD43" i="18"/>
  <c r="BF68" i="18"/>
  <c r="BB68" i="18"/>
  <c r="BF46" i="18"/>
  <c r="BB34" i="18"/>
  <c r="BF35" i="18"/>
  <c r="BD46" i="18"/>
  <c r="BD34" i="18"/>
  <c r="BB37" i="18"/>
  <c r="BE46" i="18"/>
  <c r="BE67" i="18"/>
  <c r="BC19" i="18"/>
  <c r="BD48" i="18"/>
  <c r="BF47" i="18"/>
  <c r="BB47" i="18"/>
  <c r="BD44" i="18"/>
  <c r="BF16" i="18"/>
  <c r="BC40" i="18"/>
  <c r="AZ16" i="18"/>
  <c r="BD19" i="18" s="1"/>
  <c r="BA19" i="18"/>
  <c r="BC20" i="18" s="1"/>
  <c r="AZ23" i="18"/>
  <c r="BB24" i="18" s="1"/>
  <c r="BF23" i="18"/>
  <c r="BD23" i="18"/>
  <c r="BC62" i="18"/>
  <c r="BE63" i="18"/>
  <c r="BE60" i="18"/>
  <c r="BE61" i="18"/>
  <c r="BE59" i="18"/>
  <c r="BE19" i="18"/>
  <c r="AZ60" i="18"/>
  <c r="BF61" i="18" s="1"/>
  <c r="BA46" i="18"/>
  <c r="BC46" i="18"/>
  <c r="BB16" i="18"/>
  <c r="BC59" i="18"/>
  <c r="BA31" i="18"/>
  <c r="BA32" i="18" s="1"/>
  <c r="BA33" i="18" s="1"/>
  <c r="BA34" i="18" s="1"/>
  <c r="BE40" i="18" s="1"/>
  <c r="BC31" i="18"/>
  <c r="BF15" i="18"/>
  <c r="BD15" i="18"/>
  <c r="BD14" i="18"/>
  <c r="BB14" i="18"/>
  <c r="BB13" i="18"/>
  <c r="BD16" i="18"/>
  <c r="BB15" i="18"/>
  <c r="BF13" i="18"/>
  <c r="BD13" i="18"/>
  <c r="BC60" i="18"/>
  <c r="BE42" i="18"/>
  <c r="BC41" i="18"/>
  <c r="BF60" i="18"/>
  <c r="BB23" i="18"/>
  <c r="BB38" i="18"/>
  <c r="BF38" i="18"/>
  <c r="BD39" i="18"/>
  <c r="BD37" i="18"/>
  <c r="BB36" i="18"/>
  <c r="BE62" i="18"/>
  <c r="BE68" i="18"/>
  <c r="BC67" i="18"/>
  <c r="BB69" i="18"/>
  <c r="BD70" i="18"/>
  <c r="BF69" i="18"/>
  <c r="BB66" i="18"/>
  <c r="BF67" i="18"/>
  <c r="BF66" i="18"/>
  <c r="BD67" i="18"/>
  <c r="AF75" i="4"/>
  <c r="E75" i="4" s="1"/>
  <c r="AG75" i="4"/>
  <c r="I75" i="4" s="1"/>
  <c r="AH75" i="4"/>
  <c r="J75" i="4" s="1"/>
  <c r="AI75" i="4"/>
  <c r="P75" i="4" s="1"/>
  <c r="AJ75" i="4"/>
  <c r="Q75" i="4" s="1"/>
  <c r="AE75" i="4"/>
  <c r="D75" i="4" s="1"/>
  <c r="AI98" i="4"/>
  <c r="P98" i="4" s="1"/>
  <c r="AE98" i="4"/>
  <c r="D98" i="4" s="1"/>
  <c r="AJ98" i="4"/>
  <c r="Q98" i="4" s="1"/>
  <c r="AF98" i="4"/>
  <c r="E98" i="4" s="1"/>
  <c r="AH98" i="4"/>
  <c r="J98" i="4" s="1"/>
  <c r="AG98" i="4"/>
  <c r="I98" i="4" s="1"/>
  <c r="AF105" i="4"/>
  <c r="E105" i="4" s="1"/>
  <c r="AI105" i="4"/>
  <c r="P105" i="4" s="1"/>
  <c r="AG105" i="4"/>
  <c r="I105" i="4" s="1"/>
  <c r="AJ105" i="4"/>
  <c r="Q105" i="4" s="1"/>
  <c r="AH105" i="4"/>
  <c r="J105" i="4" s="1"/>
  <c r="AE105" i="4"/>
  <c r="D105" i="4" s="1"/>
  <c r="AF97" i="4"/>
  <c r="E97" i="4" s="1"/>
  <c r="AI97" i="4"/>
  <c r="P97" i="4" s="1"/>
  <c r="AG97" i="4"/>
  <c r="I97" i="4" s="1"/>
  <c r="AJ97" i="4"/>
  <c r="Q97" i="4" s="1"/>
  <c r="AH97" i="4"/>
  <c r="J97" i="4" s="1"/>
  <c r="AE97" i="4"/>
  <c r="D97" i="4" s="1"/>
  <c r="AF89" i="4"/>
  <c r="AI89" i="4"/>
  <c r="P89" i="4" s="1"/>
  <c r="AG89" i="4"/>
  <c r="I89" i="4" s="1"/>
  <c r="AJ89" i="4"/>
  <c r="Q89" i="4" s="1"/>
  <c r="AH89" i="4"/>
  <c r="J89" i="4" s="1"/>
  <c r="AE89" i="4"/>
  <c r="D89" i="4" s="1"/>
  <c r="AF81" i="4"/>
  <c r="AI81" i="4"/>
  <c r="P81" i="4" s="1"/>
  <c r="AG81" i="4"/>
  <c r="I81" i="4" s="1"/>
  <c r="AJ81" i="4"/>
  <c r="Q81" i="4" s="1"/>
  <c r="AH81" i="4"/>
  <c r="J81" i="4" s="1"/>
  <c r="AE81" i="4"/>
  <c r="D81" i="4" s="1"/>
  <c r="AF73" i="4"/>
  <c r="E73" i="4" s="1"/>
  <c r="AI73" i="4"/>
  <c r="P73" i="4" s="1"/>
  <c r="AG73" i="4"/>
  <c r="I73" i="4" s="1"/>
  <c r="AJ73" i="4"/>
  <c r="Q73" i="4" s="1"/>
  <c r="AH73" i="4"/>
  <c r="J73" i="4" s="1"/>
  <c r="AE73" i="4"/>
  <c r="D73" i="4" s="1"/>
  <c r="AI74" i="4"/>
  <c r="P74" i="4" s="1"/>
  <c r="AE74" i="4"/>
  <c r="D74" i="4" s="1"/>
  <c r="AJ74" i="4"/>
  <c r="Q74" i="4" s="1"/>
  <c r="AF74" i="4"/>
  <c r="E74" i="4" s="1"/>
  <c r="AH74" i="4"/>
  <c r="J74" i="4" s="1"/>
  <c r="AG74" i="4"/>
  <c r="I74" i="4" s="1"/>
  <c r="AJ104" i="4"/>
  <c r="Q104" i="4" s="1"/>
  <c r="AE104" i="4"/>
  <c r="D104" i="4" s="1"/>
  <c r="AF104" i="4"/>
  <c r="E104" i="4" s="1"/>
  <c r="AH104" i="4"/>
  <c r="J104" i="4" s="1"/>
  <c r="AI104" i="4"/>
  <c r="P104" i="4" s="1"/>
  <c r="AG104" i="4"/>
  <c r="I104" i="4" s="1"/>
  <c r="AJ96" i="4"/>
  <c r="Q96" i="4" s="1"/>
  <c r="AE96" i="4"/>
  <c r="D96" i="4" s="1"/>
  <c r="AF96" i="4"/>
  <c r="E96" i="4" s="1"/>
  <c r="AH96" i="4"/>
  <c r="J96" i="4" s="1"/>
  <c r="AI96" i="4"/>
  <c r="P96" i="4" s="1"/>
  <c r="AG96" i="4"/>
  <c r="I96" i="4" s="1"/>
  <c r="AJ88" i="4"/>
  <c r="Q88" i="4" s="1"/>
  <c r="AE88" i="4"/>
  <c r="D88" i="4" s="1"/>
  <c r="AF88" i="4"/>
  <c r="E88" i="4" s="1"/>
  <c r="AH88" i="4"/>
  <c r="J88" i="4" s="1"/>
  <c r="AI88" i="4"/>
  <c r="P88" i="4" s="1"/>
  <c r="AG88" i="4"/>
  <c r="I88" i="4" s="1"/>
  <c r="AJ80" i="4"/>
  <c r="Q80" i="4" s="1"/>
  <c r="AE80" i="4"/>
  <c r="D80" i="4" s="1"/>
  <c r="AF80" i="4"/>
  <c r="E80" i="4" s="1"/>
  <c r="AH80" i="4"/>
  <c r="J80" i="4" s="1"/>
  <c r="AI80" i="4"/>
  <c r="P80" i="4" s="1"/>
  <c r="AG80" i="4"/>
  <c r="I80" i="4" s="1"/>
  <c r="AJ72" i="4"/>
  <c r="Q72" i="4" s="1"/>
  <c r="AE72" i="4"/>
  <c r="D72" i="4" s="1"/>
  <c r="AF72" i="4"/>
  <c r="E72" i="4" s="1"/>
  <c r="AH72" i="4"/>
  <c r="J72" i="4" s="1"/>
  <c r="AI72" i="4"/>
  <c r="P72" i="4" s="1"/>
  <c r="AG72" i="4"/>
  <c r="I72" i="4" s="1"/>
  <c r="AF99" i="4"/>
  <c r="E99" i="4" s="1"/>
  <c r="AG99" i="4"/>
  <c r="I99" i="4" s="1"/>
  <c r="AH99" i="4"/>
  <c r="J99" i="4" s="1"/>
  <c r="AI99" i="4"/>
  <c r="P99" i="4" s="1"/>
  <c r="AJ99" i="4"/>
  <c r="Q99" i="4" s="1"/>
  <c r="AE99" i="4"/>
  <c r="D99" i="4" s="1"/>
  <c r="AI90" i="4"/>
  <c r="P90" i="4" s="1"/>
  <c r="AE90" i="4"/>
  <c r="D90" i="4" s="1"/>
  <c r="AJ90" i="4"/>
  <c r="Q90" i="4" s="1"/>
  <c r="AF90" i="4"/>
  <c r="E90" i="4" s="1"/>
  <c r="AH90" i="4"/>
  <c r="J90" i="4" s="1"/>
  <c r="AG90" i="4"/>
  <c r="I90" i="4" s="1"/>
  <c r="AF103" i="4"/>
  <c r="E103" i="4" s="1"/>
  <c r="AG103" i="4"/>
  <c r="I103" i="4" s="1"/>
  <c r="AH103" i="4"/>
  <c r="J103" i="4" s="1"/>
  <c r="AI103" i="4"/>
  <c r="P103" i="4" s="1"/>
  <c r="AJ103" i="4"/>
  <c r="Q103" i="4" s="1"/>
  <c r="AE103" i="4"/>
  <c r="D103" i="4" s="1"/>
  <c r="AF95" i="4"/>
  <c r="E95" i="4" s="1"/>
  <c r="AG95" i="4"/>
  <c r="I95" i="4" s="1"/>
  <c r="AH95" i="4"/>
  <c r="J95" i="4" s="1"/>
  <c r="AI95" i="4"/>
  <c r="P95" i="4" s="1"/>
  <c r="AJ95" i="4"/>
  <c r="Q95" i="4" s="1"/>
  <c r="AE95" i="4"/>
  <c r="D95" i="4" s="1"/>
  <c r="AF87" i="4"/>
  <c r="E87" i="4" s="1"/>
  <c r="AG87" i="4"/>
  <c r="I87" i="4" s="1"/>
  <c r="AH87" i="4"/>
  <c r="J87" i="4" s="1"/>
  <c r="AI87" i="4"/>
  <c r="P87" i="4" s="1"/>
  <c r="AJ87" i="4"/>
  <c r="Q87" i="4" s="1"/>
  <c r="AE87" i="4"/>
  <c r="D87" i="4" s="1"/>
  <c r="AF79" i="4"/>
  <c r="E79" i="4" s="1"/>
  <c r="AG79" i="4"/>
  <c r="I79" i="4" s="1"/>
  <c r="AH79" i="4"/>
  <c r="J79" i="4" s="1"/>
  <c r="AI79" i="4"/>
  <c r="P79" i="4" s="1"/>
  <c r="AJ79" i="4"/>
  <c r="Q79" i="4" s="1"/>
  <c r="AE79" i="4"/>
  <c r="D79" i="4" s="1"/>
  <c r="AF71" i="4"/>
  <c r="E71" i="4" s="1"/>
  <c r="AG71" i="4"/>
  <c r="I71" i="4" s="1"/>
  <c r="AH71" i="4"/>
  <c r="J71" i="4" s="1"/>
  <c r="AI71" i="4"/>
  <c r="P71" i="4" s="1"/>
  <c r="AJ71" i="4"/>
  <c r="Q71" i="4" s="1"/>
  <c r="AE71" i="4"/>
  <c r="D71" i="4" s="1"/>
  <c r="AF91" i="4"/>
  <c r="E91" i="4" s="1"/>
  <c r="AG91" i="4"/>
  <c r="I91" i="4" s="1"/>
  <c r="AH91" i="4"/>
  <c r="J91" i="4" s="1"/>
  <c r="AI91" i="4"/>
  <c r="P91" i="4" s="1"/>
  <c r="AJ91" i="4"/>
  <c r="Q91" i="4" s="1"/>
  <c r="AE91" i="4"/>
  <c r="D91" i="4" s="1"/>
  <c r="AI110" i="4"/>
  <c r="AE110" i="4"/>
  <c r="AJ110" i="4"/>
  <c r="AF110" i="4"/>
  <c r="AH110" i="4"/>
  <c r="AG110" i="4"/>
  <c r="AI102" i="4"/>
  <c r="P102" i="4" s="1"/>
  <c r="AE102" i="4"/>
  <c r="D102" i="4" s="1"/>
  <c r="AJ102" i="4"/>
  <c r="Q102" i="4" s="1"/>
  <c r="AF102" i="4"/>
  <c r="E102" i="4" s="1"/>
  <c r="AH102" i="4"/>
  <c r="J102" i="4" s="1"/>
  <c r="AG102" i="4"/>
  <c r="I102" i="4" s="1"/>
  <c r="AI94" i="4"/>
  <c r="P94" i="4" s="1"/>
  <c r="AE94" i="4"/>
  <c r="D94" i="4" s="1"/>
  <c r="AJ94" i="4"/>
  <c r="Q94" i="4" s="1"/>
  <c r="AF94" i="4"/>
  <c r="E94" i="4" s="1"/>
  <c r="AH94" i="4"/>
  <c r="J94" i="4" s="1"/>
  <c r="AG94" i="4"/>
  <c r="I94" i="4" s="1"/>
  <c r="AI86" i="4"/>
  <c r="P86" i="4" s="1"/>
  <c r="AE86" i="4"/>
  <c r="D86" i="4" s="1"/>
  <c r="AJ86" i="4"/>
  <c r="Q86" i="4" s="1"/>
  <c r="AF86" i="4"/>
  <c r="E86" i="4" s="1"/>
  <c r="AH86" i="4"/>
  <c r="J86" i="4" s="1"/>
  <c r="AG86" i="4"/>
  <c r="I86" i="4" s="1"/>
  <c r="AI78" i="4"/>
  <c r="P78" i="4" s="1"/>
  <c r="AE78" i="4"/>
  <c r="D78" i="4" s="1"/>
  <c r="AJ78" i="4"/>
  <c r="Q78" i="4" s="1"/>
  <c r="AF78" i="4"/>
  <c r="E78" i="4" s="1"/>
  <c r="AH78" i="4"/>
  <c r="J78" i="4" s="1"/>
  <c r="AG78" i="4"/>
  <c r="I78" i="4" s="1"/>
  <c r="AI70" i="4"/>
  <c r="P70" i="4" s="1"/>
  <c r="AE70" i="4"/>
  <c r="D70" i="4" s="1"/>
  <c r="AJ70" i="4"/>
  <c r="Q70" i="4" s="1"/>
  <c r="AF70" i="4"/>
  <c r="E70" i="4" s="1"/>
  <c r="AH70" i="4"/>
  <c r="J70" i="4" s="1"/>
  <c r="AG70" i="4"/>
  <c r="I70" i="4" s="1"/>
  <c r="AF83" i="4"/>
  <c r="E83" i="4" s="1"/>
  <c r="AG83" i="4"/>
  <c r="I83" i="4" s="1"/>
  <c r="AH83" i="4"/>
  <c r="J83" i="4" s="1"/>
  <c r="AI83" i="4"/>
  <c r="P83" i="4" s="1"/>
  <c r="AJ83" i="4"/>
  <c r="Q83" i="4" s="1"/>
  <c r="AE83" i="4"/>
  <c r="D83" i="4" s="1"/>
  <c r="AI106" i="4"/>
  <c r="P106" i="4" s="1"/>
  <c r="AE106" i="4"/>
  <c r="D106" i="4" s="1"/>
  <c r="AJ106" i="4"/>
  <c r="Q106" i="4" s="1"/>
  <c r="AF106" i="4"/>
  <c r="E106" i="4" s="1"/>
  <c r="AH106" i="4"/>
  <c r="J106" i="4" s="1"/>
  <c r="AG106" i="4"/>
  <c r="I106" i="4" s="1"/>
  <c r="AI82" i="4"/>
  <c r="P82" i="4" s="1"/>
  <c r="AE82" i="4"/>
  <c r="D82" i="4" s="1"/>
  <c r="AJ82" i="4"/>
  <c r="Q82" i="4" s="1"/>
  <c r="AF82" i="4"/>
  <c r="E82" i="4" s="1"/>
  <c r="AH82" i="4"/>
  <c r="J82" i="4" s="1"/>
  <c r="AG82" i="4"/>
  <c r="I82" i="4" s="1"/>
  <c r="AF109" i="4"/>
  <c r="E109" i="4" s="1"/>
  <c r="AI109" i="4"/>
  <c r="P109" i="4" s="1"/>
  <c r="AG109" i="4"/>
  <c r="I109" i="4" s="1"/>
  <c r="AJ109" i="4"/>
  <c r="Q109" i="4" s="1"/>
  <c r="AH109" i="4"/>
  <c r="J109" i="4" s="1"/>
  <c r="AE109" i="4"/>
  <c r="D109" i="4" s="1"/>
  <c r="AF101" i="4"/>
  <c r="E101" i="4" s="1"/>
  <c r="AI101" i="4"/>
  <c r="P101" i="4" s="1"/>
  <c r="AG101" i="4"/>
  <c r="I101" i="4" s="1"/>
  <c r="AJ101" i="4"/>
  <c r="Q101" i="4" s="1"/>
  <c r="AH101" i="4"/>
  <c r="J101" i="4" s="1"/>
  <c r="AE101" i="4"/>
  <c r="D101" i="4" s="1"/>
  <c r="AF93" i="4"/>
  <c r="E93" i="4" s="1"/>
  <c r="AI93" i="4"/>
  <c r="P93" i="4" s="1"/>
  <c r="AG93" i="4"/>
  <c r="I93" i="4" s="1"/>
  <c r="AJ93" i="4"/>
  <c r="Q93" i="4" s="1"/>
  <c r="AH93" i="4"/>
  <c r="J93" i="4" s="1"/>
  <c r="AE93" i="4"/>
  <c r="D93" i="4" s="1"/>
  <c r="AF85" i="4"/>
  <c r="E85" i="4" s="1"/>
  <c r="AI85" i="4"/>
  <c r="P85" i="4" s="1"/>
  <c r="AG85" i="4"/>
  <c r="I85" i="4" s="1"/>
  <c r="AJ85" i="4"/>
  <c r="Q85" i="4" s="1"/>
  <c r="AH85" i="4"/>
  <c r="J85" i="4" s="1"/>
  <c r="AE85" i="4"/>
  <c r="D85" i="4" s="1"/>
  <c r="AF77" i="4"/>
  <c r="E77" i="4" s="1"/>
  <c r="AI77" i="4"/>
  <c r="P77" i="4" s="1"/>
  <c r="AG77" i="4"/>
  <c r="I77" i="4" s="1"/>
  <c r="AJ77" i="4"/>
  <c r="Q77" i="4" s="1"/>
  <c r="AH77" i="4"/>
  <c r="J77" i="4" s="1"/>
  <c r="AE77" i="4"/>
  <c r="D77" i="4" s="1"/>
  <c r="AF69" i="4"/>
  <c r="E69" i="4" s="1"/>
  <c r="AI69" i="4"/>
  <c r="P69" i="4" s="1"/>
  <c r="AG69" i="4"/>
  <c r="I69" i="4" s="1"/>
  <c r="AJ69" i="4"/>
  <c r="Q69" i="4" s="1"/>
  <c r="AH69" i="4"/>
  <c r="J69" i="4" s="1"/>
  <c r="AE69" i="4"/>
  <c r="D69" i="4" s="1"/>
  <c r="AF107" i="4"/>
  <c r="E107" i="4" s="1"/>
  <c r="AG107" i="4"/>
  <c r="I107" i="4" s="1"/>
  <c r="AH107" i="4"/>
  <c r="J107" i="4" s="1"/>
  <c r="AI107" i="4"/>
  <c r="P107" i="4" s="1"/>
  <c r="AJ107" i="4"/>
  <c r="Q107" i="4" s="1"/>
  <c r="AE107" i="4"/>
  <c r="D107" i="4" s="1"/>
  <c r="AJ108" i="4"/>
  <c r="Q108" i="4" s="1"/>
  <c r="AE108" i="4"/>
  <c r="D108" i="4" s="1"/>
  <c r="AF108" i="4"/>
  <c r="E108" i="4" s="1"/>
  <c r="AH108" i="4"/>
  <c r="J108" i="4" s="1"/>
  <c r="AI108" i="4"/>
  <c r="P108" i="4" s="1"/>
  <c r="AG108" i="4"/>
  <c r="I108" i="4" s="1"/>
  <c r="AJ100" i="4"/>
  <c r="Q100" i="4" s="1"/>
  <c r="AE100" i="4"/>
  <c r="D100" i="4" s="1"/>
  <c r="AF100" i="4"/>
  <c r="E100" i="4" s="1"/>
  <c r="AH100" i="4"/>
  <c r="J100" i="4" s="1"/>
  <c r="AI100" i="4"/>
  <c r="P100" i="4" s="1"/>
  <c r="AG100" i="4"/>
  <c r="I100" i="4" s="1"/>
  <c r="AJ92" i="4"/>
  <c r="Q92" i="4" s="1"/>
  <c r="AE92" i="4"/>
  <c r="D92" i="4" s="1"/>
  <c r="AF92" i="4"/>
  <c r="E92" i="4" s="1"/>
  <c r="AH92" i="4"/>
  <c r="J92" i="4" s="1"/>
  <c r="AI92" i="4"/>
  <c r="P92" i="4" s="1"/>
  <c r="AG92" i="4"/>
  <c r="I92" i="4" s="1"/>
  <c r="AJ84" i="4"/>
  <c r="Q84" i="4" s="1"/>
  <c r="AE84" i="4"/>
  <c r="D84" i="4" s="1"/>
  <c r="AF84" i="4"/>
  <c r="E84" i="4" s="1"/>
  <c r="AH84" i="4"/>
  <c r="J84" i="4" s="1"/>
  <c r="AI84" i="4"/>
  <c r="P84" i="4" s="1"/>
  <c r="AG84" i="4"/>
  <c r="I84" i="4" s="1"/>
  <c r="AJ76" i="4"/>
  <c r="Q76" i="4" s="1"/>
  <c r="AE76" i="4"/>
  <c r="D76" i="4" s="1"/>
  <c r="AF76" i="4"/>
  <c r="E76" i="4" s="1"/>
  <c r="AH76" i="4"/>
  <c r="J76" i="4" s="1"/>
  <c r="AI76" i="4"/>
  <c r="P76" i="4" s="1"/>
  <c r="AG76" i="4"/>
  <c r="I76" i="4" s="1"/>
  <c r="AJ68" i="4"/>
  <c r="Q68" i="4" s="1"/>
  <c r="AE68" i="4"/>
  <c r="D68" i="4" s="1"/>
  <c r="AF68" i="4"/>
  <c r="E68" i="4" s="1"/>
  <c r="AH68" i="4"/>
  <c r="J68" i="4" s="1"/>
  <c r="AI68" i="4"/>
  <c r="P68" i="4" s="1"/>
  <c r="AG68" i="4"/>
  <c r="I68" i="4" s="1"/>
  <c r="R97" i="4"/>
  <c r="K104" i="4"/>
  <c r="K96" i="4"/>
  <c r="K88" i="4"/>
  <c r="K80" i="4"/>
  <c r="K72" i="4"/>
  <c r="R105" i="4"/>
  <c r="K95" i="4"/>
  <c r="AX103" i="4"/>
  <c r="R94" i="4"/>
  <c r="AX87" i="4"/>
  <c r="R78" i="4"/>
  <c r="R73" i="4"/>
  <c r="K71" i="4"/>
  <c r="R109" i="4"/>
  <c r="AR113" i="4" s="1"/>
  <c r="AX94" i="4"/>
  <c r="R69" i="4"/>
  <c r="K108" i="4"/>
  <c r="K100" i="4"/>
  <c r="K92" i="4"/>
  <c r="K84" i="4"/>
  <c r="K76" i="4"/>
  <c r="K68" i="4"/>
  <c r="R89" i="4"/>
  <c r="R79" i="4"/>
  <c r="K107" i="4"/>
  <c r="K99" i="4"/>
  <c r="K91" i="4"/>
  <c r="K83" i="4"/>
  <c r="K75" i="4"/>
  <c r="K67" i="4"/>
  <c r="R81" i="4"/>
  <c r="R103" i="4"/>
  <c r="R104" i="4"/>
  <c r="R88" i="4"/>
  <c r="R80" i="4"/>
  <c r="R72" i="4"/>
  <c r="R96" i="4"/>
  <c r="AY88" i="4"/>
  <c r="R106" i="4"/>
  <c r="AY104" i="4"/>
  <c r="AY108" i="4"/>
  <c r="AY106" i="4"/>
  <c r="AY84" i="4"/>
  <c r="AY82" i="4"/>
  <c r="AY100" i="4"/>
  <c r="AY80" i="4"/>
  <c r="AY98" i="4"/>
  <c r="AY74" i="4"/>
  <c r="AY96" i="4"/>
  <c r="AY72" i="4"/>
  <c r="AY92" i="4"/>
  <c r="AY68" i="4"/>
  <c r="AY90" i="4"/>
  <c r="AY109" i="4"/>
  <c r="AY105" i="4"/>
  <c r="AY101" i="4"/>
  <c r="AY97" i="4"/>
  <c r="AY93" i="4"/>
  <c r="AY89" i="4"/>
  <c r="AY85" i="4"/>
  <c r="AY81" i="4"/>
  <c r="AY77" i="4"/>
  <c r="AY73" i="4"/>
  <c r="AY69" i="4"/>
  <c r="AX109" i="4"/>
  <c r="AX105" i="4"/>
  <c r="AX101" i="4"/>
  <c r="AX97" i="4"/>
  <c r="AX93" i="4"/>
  <c r="AX89" i="4"/>
  <c r="AX85" i="4"/>
  <c r="AX81" i="4"/>
  <c r="AX77" i="4"/>
  <c r="AX73" i="4"/>
  <c r="AX69" i="4"/>
  <c r="AY76" i="4"/>
  <c r="AX108" i="4"/>
  <c r="AX104" i="4"/>
  <c r="AX100" i="4"/>
  <c r="AX96" i="4"/>
  <c r="AX92" i="4"/>
  <c r="AX88" i="4"/>
  <c r="AX84" i="4"/>
  <c r="AX80" i="4"/>
  <c r="AX76" i="4"/>
  <c r="AX72" i="4"/>
  <c r="AX68" i="4"/>
  <c r="AY107" i="4"/>
  <c r="AY103" i="4"/>
  <c r="AY99" i="4"/>
  <c r="AY95" i="4"/>
  <c r="AY91" i="4"/>
  <c r="AY87" i="4"/>
  <c r="AY83" i="4"/>
  <c r="AY79" i="4"/>
  <c r="AY75" i="4"/>
  <c r="AY71" i="4"/>
  <c r="AX107" i="4"/>
  <c r="AX99" i="4"/>
  <c r="AX95" i="4"/>
  <c r="AX91" i="4"/>
  <c r="AX83" i="4"/>
  <c r="AX79" i="4"/>
  <c r="AX75" i="4"/>
  <c r="AX71" i="4"/>
  <c r="AY102" i="4"/>
  <c r="AY94" i="4"/>
  <c r="AY86" i="4"/>
  <c r="AY78" i="4"/>
  <c r="AY70" i="4"/>
  <c r="AX106" i="4"/>
  <c r="AX102" i="4"/>
  <c r="AX98" i="4"/>
  <c r="AX90" i="4"/>
  <c r="AX86" i="4"/>
  <c r="AX82" i="4"/>
  <c r="AX78" i="4"/>
  <c r="AX74" i="4"/>
  <c r="AX70" i="4"/>
  <c r="R98" i="4"/>
  <c r="R82" i="4"/>
  <c r="Y8" i="4"/>
  <c r="R93" i="4"/>
  <c r="R76" i="4"/>
  <c r="R102" i="4"/>
  <c r="R108" i="4"/>
  <c r="R100" i="4"/>
  <c r="X84" i="4"/>
  <c r="R87" i="4"/>
  <c r="R68" i="4"/>
  <c r="X109" i="4"/>
  <c r="X77" i="4"/>
  <c r="X108" i="4"/>
  <c r="X76" i="4"/>
  <c r="X101" i="4"/>
  <c r="X69" i="4"/>
  <c r="X100" i="4"/>
  <c r="X68" i="4"/>
  <c r="R92" i="4"/>
  <c r="R84" i="4"/>
  <c r="X93" i="4"/>
  <c r="R71" i="4"/>
  <c r="K82" i="4"/>
  <c r="X92" i="4"/>
  <c r="K81" i="4"/>
  <c r="X85" i="4"/>
  <c r="K106" i="4"/>
  <c r="K74" i="4"/>
  <c r="X107" i="4"/>
  <c r="X99" i="4"/>
  <c r="X91" i="4"/>
  <c r="X83" i="4"/>
  <c r="X75" i="4"/>
  <c r="X67" i="4"/>
  <c r="K105" i="4"/>
  <c r="K73" i="4"/>
  <c r="X106" i="4"/>
  <c r="X98" i="4"/>
  <c r="X90" i="4"/>
  <c r="X82" i="4"/>
  <c r="X74" i="4"/>
  <c r="R90" i="4"/>
  <c r="R75" i="4"/>
  <c r="K98" i="4"/>
  <c r="X105" i="4"/>
  <c r="X97" i="4"/>
  <c r="X89" i="4"/>
  <c r="X81" i="4"/>
  <c r="X73" i="4"/>
  <c r="R99" i="4"/>
  <c r="K97" i="4"/>
  <c r="X104" i="4"/>
  <c r="X96" i="4"/>
  <c r="X88" i="4"/>
  <c r="X80" i="4"/>
  <c r="X72" i="4"/>
  <c r="R83" i="4"/>
  <c r="K90" i="4"/>
  <c r="X103" i="4"/>
  <c r="X95" i="4"/>
  <c r="X87" i="4"/>
  <c r="X79" i="4"/>
  <c r="X71" i="4"/>
  <c r="R74" i="4"/>
  <c r="K89" i="4"/>
  <c r="X102" i="4"/>
  <c r="X94" i="4"/>
  <c r="X86" i="4"/>
  <c r="X78" i="4"/>
  <c r="X70" i="4"/>
  <c r="AA8" i="4"/>
  <c r="O8" i="4" s="1"/>
  <c r="Z8" i="4"/>
  <c r="R95" i="4"/>
  <c r="R86" i="4"/>
  <c r="R77" i="4"/>
  <c r="R101" i="4"/>
  <c r="K103" i="4"/>
  <c r="K87" i="4"/>
  <c r="K79" i="4"/>
  <c r="R107" i="4"/>
  <c r="R70" i="4"/>
  <c r="K102" i="4"/>
  <c r="K94" i="4"/>
  <c r="K86" i="4"/>
  <c r="K78" i="4"/>
  <c r="K70" i="4"/>
  <c r="R85" i="4"/>
  <c r="R67" i="4"/>
  <c r="K109" i="4"/>
  <c r="AQ113" i="4" s="1"/>
  <c r="K101" i="4"/>
  <c r="K93" i="4"/>
  <c r="K85" i="4"/>
  <c r="K77" i="4"/>
  <c r="K69" i="4"/>
  <c r="R91" i="4"/>
  <c r="BE39" i="18" l="1"/>
  <c r="BC38" i="18"/>
  <c r="BC39" i="18"/>
  <c r="BC37" i="18"/>
  <c r="BE38" i="18"/>
  <c r="AK77" i="4"/>
  <c r="AK109" i="4"/>
  <c r="AK73" i="4"/>
  <c r="AK105" i="4"/>
  <c r="AK79" i="4"/>
  <c r="AL69" i="4"/>
  <c r="AL101" i="4"/>
  <c r="AL84" i="4"/>
  <c r="AL83" i="4"/>
  <c r="AL71" i="4"/>
  <c r="AL103" i="4"/>
  <c r="AL72" i="4"/>
  <c r="AL104" i="4"/>
  <c r="AL97" i="4"/>
  <c r="BC17" i="22"/>
  <c r="D10" i="22"/>
  <c r="E10" i="22"/>
  <c r="AF10" i="21"/>
  <c r="E10" i="21" s="1"/>
  <c r="AE10" i="21"/>
  <c r="D10" i="21" s="1"/>
  <c r="AH10" i="20"/>
  <c r="J10" i="20" s="1"/>
  <c r="AG10" i="20"/>
  <c r="I10" i="20" s="1"/>
  <c r="AZ22" i="20"/>
  <c r="BD26" i="20" s="1"/>
  <c r="BB22" i="20"/>
  <c r="BF22" i="20"/>
  <c r="BD22" i="20"/>
  <c r="AG10" i="19"/>
  <c r="AH10" i="19"/>
  <c r="J10" i="19" s="1"/>
  <c r="AK84" i="4"/>
  <c r="AK72" i="4"/>
  <c r="AK104" i="4"/>
  <c r="AK69" i="4"/>
  <c r="AK101" i="4"/>
  <c r="AK97" i="4"/>
  <c r="AL94" i="4"/>
  <c r="AL74" i="4"/>
  <c r="AK106" i="4"/>
  <c r="AK86" i="4"/>
  <c r="AL70" i="4"/>
  <c r="AL102" i="4"/>
  <c r="AK98" i="4"/>
  <c r="AL78" i="4"/>
  <c r="AL76" i="4"/>
  <c r="AL108" i="4"/>
  <c r="AL107" i="4"/>
  <c r="AL93" i="4"/>
  <c r="AL91" i="4"/>
  <c r="AL95" i="4"/>
  <c r="AL96" i="4"/>
  <c r="AL75" i="4"/>
  <c r="AL82" i="4"/>
  <c r="AK76" i="4"/>
  <c r="AK108" i="4"/>
  <c r="AK82" i="4"/>
  <c r="AK83" i="4"/>
  <c r="AK78" i="4"/>
  <c r="AK71" i="4"/>
  <c r="AK103" i="4"/>
  <c r="AL90" i="4"/>
  <c r="AK96" i="4"/>
  <c r="AL68" i="4"/>
  <c r="AL100" i="4"/>
  <c r="AL85" i="4"/>
  <c r="AL87" i="4"/>
  <c r="AL99" i="4"/>
  <c r="AL88" i="4"/>
  <c r="AK68" i="4"/>
  <c r="AK100" i="4"/>
  <c r="AK107" i="4"/>
  <c r="AK93" i="4"/>
  <c r="AK70" i="4"/>
  <c r="AK102" i="4"/>
  <c r="AK91" i="4"/>
  <c r="AK95" i="4"/>
  <c r="AK90" i="4"/>
  <c r="AK88" i="4"/>
  <c r="AK89" i="4"/>
  <c r="AK75" i="4"/>
  <c r="AL92" i="4"/>
  <c r="AL77" i="4"/>
  <c r="AL109" i="4"/>
  <c r="AL79" i="4"/>
  <c r="AL80" i="4"/>
  <c r="AL73" i="4"/>
  <c r="AL105" i="4"/>
  <c r="AL98" i="4"/>
  <c r="AK92" i="4"/>
  <c r="AK85" i="4"/>
  <c r="AL106" i="4"/>
  <c r="AL86" i="4"/>
  <c r="AK94" i="4"/>
  <c r="AK87" i="4"/>
  <c r="AK99" i="4"/>
  <c r="AK80" i="4"/>
  <c r="AK74" i="4"/>
  <c r="AK81" i="4"/>
  <c r="E81" i="4"/>
  <c r="AL81" i="4" s="1"/>
  <c r="E89" i="4"/>
  <c r="AL89" i="4" s="1"/>
  <c r="BE18" i="20"/>
  <c r="BC19" i="20"/>
  <c r="BC18" i="20"/>
  <c r="BC18" i="22"/>
  <c r="BE17" i="20"/>
  <c r="BC17" i="20"/>
  <c r="BC19" i="22"/>
  <c r="BE20" i="22"/>
  <c r="BE17" i="22"/>
  <c r="BE18" i="22"/>
  <c r="BE21" i="22"/>
  <c r="BC20" i="22"/>
  <c r="BE16" i="22"/>
  <c r="BC16" i="22"/>
  <c r="BE20" i="20"/>
  <c r="BC16" i="20"/>
  <c r="BE21" i="20"/>
  <c r="BC20" i="20"/>
  <c r="BF17" i="18"/>
  <c r="BF24" i="18"/>
  <c r="BD15" i="19"/>
  <c r="BC18" i="19"/>
  <c r="BC19" i="19"/>
  <c r="BB14" i="19"/>
  <c r="BD17" i="19"/>
  <c r="BF15" i="19"/>
  <c r="BD16" i="19"/>
  <c r="BD13" i="19"/>
  <c r="BB15" i="19"/>
  <c r="BC16" i="19"/>
  <c r="BB13" i="19"/>
  <c r="BD18" i="19"/>
  <c r="BB17" i="19"/>
  <c r="BF17" i="19"/>
  <c r="BF14" i="19"/>
  <c r="BC20" i="19"/>
  <c r="BE21" i="19"/>
  <c r="BE19" i="19"/>
  <c r="BC17" i="19"/>
  <c r="BE18" i="19"/>
  <c r="BE17" i="19"/>
  <c r="BB16" i="19"/>
  <c r="BE20" i="19"/>
  <c r="BF16" i="19"/>
  <c r="BF13" i="19"/>
  <c r="BD61" i="18"/>
  <c r="BB63" i="18"/>
  <c r="BB61" i="18"/>
  <c r="BE20" i="18"/>
  <c r="BD64" i="18"/>
  <c r="BD63" i="18"/>
  <c r="BF64" i="18"/>
  <c r="BB18" i="18"/>
  <c r="BB64" i="18"/>
  <c r="BC36" i="18"/>
  <c r="BE37" i="18"/>
  <c r="BC33" i="18"/>
  <c r="BE35" i="18"/>
  <c r="BE32" i="18"/>
  <c r="BC34" i="18"/>
  <c r="BE33" i="18"/>
  <c r="BB65" i="18"/>
  <c r="BD66" i="18"/>
  <c r="BF65" i="18"/>
  <c r="BB62" i="18"/>
  <c r="BD62" i="18"/>
  <c r="BF62" i="18"/>
  <c r="BF21" i="18"/>
  <c r="BD22" i="18"/>
  <c r="BB21" i="18"/>
  <c r="BB19" i="18"/>
  <c r="BB17" i="18"/>
  <c r="BE34" i="18"/>
  <c r="BF63" i="18"/>
  <c r="BA20" i="18"/>
  <c r="BE25" i="18" s="1"/>
  <c r="BB20" i="18"/>
  <c r="BD18" i="18"/>
  <c r="BD21" i="18"/>
  <c r="BC47" i="18"/>
  <c r="BD17" i="18"/>
  <c r="BC32" i="18"/>
  <c r="BF20" i="18"/>
  <c r="BF19" i="18"/>
  <c r="BC35" i="18"/>
  <c r="BD20" i="18"/>
  <c r="BA47" i="18"/>
  <c r="BE47" i="18"/>
  <c r="BE36" i="18"/>
  <c r="BD65" i="18"/>
  <c r="AZ24" i="18"/>
  <c r="BF28" i="18" s="1"/>
  <c r="BD24" i="18"/>
  <c r="BF18" i="18"/>
  <c r="BI76" i="4"/>
  <c r="BI88" i="4"/>
  <c r="BI70" i="4"/>
  <c r="BK103" i="4"/>
  <c r="BI87" i="4"/>
  <c r="BK78" i="4"/>
  <c r="BK106" i="4"/>
  <c r="BK80" i="4"/>
  <c r="BI71" i="4"/>
  <c r="BI74" i="4"/>
  <c r="BK92" i="4"/>
  <c r="BI106" i="4"/>
  <c r="BK93" i="4"/>
  <c r="BK91" i="4"/>
  <c r="BK87" i="4"/>
  <c r="BK82" i="4"/>
  <c r="BI84" i="4"/>
  <c r="BK86" i="4"/>
  <c r="BI107" i="4"/>
  <c r="BI73" i="4"/>
  <c r="BK100" i="4"/>
  <c r="BK76" i="4"/>
  <c r="BK74" i="4"/>
  <c r="BI105" i="4"/>
  <c r="BI93" i="4"/>
  <c r="BI108" i="4"/>
  <c r="BI103" i="4"/>
  <c r="BI81" i="4"/>
  <c r="BI75" i="4"/>
  <c r="BI102" i="4"/>
  <c r="BK72" i="4"/>
  <c r="BI80" i="4"/>
  <c r="BK77" i="4"/>
  <c r="BK79" i="4"/>
  <c r="BK101" i="4"/>
  <c r="BK81" i="4"/>
  <c r="BK71" i="4"/>
  <c r="BI78" i="4"/>
  <c r="BK75" i="4"/>
  <c r="BI83" i="4"/>
  <c r="BK97" i="4"/>
  <c r="BK104" i="4"/>
  <c r="BK95" i="4"/>
  <c r="BI92" i="4"/>
  <c r="BI100" i="4"/>
  <c r="BI85" i="4"/>
  <c r="BI96" i="4"/>
  <c r="BK108" i="4"/>
  <c r="BK96" i="4"/>
  <c r="BI90" i="4"/>
  <c r="BI79" i="4"/>
  <c r="BK85" i="4"/>
  <c r="BK69" i="4"/>
  <c r="BK105" i="4"/>
  <c r="BI101" i="4"/>
  <c r="BI72" i="4"/>
  <c r="BI86" i="4"/>
  <c r="BK102" i="4"/>
  <c r="BK84" i="4"/>
  <c r="BK88" i="4"/>
  <c r="BK73" i="4"/>
  <c r="BI109" i="4"/>
  <c r="BK70" i="4"/>
  <c r="BI89" i="4"/>
  <c r="BI94" i="4"/>
  <c r="BK83" i="4"/>
  <c r="BI97" i="4"/>
  <c r="BI104" i="4"/>
  <c r="BK98" i="4"/>
  <c r="BK99" i="4"/>
  <c r="BK90" i="4"/>
  <c r="BI69" i="4"/>
  <c r="BK94" i="4"/>
  <c r="BI82" i="4"/>
  <c r="BK107" i="4"/>
  <c r="BK89" i="4"/>
  <c r="BI77" i="4"/>
  <c r="AR112" i="4"/>
  <c r="BK109" i="4"/>
  <c r="AQ99" i="4"/>
  <c r="BI98" i="4"/>
  <c r="AQ102" i="4"/>
  <c r="BI99" i="4"/>
  <c r="AQ98" i="4"/>
  <c r="BI95" i="4"/>
  <c r="AQ94" i="4"/>
  <c r="BI91" i="4"/>
  <c r="AR81" i="4"/>
  <c r="AR71" i="4"/>
  <c r="AR107" i="4"/>
  <c r="AQ78" i="4"/>
  <c r="AQ110" i="4"/>
  <c r="AQ86" i="4"/>
  <c r="AQ74" i="4"/>
  <c r="AR83" i="4"/>
  <c r="AR106" i="4"/>
  <c r="AR91" i="4"/>
  <c r="AQ77" i="4"/>
  <c r="AR75" i="4"/>
  <c r="AQ81" i="4"/>
  <c r="AQ89" i="4"/>
  <c r="AQ91" i="4"/>
  <c r="AR85" i="4"/>
  <c r="AR78" i="4"/>
  <c r="AR93" i="4"/>
  <c r="AQ79" i="4"/>
  <c r="AQ106" i="4"/>
  <c r="AQ87" i="4"/>
  <c r="AR82" i="4"/>
  <c r="AQ73" i="4"/>
  <c r="AR89" i="4"/>
  <c r="AR74" i="4"/>
  <c r="AR103" i="4"/>
  <c r="AQ85" i="4"/>
  <c r="AR110" i="4"/>
  <c r="AR99" i="4"/>
  <c r="AQ88" i="4"/>
  <c r="AR96" i="4"/>
  <c r="AQ80" i="4"/>
  <c r="AQ97" i="4"/>
  <c r="AQ90" i="4"/>
  <c r="AQ107" i="4"/>
  <c r="AQ93" i="4"/>
  <c r="AR111" i="4"/>
  <c r="AQ105" i="4"/>
  <c r="AR77" i="4"/>
  <c r="AR90" i="4"/>
  <c r="AQ82" i="4"/>
  <c r="AR86" i="4"/>
  <c r="AQ95" i="4"/>
  <c r="AQ96" i="4"/>
  <c r="AR73" i="4"/>
  <c r="AR95" i="4"/>
  <c r="AR79" i="4"/>
  <c r="AR102" i="4"/>
  <c r="AQ103" i="4"/>
  <c r="AQ104" i="4"/>
  <c r="AR84" i="4"/>
  <c r="AR98" i="4"/>
  <c r="AR100" i="4"/>
  <c r="AR94" i="4"/>
  <c r="AR80" i="4"/>
  <c r="AQ111" i="4"/>
  <c r="AQ112" i="4"/>
  <c r="AR88" i="4"/>
  <c r="AQ83" i="4"/>
  <c r="AR104" i="4"/>
  <c r="AR76" i="4"/>
  <c r="AQ92" i="4"/>
  <c r="AR92" i="4"/>
  <c r="AQ84" i="4"/>
  <c r="AR105" i="4"/>
  <c r="AQ101" i="4"/>
  <c r="AR97" i="4"/>
  <c r="AQ76" i="4"/>
  <c r="AQ75" i="4"/>
  <c r="AR87" i="4"/>
  <c r="AQ109" i="4"/>
  <c r="AR72" i="4"/>
  <c r="AQ100" i="4"/>
  <c r="AQ71" i="4"/>
  <c r="AR108" i="4"/>
  <c r="AQ72" i="4"/>
  <c r="AQ108" i="4"/>
  <c r="AR101" i="4"/>
  <c r="AR109" i="4"/>
  <c r="Z9" i="4"/>
  <c r="H8" i="4"/>
  <c r="AA9" i="4"/>
  <c r="Y9" i="4"/>
  <c r="C8" i="4"/>
  <c r="AI10" i="19" l="1"/>
  <c r="P10" i="19" s="1"/>
  <c r="AJ10" i="19"/>
  <c r="Q10" i="19" s="1"/>
  <c r="AL10" i="19" s="1"/>
  <c r="BD23" i="20"/>
  <c r="BB26" i="20"/>
  <c r="BD25" i="20"/>
  <c r="BD27" i="20"/>
  <c r="BF24" i="20"/>
  <c r="BB25" i="20"/>
  <c r="BF23" i="20"/>
  <c r="BD28" i="20"/>
  <c r="BB27" i="20"/>
  <c r="BF27" i="20"/>
  <c r="BD24" i="20"/>
  <c r="BB23" i="20"/>
  <c r="BB24" i="20"/>
  <c r="BF26" i="20"/>
  <c r="BF25" i="20"/>
  <c r="I10" i="19"/>
  <c r="K10" i="19" s="1"/>
  <c r="BI11" i="19" s="1"/>
  <c r="AI10" i="22"/>
  <c r="AJ10" i="22"/>
  <c r="AI10" i="21"/>
  <c r="P10" i="21" s="1"/>
  <c r="AK10" i="21" s="1"/>
  <c r="AJ10" i="21"/>
  <c r="Q10" i="21" s="1"/>
  <c r="AL10" i="21" s="1"/>
  <c r="F10" i="21"/>
  <c r="F10" i="19"/>
  <c r="BE23" i="18"/>
  <c r="BD29" i="18"/>
  <c r="BC48" i="18"/>
  <c r="AJ10" i="18"/>
  <c r="Q10" i="18" s="1"/>
  <c r="AL10" i="18" s="1"/>
  <c r="AI10" i="18"/>
  <c r="P10" i="18" s="1"/>
  <c r="AK10" i="18" s="1"/>
  <c r="BA48" i="18"/>
  <c r="BC49" i="18" s="1"/>
  <c r="BB29" i="18"/>
  <c r="BF29" i="18"/>
  <c r="BD30" i="18"/>
  <c r="BB25" i="18"/>
  <c r="BD28" i="18"/>
  <c r="BF26" i="18"/>
  <c r="BF27" i="18"/>
  <c r="BD27" i="18"/>
  <c r="BB26" i="18"/>
  <c r="BD25" i="18"/>
  <c r="BB27" i="18"/>
  <c r="BD26" i="18"/>
  <c r="BC22" i="18"/>
  <c r="BB28" i="18"/>
  <c r="BC25" i="18"/>
  <c r="BE26" i="18"/>
  <c r="BE21" i="18"/>
  <c r="BC21" i="18"/>
  <c r="BC23" i="18"/>
  <c r="BE22" i="18"/>
  <c r="BE24" i="18"/>
  <c r="BF25" i="18"/>
  <c r="BC24" i="18"/>
  <c r="BE48" i="18"/>
  <c r="C9" i="4"/>
  <c r="AA10" i="4"/>
  <c r="O9" i="4"/>
  <c r="H9" i="4"/>
  <c r="Z10" i="4"/>
  <c r="CL11" i="1"/>
  <c r="CR16" i="1"/>
  <c r="CL16" i="1" s="1"/>
  <c r="Q10" i="22" l="1"/>
  <c r="AL10" i="22" s="1"/>
  <c r="P10" i="22"/>
  <c r="AK10" i="22" s="1"/>
  <c r="AK10" i="19"/>
  <c r="AQ12" i="19"/>
  <c r="AC11" i="19"/>
  <c r="Z11" i="19" s="1"/>
  <c r="AU10" i="19"/>
  <c r="K10" i="22"/>
  <c r="AP12" i="21"/>
  <c r="AB11" i="21"/>
  <c r="Y11" i="21" s="1"/>
  <c r="AT10" i="21"/>
  <c r="BG11" i="21"/>
  <c r="BE49" i="18"/>
  <c r="AB11" i="19"/>
  <c r="Y11" i="19" s="1"/>
  <c r="AP12" i="19"/>
  <c r="AT10" i="19"/>
  <c r="BG11" i="19"/>
  <c r="F10" i="18"/>
  <c r="K10" i="18"/>
  <c r="BI11" i="18" s="1"/>
  <c r="BA49" i="18"/>
  <c r="BE50" i="18" s="1"/>
  <c r="CR21" i="1"/>
  <c r="AN9" i="4"/>
  <c r="AN8" i="4"/>
  <c r="AN7" i="4"/>
  <c r="AN6" i="4"/>
  <c r="AN5" i="4"/>
  <c r="H11" i="19" l="1"/>
  <c r="X11" i="1" s="1"/>
  <c r="AH11" i="19"/>
  <c r="J11" i="19" s="1"/>
  <c r="AC11" i="22"/>
  <c r="Z11" i="22" s="1"/>
  <c r="AQ12" i="22"/>
  <c r="BJ11" i="22"/>
  <c r="AF11" i="21"/>
  <c r="E11" i="21" s="1"/>
  <c r="R10" i="21"/>
  <c r="AR12" i="21" s="1"/>
  <c r="K10" i="21"/>
  <c r="C11" i="21"/>
  <c r="C11" i="19"/>
  <c r="W11" i="1" s="1"/>
  <c r="AF11" i="19"/>
  <c r="E11" i="19" s="1"/>
  <c r="AC11" i="18"/>
  <c r="Z11" i="18" s="1"/>
  <c r="AQ12" i="18"/>
  <c r="AU10" i="18"/>
  <c r="AB11" i="18"/>
  <c r="Y11" i="18" s="1"/>
  <c r="AP12" i="18"/>
  <c r="AT10" i="18"/>
  <c r="BG11" i="18"/>
  <c r="BA50" i="18"/>
  <c r="BC51" i="18" s="1"/>
  <c r="BC50" i="18"/>
  <c r="CR26" i="1"/>
  <c r="CL21" i="1"/>
  <c r="C59" i="17"/>
  <c r="C55" i="17"/>
  <c r="C56" i="17"/>
  <c r="C57" i="17"/>
  <c r="BT59" i="4" s="1"/>
  <c r="C58" i="17"/>
  <c r="C3" i="17"/>
  <c r="C4" i="17"/>
  <c r="C5" i="17"/>
  <c r="C6" i="17"/>
  <c r="C7" i="17"/>
  <c r="C8" i="17"/>
  <c r="BT10" i="4" s="1"/>
  <c r="C9" i="17"/>
  <c r="C10" i="17"/>
  <c r="C11" i="17"/>
  <c r="BT13" i="4" s="1"/>
  <c r="C12" i="17"/>
  <c r="C13" i="17"/>
  <c r="C14" i="17"/>
  <c r="BT16" i="4" s="1"/>
  <c r="C15" i="17"/>
  <c r="C16" i="17"/>
  <c r="BT18" i="4" s="1"/>
  <c r="BT21" i="4"/>
  <c r="C20" i="17"/>
  <c r="C21" i="17"/>
  <c r="C22" i="17"/>
  <c r="C23" i="17"/>
  <c r="C24" i="17"/>
  <c r="C25" i="17"/>
  <c r="C26" i="17"/>
  <c r="C27" i="17"/>
  <c r="BT29" i="4" s="1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BW110" i="4"/>
  <c r="BX110" i="4"/>
  <c r="BW111" i="4"/>
  <c r="BX111" i="4"/>
  <c r="BW112" i="4"/>
  <c r="BX112" i="4"/>
  <c r="BW113" i="4"/>
  <c r="BX113" i="4"/>
  <c r="BW114" i="4"/>
  <c r="BX114" i="4"/>
  <c r="BW115" i="4"/>
  <c r="BX115" i="4"/>
  <c r="BW116" i="4"/>
  <c r="BX116" i="4"/>
  <c r="BW117" i="4"/>
  <c r="BX117" i="4"/>
  <c r="BW118" i="4"/>
  <c r="BX118" i="4"/>
  <c r="BW119" i="4"/>
  <c r="BX119" i="4"/>
  <c r="BW120" i="4"/>
  <c r="BX120" i="4"/>
  <c r="BW121" i="4"/>
  <c r="BX121" i="4"/>
  <c r="BW122" i="4"/>
  <c r="BX122" i="4"/>
  <c r="BW123" i="4"/>
  <c r="BX123" i="4"/>
  <c r="BW124" i="4"/>
  <c r="BX124" i="4"/>
  <c r="BW125" i="4"/>
  <c r="BX125" i="4"/>
  <c r="BW126" i="4"/>
  <c r="BX126" i="4"/>
  <c r="BW127" i="4"/>
  <c r="BX127" i="4"/>
  <c r="BW128" i="4"/>
  <c r="BX128" i="4"/>
  <c r="BW129" i="4"/>
  <c r="BX129" i="4"/>
  <c r="BW130" i="4"/>
  <c r="BX130" i="4"/>
  <c r="BW131" i="4"/>
  <c r="BX131" i="4"/>
  <c r="BW132" i="4"/>
  <c r="BX132" i="4"/>
  <c r="BW133" i="4"/>
  <c r="BX133" i="4"/>
  <c r="BW134" i="4"/>
  <c r="BX134" i="4"/>
  <c r="BW135" i="4"/>
  <c r="BX135" i="4"/>
  <c r="BW136" i="4"/>
  <c r="BX136" i="4"/>
  <c r="BW137" i="4"/>
  <c r="BX137" i="4"/>
  <c r="BW138" i="4"/>
  <c r="BX138" i="4"/>
  <c r="BW139" i="4"/>
  <c r="BX139" i="4"/>
  <c r="BW140" i="4"/>
  <c r="BX140" i="4"/>
  <c r="BW141" i="4"/>
  <c r="BX141" i="4"/>
  <c r="BW142" i="4"/>
  <c r="BX142" i="4"/>
  <c r="BW143" i="4"/>
  <c r="BX143" i="4"/>
  <c r="BW144" i="4"/>
  <c r="BX144" i="4"/>
  <c r="BW145" i="4"/>
  <c r="BX145" i="4"/>
  <c r="BW146" i="4"/>
  <c r="BX146" i="4"/>
  <c r="BW147" i="4"/>
  <c r="BX147" i="4"/>
  <c r="BW148" i="4"/>
  <c r="BX148" i="4"/>
  <c r="BW149" i="4"/>
  <c r="BX149" i="4"/>
  <c r="BW150" i="4"/>
  <c r="BX150" i="4"/>
  <c r="BW151" i="4"/>
  <c r="BX151" i="4"/>
  <c r="BW152" i="4"/>
  <c r="BX152" i="4"/>
  <c r="BW153" i="4"/>
  <c r="BX153" i="4"/>
  <c r="BW154" i="4"/>
  <c r="BX154" i="4"/>
  <c r="BW155" i="4"/>
  <c r="BX155" i="4"/>
  <c r="BW156" i="4"/>
  <c r="BX156" i="4"/>
  <c r="BW157" i="4"/>
  <c r="BX157" i="4"/>
  <c r="BW158" i="4"/>
  <c r="BX158" i="4"/>
  <c r="BW159" i="4"/>
  <c r="BX159" i="4"/>
  <c r="BW160" i="4"/>
  <c r="BX160" i="4"/>
  <c r="BW161" i="4"/>
  <c r="BX161" i="4"/>
  <c r="BW162" i="4"/>
  <c r="BX162" i="4"/>
  <c r="BW163" i="4"/>
  <c r="BX163" i="4"/>
  <c r="BW164" i="4"/>
  <c r="BX164" i="4"/>
  <c r="BW165" i="4"/>
  <c r="BX165" i="4"/>
  <c r="BW166" i="4"/>
  <c r="BX166" i="4"/>
  <c r="BW167" i="4"/>
  <c r="BX167" i="4"/>
  <c r="BW168" i="4"/>
  <c r="BX168" i="4"/>
  <c r="BW169" i="4"/>
  <c r="BX169" i="4"/>
  <c r="BW170" i="4"/>
  <c r="BX170" i="4"/>
  <c r="BW171" i="4"/>
  <c r="BX171" i="4"/>
  <c r="BW172" i="4"/>
  <c r="BX172" i="4"/>
  <c r="BW173" i="4"/>
  <c r="BX173" i="4"/>
  <c r="BW174" i="4"/>
  <c r="BX174" i="4"/>
  <c r="BW175" i="4"/>
  <c r="BX175" i="4"/>
  <c r="BW176" i="4"/>
  <c r="BX176" i="4"/>
  <c r="BW177" i="4"/>
  <c r="BX177" i="4"/>
  <c r="BW178" i="4"/>
  <c r="BX178" i="4"/>
  <c r="BW179" i="4"/>
  <c r="BX179" i="4"/>
  <c r="BW180" i="4"/>
  <c r="BX180" i="4"/>
  <c r="BW181" i="4"/>
  <c r="BX181" i="4"/>
  <c r="BW182" i="4"/>
  <c r="BX182" i="4"/>
  <c r="BW183" i="4"/>
  <c r="BX183" i="4"/>
  <c r="BW184" i="4"/>
  <c r="BX184" i="4"/>
  <c r="BW185" i="4"/>
  <c r="BX185" i="4"/>
  <c r="BW186" i="4"/>
  <c r="BX186" i="4"/>
  <c r="BW187" i="4"/>
  <c r="BX187" i="4"/>
  <c r="BW188" i="4"/>
  <c r="BX188" i="4"/>
  <c r="BW189" i="4"/>
  <c r="BX189" i="4"/>
  <c r="BW190" i="4"/>
  <c r="BX190" i="4"/>
  <c r="BW191" i="4"/>
  <c r="BX191" i="4"/>
  <c r="BW192" i="4"/>
  <c r="BX192" i="4"/>
  <c r="BW193" i="4"/>
  <c r="BX193" i="4"/>
  <c r="BW194" i="4"/>
  <c r="BX194" i="4"/>
  <c r="BW195" i="4"/>
  <c r="BX195" i="4"/>
  <c r="BW196" i="4"/>
  <c r="BX196" i="4"/>
  <c r="BW197" i="4"/>
  <c r="BX197" i="4"/>
  <c r="BW198" i="4"/>
  <c r="BX198" i="4"/>
  <c r="BW199" i="4"/>
  <c r="BX199" i="4"/>
  <c r="BW200" i="4"/>
  <c r="BX200" i="4"/>
  <c r="BW201" i="4"/>
  <c r="BX201" i="4"/>
  <c r="BW202" i="4"/>
  <c r="BX202" i="4"/>
  <c r="BW203" i="4"/>
  <c r="BX203" i="4"/>
  <c r="BW204" i="4"/>
  <c r="BX204" i="4"/>
  <c r="BW205" i="4"/>
  <c r="BX205" i="4"/>
  <c r="BW206" i="4"/>
  <c r="BX206" i="4"/>
  <c r="BW207" i="4"/>
  <c r="BX207" i="4"/>
  <c r="BW208" i="4"/>
  <c r="BX208" i="4"/>
  <c r="BW209" i="4"/>
  <c r="BX209" i="4"/>
  <c r="BW210" i="4"/>
  <c r="BX210" i="4"/>
  <c r="BW211" i="4"/>
  <c r="BX211" i="4"/>
  <c r="BW212" i="4"/>
  <c r="BX212" i="4"/>
  <c r="BW213" i="4"/>
  <c r="BX213" i="4"/>
  <c r="BW214" i="4"/>
  <c r="BX214" i="4"/>
  <c r="BW215" i="4"/>
  <c r="BX215" i="4"/>
  <c r="BW216" i="4"/>
  <c r="BX216" i="4"/>
  <c r="BW217" i="4"/>
  <c r="BX217" i="4"/>
  <c r="BW218" i="4"/>
  <c r="BX218" i="4"/>
  <c r="BW219" i="4"/>
  <c r="BX219" i="4"/>
  <c r="BW220" i="4"/>
  <c r="BX220" i="4"/>
  <c r="BW221" i="4"/>
  <c r="BX221" i="4"/>
  <c r="BW222" i="4"/>
  <c r="BX222" i="4"/>
  <c r="BW223" i="4"/>
  <c r="BX223" i="4"/>
  <c r="BW224" i="4"/>
  <c r="BX224" i="4"/>
  <c r="BW225" i="4"/>
  <c r="BX225" i="4"/>
  <c r="BW226" i="4"/>
  <c r="BX226" i="4"/>
  <c r="BW227" i="4"/>
  <c r="BX227" i="4"/>
  <c r="BW228" i="4"/>
  <c r="BX228" i="4"/>
  <c r="BW229" i="4"/>
  <c r="BX229" i="4"/>
  <c r="BW230" i="4"/>
  <c r="BX230" i="4"/>
  <c r="BW231" i="4"/>
  <c r="BX231" i="4"/>
  <c r="BW232" i="4"/>
  <c r="BX232" i="4"/>
  <c r="BW233" i="4"/>
  <c r="BX233" i="4"/>
  <c r="BW234" i="4"/>
  <c r="BX234" i="4"/>
  <c r="BW235" i="4"/>
  <c r="BX235" i="4"/>
  <c r="BW236" i="4"/>
  <c r="BX236" i="4"/>
  <c r="BW237" i="4"/>
  <c r="BX237" i="4"/>
  <c r="BW238" i="4"/>
  <c r="BX238" i="4"/>
  <c r="BW239" i="4"/>
  <c r="BX239" i="4"/>
  <c r="BW240" i="4"/>
  <c r="BX240" i="4"/>
  <c r="BW241" i="4"/>
  <c r="BX241" i="4"/>
  <c r="BW242" i="4"/>
  <c r="BX242" i="4"/>
  <c r="BW243" i="4"/>
  <c r="BX243" i="4"/>
  <c r="BW244" i="4"/>
  <c r="BX244" i="4"/>
  <c r="BW245" i="4"/>
  <c r="BX245" i="4"/>
  <c r="BW246" i="4"/>
  <c r="BX246" i="4"/>
  <c r="BW247" i="4"/>
  <c r="BX247" i="4"/>
  <c r="BW248" i="4"/>
  <c r="BX248" i="4"/>
  <c r="BW249" i="4"/>
  <c r="BX249" i="4"/>
  <c r="BW250" i="4"/>
  <c r="BX250" i="4"/>
  <c r="BW251" i="4"/>
  <c r="BX251" i="4"/>
  <c r="BW252" i="4"/>
  <c r="BX252" i="4"/>
  <c r="BW253" i="4"/>
  <c r="BX253" i="4"/>
  <c r="BW254" i="4"/>
  <c r="BX254" i="4"/>
  <c r="BW255" i="4"/>
  <c r="BX255" i="4"/>
  <c r="BW256" i="4"/>
  <c r="BX256" i="4"/>
  <c r="BW257" i="4"/>
  <c r="BX257" i="4"/>
  <c r="BW258" i="4"/>
  <c r="BX258" i="4"/>
  <c r="BW259" i="4"/>
  <c r="BX259" i="4"/>
  <c r="BW260" i="4"/>
  <c r="BX260" i="4"/>
  <c r="BW261" i="4"/>
  <c r="BX261" i="4"/>
  <c r="BW262" i="4"/>
  <c r="BX262" i="4"/>
  <c r="BW263" i="4"/>
  <c r="BX263" i="4"/>
  <c r="BW264" i="4"/>
  <c r="BX264" i="4"/>
  <c r="BW265" i="4"/>
  <c r="BX265" i="4"/>
  <c r="BW266" i="4"/>
  <c r="BX266" i="4"/>
  <c r="BW267" i="4"/>
  <c r="BX267" i="4"/>
  <c r="BW268" i="4"/>
  <c r="BX268" i="4"/>
  <c r="BW269" i="4"/>
  <c r="BX269" i="4"/>
  <c r="BW270" i="4"/>
  <c r="BX270" i="4"/>
  <c r="BW271" i="4"/>
  <c r="BX271" i="4"/>
  <c r="BW272" i="4"/>
  <c r="BX272" i="4"/>
  <c r="BW273" i="4"/>
  <c r="BX273" i="4"/>
  <c r="BW274" i="4"/>
  <c r="BX274" i="4"/>
  <c r="BW275" i="4"/>
  <c r="BX275" i="4"/>
  <c r="BW276" i="4"/>
  <c r="BX276" i="4"/>
  <c r="BW277" i="4"/>
  <c r="BX277" i="4"/>
  <c r="BW278" i="4"/>
  <c r="BX278" i="4"/>
  <c r="BW279" i="4"/>
  <c r="BX279" i="4"/>
  <c r="BW280" i="4"/>
  <c r="BX280" i="4"/>
  <c r="BW281" i="4"/>
  <c r="BX281" i="4"/>
  <c r="BW282" i="4"/>
  <c r="BX282" i="4"/>
  <c r="BW4" i="4"/>
  <c r="BX4" i="4"/>
  <c r="BW5" i="4"/>
  <c r="BX5" i="4"/>
  <c r="BW6" i="4"/>
  <c r="BX6" i="4"/>
  <c r="BW7" i="4"/>
  <c r="BX7" i="4"/>
  <c r="BW8" i="4"/>
  <c r="BX8" i="4"/>
  <c r="BW9" i="4"/>
  <c r="BX9" i="4"/>
  <c r="BW10" i="4"/>
  <c r="BX10" i="4"/>
  <c r="BW11" i="4"/>
  <c r="BX11" i="4"/>
  <c r="BW12" i="4"/>
  <c r="BX12" i="4"/>
  <c r="BW13" i="4"/>
  <c r="BX13" i="4"/>
  <c r="BW14" i="4"/>
  <c r="BX14" i="4"/>
  <c r="BW15" i="4"/>
  <c r="BX15" i="4"/>
  <c r="BW16" i="4"/>
  <c r="BX16" i="4"/>
  <c r="BW17" i="4"/>
  <c r="BX17" i="4"/>
  <c r="BW18" i="4"/>
  <c r="BX18" i="4"/>
  <c r="BW19" i="4"/>
  <c r="BX19" i="4"/>
  <c r="BW20" i="4"/>
  <c r="BX20" i="4"/>
  <c r="BW21" i="4"/>
  <c r="BX21" i="4"/>
  <c r="BW22" i="4"/>
  <c r="BX22" i="4"/>
  <c r="BW23" i="4"/>
  <c r="BX23" i="4"/>
  <c r="BW24" i="4"/>
  <c r="BX24" i="4"/>
  <c r="BW25" i="4"/>
  <c r="BX25" i="4"/>
  <c r="BW26" i="4"/>
  <c r="BX26" i="4"/>
  <c r="BW27" i="4"/>
  <c r="BX27" i="4"/>
  <c r="BW28" i="4"/>
  <c r="BX28" i="4"/>
  <c r="BW29" i="4"/>
  <c r="BX29" i="4"/>
  <c r="BW30" i="4"/>
  <c r="BX30" i="4"/>
  <c r="BW31" i="4"/>
  <c r="BX31" i="4"/>
  <c r="BW32" i="4"/>
  <c r="BX32" i="4"/>
  <c r="BW33" i="4"/>
  <c r="BX33" i="4"/>
  <c r="BW34" i="4"/>
  <c r="BX34" i="4"/>
  <c r="BW35" i="4"/>
  <c r="BX35" i="4"/>
  <c r="BW36" i="4"/>
  <c r="BX36" i="4"/>
  <c r="BW37" i="4"/>
  <c r="BX37" i="4"/>
  <c r="BW38" i="4"/>
  <c r="BX38" i="4"/>
  <c r="BW39" i="4"/>
  <c r="BX39" i="4"/>
  <c r="BW40" i="4"/>
  <c r="BX40" i="4"/>
  <c r="BW41" i="4"/>
  <c r="BX41" i="4"/>
  <c r="BW42" i="4"/>
  <c r="BX42" i="4"/>
  <c r="BW43" i="4"/>
  <c r="BX43" i="4"/>
  <c r="BW44" i="4"/>
  <c r="BX44" i="4"/>
  <c r="BW45" i="4"/>
  <c r="BX45" i="4"/>
  <c r="BW46" i="4"/>
  <c r="BX46" i="4"/>
  <c r="BW47" i="4"/>
  <c r="BX47" i="4"/>
  <c r="BW48" i="4"/>
  <c r="BX48" i="4"/>
  <c r="BW49" i="4"/>
  <c r="BX49" i="4"/>
  <c r="BW50" i="4"/>
  <c r="BX50" i="4"/>
  <c r="BW51" i="4"/>
  <c r="BX51" i="4"/>
  <c r="BW52" i="4"/>
  <c r="BX52" i="4"/>
  <c r="BW53" i="4"/>
  <c r="BX53" i="4"/>
  <c r="BW54" i="4"/>
  <c r="BX54" i="4"/>
  <c r="BW55" i="4"/>
  <c r="BX55" i="4"/>
  <c r="BW56" i="4"/>
  <c r="BX56" i="4"/>
  <c r="BW57" i="4"/>
  <c r="BX57" i="4"/>
  <c r="BW58" i="4"/>
  <c r="BX58" i="4"/>
  <c r="BW59" i="4"/>
  <c r="BX59" i="4"/>
  <c r="BW60" i="4"/>
  <c r="BX60" i="4"/>
  <c r="BW61" i="4"/>
  <c r="BX61" i="4"/>
  <c r="BW62" i="4"/>
  <c r="BX62" i="4"/>
  <c r="BW63" i="4"/>
  <c r="BX63" i="4"/>
  <c r="BW64" i="4"/>
  <c r="BX64" i="4"/>
  <c r="BW65" i="4"/>
  <c r="BX65" i="4"/>
  <c r="BW66" i="4"/>
  <c r="BX66" i="4"/>
  <c r="BW67" i="4"/>
  <c r="BX67" i="4"/>
  <c r="BW68" i="4"/>
  <c r="BX68" i="4"/>
  <c r="BW69" i="4"/>
  <c r="BX69" i="4"/>
  <c r="BW70" i="4"/>
  <c r="BX70" i="4"/>
  <c r="BW71" i="4"/>
  <c r="BX71" i="4"/>
  <c r="BW72" i="4"/>
  <c r="BX72" i="4"/>
  <c r="BW73" i="4"/>
  <c r="BX73" i="4"/>
  <c r="BW74" i="4"/>
  <c r="BX74" i="4"/>
  <c r="BW75" i="4"/>
  <c r="BX75" i="4"/>
  <c r="BW76" i="4"/>
  <c r="BX76" i="4"/>
  <c r="BW77" i="4"/>
  <c r="BX77" i="4"/>
  <c r="BW78" i="4"/>
  <c r="BX78" i="4"/>
  <c r="BW79" i="4"/>
  <c r="BX79" i="4"/>
  <c r="BW80" i="4"/>
  <c r="BX80" i="4"/>
  <c r="BW81" i="4"/>
  <c r="BX81" i="4"/>
  <c r="BW82" i="4"/>
  <c r="BX82" i="4"/>
  <c r="BW83" i="4"/>
  <c r="BX83" i="4"/>
  <c r="BW84" i="4"/>
  <c r="BX84" i="4"/>
  <c r="BW85" i="4"/>
  <c r="BX85" i="4"/>
  <c r="BW86" i="4"/>
  <c r="BX86" i="4"/>
  <c r="BW87" i="4"/>
  <c r="BX87" i="4"/>
  <c r="BW88" i="4"/>
  <c r="BX88" i="4"/>
  <c r="BW89" i="4"/>
  <c r="BX89" i="4"/>
  <c r="BW90" i="4"/>
  <c r="BX90" i="4"/>
  <c r="BW91" i="4"/>
  <c r="BX91" i="4"/>
  <c r="BW92" i="4"/>
  <c r="BX92" i="4"/>
  <c r="BW93" i="4"/>
  <c r="BX93" i="4"/>
  <c r="BW94" i="4"/>
  <c r="BX94" i="4"/>
  <c r="BW95" i="4"/>
  <c r="BX95" i="4"/>
  <c r="BW96" i="4"/>
  <c r="BX96" i="4"/>
  <c r="BW97" i="4"/>
  <c r="BX97" i="4"/>
  <c r="BW98" i="4"/>
  <c r="BX98" i="4"/>
  <c r="BW99" i="4"/>
  <c r="BX99" i="4"/>
  <c r="BW100" i="4"/>
  <c r="BX100" i="4"/>
  <c r="BW101" i="4"/>
  <c r="BX101" i="4"/>
  <c r="BW102" i="4"/>
  <c r="BX102" i="4"/>
  <c r="BW103" i="4"/>
  <c r="BX103" i="4"/>
  <c r="BW104" i="4"/>
  <c r="BX104" i="4"/>
  <c r="BW105" i="4"/>
  <c r="BX105" i="4"/>
  <c r="BW106" i="4"/>
  <c r="BX106" i="4"/>
  <c r="BW107" i="4"/>
  <c r="BX107" i="4"/>
  <c r="BW108" i="4"/>
  <c r="BX108" i="4"/>
  <c r="BW109" i="4"/>
  <c r="BX109" i="4"/>
  <c r="BX3" i="4"/>
  <c r="BW3" i="4"/>
  <c r="BR56" i="4"/>
  <c r="BS56" i="4"/>
  <c r="BT56" i="4"/>
  <c r="BU56" i="4"/>
  <c r="BR57" i="4"/>
  <c r="BS57" i="4"/>
  <c r="BT57" i="4"/>
  <c r="BU57" i="4"/>
  <c r="BR58" i="4"/>
  <c r="BS58" i="4"/>
  <c r="BT58" i="4"/>
  <c r="BU58" i="4"/>
  <c r="BR59" i="4"/>
  <c r="BS59" i="4"/>
  <c r="BU59" i="4"/>
  <c r="BR60" i="4"/>
  <c r="BS60" i="4"/>
  <c r="BT60" i="4"/>
  <c r="BU60" i="4"/>
  <c r="BR61" i="4"/>
  <c r="BS61" i="4"/>
  <c r="BT61" i="4"/>
  <c r="BU61" i="4"/>
  <c r="BR62" i="4"/>
  <c r="BS62" i="4"/>
  <c r="BT62" i="4"/>
  <c r="BU62" i="4"/>
  <c r="BR63" i="4"/>
  <c r="BS63" i="4"/>
  <c r="BT63" i="4"/>
  <c r="BU63" i="4"/>
  <c r="BR64" i="4"/>
  <c r="BS64" i="4"/>
  <c r="BT64" i="4"/>
  <c r="BU64" i="4"/>
  <c r="BR65" i="4"/>
  <c r="BS65" i="4"/>
  <c r="BT65" i="4"/>
  <c r="BU65" i="4"/>
  <c r="BR66" i="4"/>
  <c r="BS66" i="4"/>
  <c r="BT66" i="4"/>
  <c r="BU66" i="4"/>
  <c r="BR67" i="4"/>
  <c r="BS67" i="4"/>
  <c r="BT67" i="4"/>
  <c r="BU67" i="4"/>
  <c r="BR68" i="4"/>
  <c r="BS68" i="4"/>
  <c r="BT68" i="4"/>
  <c r="BU68" i="4"/>
  <c r="BR69" i="4"/>
  <c r="BS69" i="4"/>
  <c r="BT69" i="4"/>
  <c r="BU69" i="4"/>
  <c r="BR70" i="4"/>
  <c r="BS70" i="4"/>
  <c r="BT70" i="4"/>
  <c r="BU70" i="4"/>
  <c r="BR71" i="4"/>
  <c r="BS71" i="4"/>
  <c r="BT71" i="4"/>
  <c r="BU71" i="4"/>
  <c r="BR72" i="4"/>
  <c r="BS72" i="4"/>
  <c r="BT72" i="4"/>
  <c r="BU72" i="4"/>
  <c r="BR73" i="4"/>
  <c r="BS73" i="4"/>
  <c r="BT73" i="4"/>
  <c r="BU73" i="4"/>
  <c r="BR74" i="4"/>
  <c r="BS74" i="4"/>
  <c r="BT74" i="4"/>
  <c r="BU74" i="4"/>
  <c r="BR75" i="4"/>
  <c r="BS75" i="4"/>
  <c r="BT75" i="4"/>
  <c r="BU75" i="4"/>
  <c r="BR76" i="4"/>
  <c r="BS76" i="4"/>
  <c r="BT76" i="4"/>
  <c r="BU76" i="4"/>
  <c r="BR77" i="4"/>
  <c r="BS77" i="4"/>
  <c r="BT77" i="4"/>
  <c r="BU77" i="4"/>
  <c r="BR78" i="4"/>
  <c r="BS78" i="4"/>
  <c r="BT78" i="4"/>
  <c r="BU78" i="4"/>
  <c r="BR79" i="4"/>
  <c r="BS79" i="4"/>
  <c r="BT79" i="4"/>
  <c r="BU79" i="4"/>
  <c r="BR80" i="4"/>
  <c r="BS80" i="4"/>
  <c r="BT80" i="4"/>
  <c r="BU80" i="4"/>
  <c r="BR81" i="4"/>
  <c r="BS81" i="4"/>
  <c r="BT81" i="4"/>
  <c r="BU81" i="4"/>
  <c r="BR82" i="4"/>
  <c r="BS82" i="4"/>
  <c r="BT82" i="4"/>
  <c r="BU82" i="4"/>
  <c r="BR83" i="4"/>
  <c r="BS83" i="4"/>
  <c r="BT83" i="4"/>
  <c r="BU83" i="4"/>
  <c r="BR84" i="4"/>
  <c r="BS84" i="4"/>
  <c r="BT84" i="4"/>
  <c r="BU84" i="4"/>
  <c r="BR85" i="4"/>
  <c r="BS85" i="4"/>
  <c r="BT85" i="4"/>
  <c r="BU85" i="4"/>
  <c r="BR86" i="4"/>
  <c r="BS86" i="4"/>
  <c r="BT86" i="4"/>
  <c r="BU86" i="4"/>
  <c r="BR87" i="4"/>
  <c r="BS87" i="4"/>
  <c r="BT87" i="4"/>
  <c r="BU87" i="4"/>
  <c r="BR88" i="4"/>
  <c r="BS88" i="4"/>
  <c r="BT88" i="4"/>
  <c r="BU88" i="4"/>
  <c r="BR89" i="4"/>
  <c r="BS89" i="4"/>
  <c r="BT89" i="4"/>
  <c r="BU89" i="4"/>
  <c r="BR90" i="4"/>
  <c r="BS90" i="4"/>
  <c r="BT90" i="4"/>
  <c r="BU90" i="4"/>
  <c r="BR91" i="4"/>
  <c r="BS91" i="4"/>
  <c r="BT91" i="4"/>
  <c r="BU91" i="4"/>
  <c r="BR92" i="4"/>
  <c r="BS92" i="4"/>
  <c r="BT92" i="4"/>
  <c r="BU92" i="4"/>
  <c r="BR93" i="4"/>
  <c r="BS93" i="4"/>
  <c r="BT93" i="4"/>
  <c r="BU93" i="4"/>
  <c r="BR94" i="4"/>
  <c r="BS94" i="4"/>
  <c r="BT94" i="4"/>
  <c r="BU94" i="4"/>
  <c r="BR95" i="4"/>
  <c r="BS95" i="4"/>
  <c r="BT95" i="4"/>
  <c r="BU95" i="4"/>
  <c r="BR96" i="4"/>
  <c r="BS96" i="4"/>
  <c r="BT96" i="4"/>
  <c r="BU96" i="4"/>
  <c r="BR97" i="4"/>
  <c r="BS97" i="4"/>
  <c r="BT97" i="4"/>
  <c r="BU97" i="4"/>
  <c r="BR98" i="4"/>
  <c r="BS98" i="4"/>
  <c r="BT98" i="4"/>
  <c r="BU98" i="4"/>
  <c r="BR99" i="4"/>
  <c r="BS99" i="4"/>
  <c r="BT99" i="4"/>
  <c r="BU99" i="4"/>
  <c r="BR100" i="4"/>
  <c r="BS100" i="4"/>
  <c r="BT100" i="4"/>
  <c r="BU100" i="4"/>
  <c r="BR101" i="4"/>
  <c r="BS101" i="4"/>
  <c r="BT101" i="4"/>
  <c r="BU101" i="4"/>
  <c r="BR102" i="4"/>
  <c r="BS102" i="4"/>
  <c r="BT102" i="4"/>
  <c r="BU102" i="4"/>
  <c r="BR103" i="4"/>
  <c r="BS103" i="4"/>
  <c r="BT103" i="4"/>
  <c r="BU103" i="4"/>
  <c r="BR104" i="4"/>
  <c r="BS104" i="4"/>
  <c r="BT104" i="4"/>
  <c r="BU104" i="4"/>
  <c r="BR105" i="4"/>
  <c r="BS105" i="4"/>
  <c r="BT105" i="4"/>
  <c r="BU105" i="4"/>
  <c r="BR106" i="4"/>
  <c r="BS106" i="4"/>
  <c r="BT106" i="4"/>
  <c r="BU106" i="4"/>
  <c r="BR107" i="4"/>
  <c r="BS107" i="4"/>
  <c r="BT107" i="4"/>
  <c r="BU107" i="4"/>
  <c r="BR108" i="4"/>
  <c r="BS108" i="4"/>
  <c r="BT108" i="4"/>
  <c r="BU108" i="4"/>
  <c r="BR109" i="4"/>
  <c r="BS109" i="4"/>
  <c r="BT109" i="4"/>
  <c r="BU109" i="4"/>
  <c r="BR110" i="4"/>
  <c r="BS110" i="4"/>
  <c r="BT110" i="4"/>
  <c r="BU110" i="4"/>
  <c r="BR111" i="4"/>
  <c r="BS111" i="4"/>
  <c r="BT111" i="4"/>
  <c r="BU111" i="4"/>
  <c r="BR112" i="4"/>
  <c r="BS112" i="4"/>
  <c r="BT112" i="4"/>
  <c r="BU112" i="4"/>
  <c r="BR113" i="4"/>
  <c r="BS113" i="4"/>
  <c r="BT113" i="4"/>
  <c r="BU113" i="4"/>
  <c r="BR114" i="4"/>
  <c r="BS114" i="4"/>
  <c r="BT114" i="4"/>
  <c r="BU114" i="4"/>
  <c r="BR115" i="4"/>
  <c r="BS115" i="4"/>
  <c r="BT115" i="4"/>
  <c r="BU115" i="4"/>
  <c r="BR116" i="4"/>
  <c r="BS116" i="4"/>
  <c r="BT116" i="4"/>
  <c r="BU116" i="4"/>
  <c r="BR117" i="4"/>
  <c r="BS117" i="4"/>
  <c r="BT117" i="4"/>
  <c r="BU117" i="4"/>
  <c r="BR118" i="4"/>
  <c r="BS118" i="4"/>
  <c r="BT118" i="4"/>
  <c r="BU118" i="4"/>
  <c r="BR119" i="4"/>
  <c r="BS119" i="4"/>
  <c r="BT119" i="4"/>
  <c r="BU119" i="4"/>
  <c r="BR120" i="4"/>
  <c r="BS120" i="4"/>
  <c r="BT120" i="4"/>
  <c r="BU120" i="4"/>
  <c r="BR121" i="4"/>
  <c r="BS121" i="4"/>
  <c r="BT121" i="4"/>
  <c r="BU121" i="4"/>
  <c r="BR122" i="4"/>
  <c r="BS122" i="4"/>
  <c r="BT122" i="4"/>
  <c r="BU122" i="4"/>
  <c r="BR123" i="4"/>
  <c r="BS123" i="4"/>
  <c r="BT123" i="4"/>
  <c r="BU123" i="4"/>
  <c r="BR124" i="4"/>
  <c r="BS124" i="4"/>
  <c r="BT124" i="4"/>
  <c r="BU124" i="4"/>
  <c r="BR125" i="4"/>
  <c r="BS125" i="4"/>
  <c r="BT125" i="4"/>
  <c r="BU125" i="4"/>
  <c r="BR126" i="4"/>
  <c r="BS126" i="4"/>
  <c r="BT126" i="4"/>
  <c r="BU126" i="4"/>
  <c r="BR127" i="4"/>
  <c r="BS127" i="4"/>
  <c r="BT127" i="4"/>
  <c r="BU127" i="4"/>
  <c r="BR128" i="4"/>
  <c r="BS128" i="4"/>
  <c r="BT128" i="4"/>
  <c r="BU128" i="4"/>
  <c r="BR129" i="4"/>
  <c r="BS129" i="4"/>
  <c r="BT129" i="4"/>
  <c r="BU129" i="4"/>
  <c r="BR130" i="4"/>
  <c r="BS130" i="4"/>
  <c r="BT130" i="4"/>
  <c r="BU130" i="4"/>
  <c r="BR131" i="4"/>
  <c r="BS131" i="4"/>
  <c r="BT131" i="4"/>
  <c r="BU131" i="4"/>
  <c r="BR132" i="4"/>
  <c r="BS132" i="4"/>
  <c r="BT132" i="4"/>
  <c r="BU132" i="4"/>
  <c r="BR133" i="4"/>
  <c r="BS133" i="4"/>
  <c r="BT133" i="4"/>
  <c r="BU133" i="4"/>
  <c r="BR134" i="4"/>
  <c r="BS134" i="4"/>
  <c r="BT134" i="4"/>
  <c r="BU134" i="4"/>
  <c r="BR135" i="4"/>
  <c r="BS135" i="4"/>
  <c r="BT135" i="4"/>
  <c r="BU135" i="4"/>
  <c r="BR136" i="4"/>
  <c r="BS136" i="4"/>
  <c r="BT136" i="4"/>
  <c r="BU136" i="4"/>
  <c r="BR137" i="4"/>
  <c r="BS137" i="4"/>
  <c r="BT137" i="4"/>
  <c r="BU137" i="4"/>
  <c r="BR138" i="4"/>
  <c r="BS138" i="4"/>
  <c r="BT138" i="4"/>
  <c r="BU138" i="4"/>
  <c r="BR139" i="4"/>
  <c r="BS139" i="4"/>
  <c r="BT139" i="4"/>
  <c r="BU139" i="4"/>
  <c r="BR140" i="4"/>
  <c r="BS140" i="4"/>
  <c r="BT140" i="4"/>
  <c r="BU140" i="4"/>
  <c r="BR141" i="4"/>
  <c r="BS141" i="4"/>
  <c r="BT141" i="4"/>
  <c r="BU141" i="4"/>
  <c r="BR142" i="4"/>
  <c r="BS142" i="4"/>
  <c r="BT142" i="4"/>
  <c r="BU142" i="4"/>
  <c r="BR143" i="4"/>
  <c r="BS143" i="4"/>
  <c r="BT143" i="4"/>
  <c r="BU143" i="4"/>
  <c r="BR144" i="4"/>
  <c r="BS144" i="4"/>
  <c r="BT144" i="4"/>
  <c r="BU144" i="4"/>
  <c r="BR145" i="4"/>
  <c r="BS145" i="4"/>
  <c r="BT145" i="4"/>
  <c r="BU145" i="4"/>
  <c r="BR146" i="4"/>
  <c r="BS146" i="4"/>
  <c r="BT146" i="4"/>
  <c r="BU146" i="4"/>
  <c r="BR147" i="4"/>
  <c r="BS147" i="4"/>
  <c r="BT147" i="4"/>
  <c r="BU147" i="4"/>
  <c r="BR148" i="4"/>
  <c r="BS148" i="4"/>
  <c r="BT148" i="4"/>
  <c r="BU148" i="4"/>
  <c r="BR149" i="4"/>
  <c r="BS149" i="4"/>
  <c r="BT149" i="4"/>
  <c r="BU149" i="4"/>
  <c r="BR150" i="4"/>
  <c r="BS150" i="4"/>
  <c r="BT150" i="4"/>
  <c r="BU150" i="4"/>
  <c r="BR151" i="4"/>
  <c r="BS151" i="4"/>
  <c r="BT151" i="4"/>
  <c r="BU151" i="4"/>
  <c r="BR152" i="4"/>
  <c r="BS152" i="4"/>
  <c r="BT152" i="4"/>
  <c r="BU152" i="4"/>
  <c r="BR153" i="4"/>
  <c r="BS153" i="4"/>
  <c r="BT153" i="4"/>
  <c r="BU153" i="4"/>
  <c r="BR154" i="4"/>
  <c r="BS154" i="4"/>
  <c r="BT154" i="4"/>
  <c r="BU154" i="4"/>
  <c r="BR155" i="4"/>
  <c r="BS155" i="4"/>
  <c r="BT155" i="4"/>
  <c r="BU155" i="4"/>
  <c r="BR156" i="4"/>
  <c r="BS156" i="4"/>
  <c r="BT156" i="4"/>
  <c r="BU156" i="4"/>
  <c r="BR157" i="4"/>
  <c r="BS157" i="4"/>
  <c r="BT157" i="4"/>
  <c r="BU157" i="4"/>
  <c r="BR158" i="4"/>
  <c r="BS158" i="4"/>
  <c r="BT158" i="4"/>
  <c r="BU158" i="4"/>
  <c r="BR159" i="4"/>
  <c r="BS159" i="4"/>
  <c r="BT159" i="4"/>
  <c r="BU159" i="4"/>
  <c r="BR160" i="4"/>
  <c r="BS160" i="4"/>
  <c r="BT160" i="4"/>
  <c r="BU160" i="4"/>
  <c r="BR161" i="4"/>
  <c r="BS161" i="4"/>
  <c r="BT161" i="4"/>
  <c r="BU161" i="4"/>
  <c r="BR162" i="4"/>
  <c r="BS162" i="4"/>
  <c r="BT162" i="4"/>
  <c r="BU162" i="4"/>
  <c r="BR163" i="4"/>
  <c r="BS163" i="4"/>
  <c r="BT163" i="4"/>
  <c r="BU163" i="4"/>
  <c r="BR164" i="4"/>
  <c r="BS164" i="4"/>
  <c r="BT164" i="4"/>
  <c r="BU164" i="4"/>
  <c r="BR165" i="4"/>
  <c r="BS165" i="4"/>
  <c r="BT165" i="4"/>
  <c r="BU165" i="4"/>
  <c r="BR166" i="4"/>
  <c r="BS166" i="4"/>
  <c r="BT166" i="4"/>
  <c r="BU166" i="4"/>
  <c r="BR167" i="4"/>
  <c r="BS167" i="4"/>
  <c r="BT167" i="4"/>
  <c r="BU167" i="4"/>
  <c r="BR168" i="4"/>
  <c r="BS168" i="4"/>
  <c r="BT168" i="4"/>
  <c r="BU168" i="4"/>
  <c r="BR169" i="4"/>
  <c r="BS169" i="4"/>
  <c r="BT169" i="4"/>
  <c r="BU169" i="4"/>
  <c r="BR170" i="4"/>
  <c r="BS170" i="4"/>
  <c r="BT170" i="4"/>
  <c r="BU170" i="4"/>
  <c r="BR171" i="4"/>
  <c r="BS171" i="4"/>
  <c r="BT171" i="4"/>
  <c r="BU171" i="4"/>
  <c r="BR172" i="4"/>
  <c r="BS172" i="4"/>
  <c r="BT172" i="4"/>
  <c r="BU172" i="4"/>
  <c r="BR173" i="4"/>
  <c r="BS173" i="4"/>
  <c r="BT173" i="4"/>
  <c r="BU173" i="4"/>
  <c r="BR174" i="4"/>
  <c r="BS174" i="4"/>
  <c r="BT174" i="4"/>
  <c r="BU174" i="4"/>
  <c r="BR175" i="4"/>
  <c r="BS175" i="4"/>
  <c r="BT175" i="4"/>
  <c r="BU175" i="4"/>
  <c r="BR176" i="4"/>
  <c r="BS176" i="4"/>
  <c r="BT176" i="4"/>
  <c r="BU176" i="4"/>
  <c r="BR177" i="4"/>
  <c r="BS177" i="4"/>
  <c r="BT177" i="4"/>
  <c r="BU177" i="4"/>
  <c r="BR178" i="4"/>
  <c r="BS178" i="4"/>
  <c r="BT178" i="4"/>
  <c r="BU178" i="4"/>
  <c r="BR179" i="4"/>
  <c r="BS179" i="4"/>
  <c r="BT179" i="4"/>
  <c r="BU179" i="4"/>
  <c r="BR180" i="4"/>
  <c r="BS180" i="4"/>
  <c r="BT180" i="4"/>
  <c r="BU180" i="4"/>
  <c r="BR181" i="4"/>
  <c r="BS181" i="4"/>
  <c r="BT181" i="4"/>
  <c r="BU181" i="4"/>
  <c r="BR182" i="4"/>
  <c r="BS182" i="4"/>
  <c r="BT182" i="4"/>
  <c r="BU182" i="4"/>
  <c r="BR183" i="4"/>
  <c r="BS183" i="4"/>
  <c r="BT183" i="4"/>
  <c r="BU183" i="4"/>
  <c r="BR184" i="4"/>
  <c r="BS184" i="4"/>
  <c r="BT184" i="4"/>
  <c r="BU184" i="4"/>
  <c r="BR185" i="4"/>
  <c r="BS185" i="4"/>
  <c r="BT185" i="4"/>
  <c r="BU185" i="4"/>
  <c r="BR186" i="4"/>
  <c r="BS186" i="4"/>
  <c r="BT186" i="4"/>
  <c r="BU186" i="4"/>
  <c r="BR187" i="4"/>
  <c r="BS187" i="4"/>
  <c r="BT187" i="4"/>
  <c r="BU187" i="4"/>
  <c r="BR188" i="4"/>
  <c r="BS188" i="4"/>
  <c r="BT188" i="4"/>
  <c r="BU188" i="4"/>
  <c r="BR189" i="4"/>
  <c r="BS189" i="4"/>
  <c r="BT189" i="4"/>
  <c r="BU189" i="4"/>
  <c r="BR190" i="4"/>
  <c r="BS190" i="4"/>
  <c r="BT190" i="4"/>
  <c r="BU190" i="4"/>
  <c r="BR191" i="4"/>
  <c r="BS191" i="4"/>
  <c r="BT191" i="4"/>
  <c r="BU191" i="4"/>
  <c r="BR192" i="4"/>
  <c r="BS192" i="4"/>
  <c r="BT192" i="4"/>
  <c r="BU192" i="4"/>
  <c r="BR193" i="4"/>
  <c r="BS193" i="4"/>
  <c r="BT193" i="4"/>
  <c r="BU193" i="4"/>
  <c r="BR194" i="4"/>
  <c r="BS194" i="4"/>
  <c r="BT194" i="4"/>
  <c r="BU194" i="4"/>
  <c r="BR195" i="4"/>
  <c r="BS195" i="4"/>
  <c r="BT195" i="4"/>
  <c r="BU195" i="4"/>
  <c r="BR196" i="4"/>
  <c r="BS196" i="4"/>
  <c r="BT196" i="4"/>
  <c r="BU196" i="4"/>
  <c r="BR197" i="4"/>
  <c r="BS197" i="4"/>
  <c r="BT197" i="4"/>
  <c r="BU197" i="4"/>
  <c r="BR198" i="4"/>
  <c r="BS198" i="4"/>
  <c r="BT198" i="4"/>
  <c r="BU198" i="4"/>
  <c r="BR199" i="4"/>
  <c r="BS199" i="4"/>
  <c r="BT199" i="4"/>
  <c r="BU199" i="4"/>
  <c r="BR200" i="4"/>
  <c r="BS200" i="4"/>
  <c r="BT200" i="4"/>
  <c r="BU200" i="4"/>
  <c r="BR201" i="4"/>
  <c r="BS201" i="4"/>
  <c r="BT201" i="4"/>
  <c r="BU201" i="4"/>
  <c r="BR202" i="4"/>
  <c r="BS202" i="4"/>
  <c r="BT202" i="4"/>
  <c r="BU202" i="4"/>
  <c r="BR203" i="4"/>
  <c r="BS203" i="4"/>
  <c r="BT203" i="4"/>
  <c r="BU203" i="4"/>
  <c r="BR204" i="4"/>
  <c r="BS204" i="4"/>
  <c r="BT204" i="4"/>
  <c r="BU204" i="4"/>
  <c r="BR205" i="4"/>
  <c r="BS205" i="4"/>
  <c r="BT205" i="4"/>
  <c r="BU205" i="4"/>
  <c r="BR206" i="4"/>
  <c r="BS206" i="4"/>
  <c r="BT206" i="4"/>
  <c r="BU206" i="4"/>
  <c r="BR207" i="4"/>
  <c r="BS207" i="4"/>
  <c r="BT207" i="4"/>
  <c r="BU207" i="4"/>
  <c r="BR208" i="4"/>
  <c r="BS208" i="4"/>
  <c r="BT208" i="4"/>
  <c r="BU208" i="4"/>
  <c r="BR209" i="4"/>
  <c r="BS209" i="4"/>
  <c r="BT209" i="4"/>
  <c r="BU209" i="4"/>
  <c r="BR210" i="4"/>
  <c r="BS210" i="4"/>
  <c r="BT210" i="4"/>
  <c r="BU210" i="4"/>
  <c r="BR211" i="4"/>
  <c r="BS211" i="4"/>
  <c r="BT211" i="4"/>
  <c r="BU211" i="4"/>
  <c r="BR212" i="4"/>
  <c r="BS212" i="4"/>
  <c r="BT212" i="4"/>
  <c r="BU212" i="4"/>
  <c r="BR213" i="4"/>
  <c r="BS213" i="4"/>
  <c r="BT213" i="4"/>
  <c r="BU213" i="4"/>
  <c r="BR214" i="4"/>
  <c r="BS214" i="4"/>
  <c r="BT214" i="4"/>
  <c r="BU214" i="4"/>
  <c r="BR215" i="4"/>
  <c r="BS215" i="4"/>
  <c r="BT215" i="4"/>
  <c r="BU215" i="4"/>
  <c r="BR216" i="4"/>
  <c r="BS216" i="4"/>
  <c r="BT216" i="4"/>
  <c r="BU216" i="4"/>
  <c r="BR217" i="4"/>
  <c r="BS217" i="4"/>
  <c r="BT217" i="4"/>
  <c r="BU217" i="4"/>
  <c r="BR218" i="4"/>
  <c r="BS218" i="4"/>
  <c r="BT218" i="4"/>
  <c r="BU218" i="4"/>
  <c r="BR219" i="4"/>
  <c r="BS219" i="4"/>
  <c r="BT219" i="4"/>
  <c r="BU219" i="4"/>
  <c r="BR220" i="4"/>
  <c r="BS220" i="4"/>
  <c r="BT220" i="4"/>
  <c r="BU220" i="4"/>
  <c r="BR221" i="4"/>
  <c r="BS221" i="4"/>
  <c r="BT221" i="4"/>
  <c r="BU221" i="4"/>
  <c r="BR222" i="4"/>
  <c r="BS222" i="4"/>
  <c r="BT222" i="4"/>
  <c r="BU222" i="4"/>
  <c r="BR223" i="4"/>
  <c r="BS223" i="4"/>
  <c r="BT223" i="4"/>
  <c r="BU223" i="4"/>
  <c r="BR224" i="4"/>
  <c r="BS224" i="4"/>
  <c r="BT224" i="4"/>
  <c r="BU224" i="4"/>
  <c r="BR225" i="4"/>
  <c r="BS225" i="4"/>
  <c r="BT225" i="4"/>
  <c r="BU225" i="4"/>
  <c r="BR226" i="4"/>
  <c r="BS226" i="4"/>
  <c r="BT226" i="4"/>
  <c r="BU226" i="4"/>
  <c r="BR227" i="4"/>
  <c r="BS227" i="4"/>
  <c r="BT227" i="4"/>
  <c r="BU227" i="4"/>
  <c r="BR228" i="4"/>
  <c r="BS228" i="4"/>
  <c r="BT228" i="4"/>
  <c r="BU228" i="4"/>
  <c r="BR229" i="4"/>
  <c r="BS229" i="4"/>
  <c r="BT229" i="4"/>
  <c r="BU229" i="4"/>
  <c r="BR230" i="4"/>
  <c r="BS230" i="4"/>
  <c r="BT230" i="4"/>
  <c r="BU230" i="4"/>
  <c r="BR231" i="4"/>
  <c r="BS231" i="4"/>
  <c r="BT231" i="4"/>
  <c r="BU231" i="4"/>
  <c r="BR232" i="4"/>
  <c r="BS232" i="4"/>
  <c r="BT232" i="4"/>
  <c r="BU232" i="4"/>
  <c r="BR233" i="4"/>
  <c r="BS233" i="4"/>
  <c r="BT233" i="4"/>
  <c r="BU233" i="4"/>
  <c r="BR234" i="4"/>
  <c r="BS234" i="4"/>
  <c r="BT234" i="4"/>
  <c r="BU234" i="4"/>
  <c r="BR235" i="4"/>
  <c r="BS235" i="4"/>
  <c r="BT235" i="4"/>
  <c r="BU235" i="4"/>
  <c r="BR236" i="4"/>
  <c r="BS236" i="4"/>
  <c r="BT236" i="4"/>
  <c r="BU236" i="4"/>
  <c r="BR237" i="4"/>
  <c r="BS237" i="4"/>
  <c r="BT237" i="4"/>
  <c r="BU237" i="4"/>
  <c r="BR238" i="4"/>
  <c r="BS238" i="4"/>
  <c r="BT238" i="4"/>
  <c r="BU238" i="4"/>
  <c r="BR239" i="4"/>
  <c r="BS239" i="4"/>
  <c r="BT239" i="4"/>
  <c r="BU239" i="4"/>
  <c r="BR240" i="4"/>
  <c r="BS240" i="4"/>
  <c r="BT240" i="4"/>
  <c r="BU240" i="4"/>
  <c r="BR241" i="4"/>
  <c r="BS241" i="4"/>
  <c r="BT241" i="4"/>
  <c r="BU241" i="4"/>
  <c r="BR242" i="4"/>
  <c r="BS242" i="4"/>
  <c r="BT242" i="4"/>
  <c r="BU242" i="4"/>
  <c r="BR243" i="4"/>
  <c r="BS243" i="4"/>
  <c r="BT243" i="4"/>
  <c r="BU243" i="4"/>
  <c r="BR244" i="4"/>
  <c r="BS244" i="4"/>
  <c r="BT244" i="4"/>
  <c r="BU244" i="4"/>
  <c r="BR245" i="4"/>
  <c r="BS245" i="4"/>
  <c r="BT245" i="4"/>
  <c r="BU245" i="4"/>
  <c r="BR246" i="4"/>
  <c r="BS246" i="4"/>
  <c r="BT246" i="4"/>
  <c r="BU246" i="4"/>
  <c r="BR247" i="4"/>
  <c r="BS247" i="4"/>
  <c r="BT247" i="4"/>
  <c r="BU247" i="4"/>
  <c r="BR248" i="4"/>
  <c r="BS248" i="4"/>
  <c r="BT248" i="4"/>
  <c r="BU248" i="4"/>
  <c r="BR249" i="4"/>
  <c r="BS249" i="4"/>
  <c r="BT249" i="4"/>
  <c r="BU249" i="4"/>
  <c r="BR250" i="4"/>
  <c r="BS250" i="4"/>
  <c r="BT250" i="4"/>
  <c r="BU250" i="4"/>
  <c r="BR251" i="4"/>
  <c r="BS251" i="4"/>
  <c r="BT251" i="4"/>
  <c r="BU251" i="4"/>
  <c r="BR252" i="4"/>
  <c r="BS252" i="4"/>
  <c r="BT252" i="4"/>
  <c r="BU252" i="4"/>
  <c r="BR253" i="4"/>
  <c r="BS253" i="4"/>
  <c r="BT253" i="4"/>
  <c r="BU253" i="4"/>
  <c r="BR254" i="4"/>
  <c r="BS254" i="4"/>
  <c r="BT254" i="4"/>
  <c r="BU254" i="4"/>
  <c r="BR255" i="4"/>
  <c r="BS255" i="4"/>
  <c r="BT255" i="4"/>
  <c r="BU255" i="4"/>
  <c r="BR256" i="4"/>
  <c r="BS256" i="4"/>
  <c r="BT256" i="4"/>
  <c r="BU256" i="4"/>
  <c r="BR257" i="4"/>
  <c r="BS257" i="4"/>
  <c r="BT257" i="4"/>
  <c r="BU257" i="4"/>
  <c r="BR258" i="4"/>
  <c r="BS258" i="4"/>
  <c r="BT258" i="4"/>
  <c r="BU258" i="4"/>
  <c r="BR259" i="4"/>
  <c r="BS259" i="4"/>
  <c r="BT259" i="4"/>
  <c r="BU259" i="4"/>
  <c r="BR260" i="4"/>
  <c r="BS260" i="4"/>
  <c r="BT260" i="4"/>
  <c r="BU260" i="4"/>
  <c r="BR261" i="4"/>
  <c r="BS261" i="4"/>
  <c r="BT261" i="4"/>
  <c r="BU261" i="4"/>
  <c r="BR262" i="4"/>
  <c r="BS262" i="4"/>
  <c r="BT262" i="4"/>
  <c r="BU262" i="4"/>
  <c r="BR263" i="4"/>
  <c r="BS263" i="4"/>
  <c r="BT263" i="4"/>
  <c r="BU263" i="4"/>
  <c r="BR264" i="4"/>
  <c r="BS264" i="4"/>
  <c r="BT264" i="4"/>
  <c r="BU264" i="4"/>
  <c r="BR265" i="4"/>
  <c r="BS265" i="4"/>
  <c r="BT265" i="4"/>
  <c r="BU265" i="4"/>
  <c r="BR266" i="4"/>
  <c r="BS266" i="4"/>
  <c r="BT266" i="4"/>
  <c r="BU266" i="4"/>
  <c r="BR267" i="4"/>
  <c r="BS267" i="4"/>
  <c r="BT267" i="4"/>
  <c r="BU267" i="4"/>
  <c r="BR268" i="4"/>
  <c r="BS268" i="4"/>
  <c r="BT268" i="4"/>
  <c r="BU268" i="4"/>
  <c r="BR269" i="4"/>
  <c r="BS269" i="4"/>
  <c r="BT269" i="4"/>
  <c r="BU269" i="4"/>
  <c r="BR270" i="4"/>
  <c r="BS270" i="4"/>
  <c r="BT270" i="4"/>
  <c r="BU270" i="4"/>
  <c r="BR271" i="4"/>
  <c r="BS271" i="4"/>
  <c r="BT271" i="4"/>
  <c r="BU271" i="4"/>
  <c r="BR272" i="4"/>
  <c r="BS272" i="4"/>
  <c r="BT272" i="4"/>
  <c r="BU272" i="4"/>
  <c r="BR273" i="4"/>
  <c r="BS273" i="4"/>
  <c r="BT273" i="4"/>
  <c r="BU273" i="4"/>
  <c r="BR274" i="4"/>
  <c r="BS274" i="4"/>
  <c r="BT274" i="4"/>
  <c r="BU274" i="4"/>
  <c r="BR275" i="4"/>
  <c r="BS275" i="4"/>
  <c r="BT275" i="4"/>
  <c r="BU275" i="4"/>
  <c r="BR276" i="4"/>
  <c r="BS276" i="4"/>
  <c r="BT276" i="4"/>
  <c r="BU276" i="4"/>
  <c r="BR277" i="4"/>
  <c r="BS277" i="4"/>
  <c r="BT277" i="4"/>
  <c r="BU277" i="4"/>
  <c r="BR278" i="4"/>
  <c r="BS278" i="4"/>
  <c r="BT278" i="4"/>
  <c r="BU278" i="4"/>
  <c r="BR279" i="4"/>
  <c r="BS279" i="4"/>
  <c r="BT279" i="4"/>
  <c r="BU279" i="4"/>
  <c r="BR280" i="4"/>
  <c r="BS280" i="4"/>
  <c r="BT280" i="4"/>
  <c r="BU280" i="4"/>
  <c r="BR281" i="4"/>
  <c r="BS281" i="4"/>
  <c r="BT281" i="4"/>
  <c r="BU281" i="4"/>
  <c r="BR282" i="4"/>
  <c r="BS282" i="4"/>
  <c r="BT282" i="4"/>
  <c r="BU282" i="4"/>
  <c r="BR4" i="4"/>
  <c r="BS4" i="4"/>
  <c r="BU4" i="4"/>
  <c r="BR5" i="4"/>
  <c r="BS5" i="4"/>
  <c r="BT5" i="4"/>
  <c r="BU5" i="4"/>
  <c r="BR6" i="4"/>
  <c r="BS6" i="4"/>
  <c r="BT6" i="4"/>
  <c r="BU6" i="4"/>
  <c r="BR7" i="4"/>
  <c r="BS7" i="4"/>
  <c r="BT7" i="4"/>
  <c r="BU7" i="4"/>
  <c r="BR8" i="4"/>
  <c r="BS8" i="4"/>
  <c r="BT8" i="4"/>
  <c r="BU8" i="4"/>
  <c r="BR9" i="4"/>
  <c r="BS9" i="4"/>
  <c r="BT9" i="4"/>
  <c r="BU9" i="4"/>
  <c r="BR10" i="4"/>
  <c r="BS10" i="4"/>
  <c r="BU10" i="4"/>
  <c r="BR11" i="4"/>
  <c r="BS11" i="4"/>
  <c r="BT11" i="4"/>
  <c r="BU11" i="4"/>
  <c r="BR12" i="4"/>
  <c r="BS12" i="4"/>
  <c r="BU12" i="4"/>
  <c r="BR13" i="4"/>
  <c r="BS13" i="4"/>
  <c r="BU13" i="4"/>
  <c r="BR14" i="4"/>
  <c r="BS14" i="4"/>
  <c r="BT14" i="4"/>
  <c r="BU14" i="4"/>
  <c r="BR15" i="4"/>
  <c r="BS15" i="4"/>
  <c r="BT15" i="4"/>
  <c r="BU15" i="4"/>
  <c r="BR16" i="4"/>
  <c r="BS16" i="4"/>
  <c r="BU16" i="4"/>
  <c r="BR17" i="4"/>
  <c r="BS17" i="4"/>
  <c r="BT17" i="4"/>
  <c r="BU17" i="4"/>
  <c r="BR18" i="4"/>
  <c r="BS18" i="4"/>
  <c r="BU18" i="4"/>
  <c r="BR19" i="4"/>
  <c r="BS19" i="4"/>
  <c r="BT19" i="4"/>
  <c r="BU19" i="4"/>
  <c r="BR20" i="4"/>
  <c r="BS20" i="4"/>
  <c r="BU20" i="4"/>
  <c r="BR21" i="4"/>
  <c r="BS21" i="4"/>
  <c r="BU21" i="4"/>
  <c r="BR22" i="4"/>
  <c r="BS22" i="4"/>
  <c r="BT22" i="4"/>
  <c r="BU22" i="4"/>
  <c r="BR23" i="4"/>
  <c r="BS23" i="4"/>
  <c r="BT23" i="4"/>
  <c r="BU23" i="4"/>
  <c r="BR24" i="4"/>
  <c r="BS24" i="4"/>
  <c r="BT24" i="4"/>
  <c r="BU24" i="4"/>
  <c r="BR25" i="4"/>
  <c r="BS25" i="4"/>
  <c r="BT25" i="4"/>
  <c r="BU25" i="4"/>
  <c r="BR26" i="4"/>
  <c r="BS26" i="4"/>
  <c r="BT26" i="4"/>
  <c r="BU26" i="4"/>
  <c r="BR27" i="4"/>
  <c r="BS27" i="4"/>
  <c r="BT27" i="4"/>
  <c r="BU27" i="4"/>
  <c r="BR28" i="4"/>
  <c r="BS28" i="4"/>
  <c r="BU28" i="4"/>
  <c r="BR29" i="4"/>
  <c r="BS29" i="4"/>
  <c r="BU29" i="4"/>
  <c r="BR30" i="4"/>
  <c r="BS30" i="4"/>
  <c r="BU30" i="4"/>
  <c r="BR31" i="4"/>
  <c r="BS31" i="4"/>
  <c r="BT31" i="4"/>
  <c r="BU31" i="4"/>
  <c r="BR32" i="4"/>
  <c r="BS32" i="4"/>
  <c r="BT32" i="4"/>
  <c r="BU32" i="4"/>
  <c r="BR33" i="4"/>
  <c r="BS33" i="4"/>
  <c r="BT33" i="4"/>
  <c r="BU33" i="4"/>
  <c r="BR34" i="4"/>
  <c r="BS34" i="4"/>
  <c r="BT34" i="4"/>
  <c r="BU34" i="4"/>
  <c r="BR35" i="4"/>
  <c r="BS35" i="4"/>
  <c r="BT35" i="4"/>
  <c r="BU35" i="4"/>
  <c r="BR36" i="4"/>
  <c r="BS36" i="4"/>
  <c r="BU36" i="4"/>
  <c r="BR37" i="4"/>
  <c r="BS37" i="4"/>
  <c r="BT37" i="4"/>
  <c r="BU37" i="4"/>
  <c r="BR38" i="4"/>
  <c r="BS38" i="4"/>
  <c r="BT38" i="4"/>
  <c r="BU38" i="4"/>
  <c r="BR39" i="4"/>
  <c r="BS39" i="4"/>
  <c r="BT39" i="4"/>
  <c r="BU39" i="4"/>
  <c r="BR40" i="4"/>
  <c r="BS40" i="4"/>
  <c r="BT40" i="4"/>
  <c r="BU40" i="4"/>
  <c r="BR41" i="4"/>
  <c r="BS41" i="4"/>
  <c r="BT41" i="4"/>
  <c r="BU41" i="4"/>
  <c r="BR42" i="4"/>
  <c r="BS42" i="4"/>
  <c r="BT42" i="4"/>
  <c r="BU42" i="4"/>
  <c r="BR43" i="4"/>
  <c r="BS43" i="4"/>
  <c r="BT43" i="4"/>
  <c r="BU43" i="4"/>
  <c r="BR44" i="4"/>
  <c r="BS44" i="4"/>
  <c r="BU44" i="4"/>
  <c r="BR45" i="4"/>
  <c r="BS45" i="4"/>
  <c r="BT45" i="4"/>
  <c r="BU45" i="4"/>
  <c r="BR46" i="4"/>
  <c r="BS46" i="4"/>
  <c r="BT46" i="4"/>
  <c r="BU46" i="4"/>
  <c r="BR47" i="4"/>
  <c r="BS47" i="4"/>
  <c r="BT47" i="4"/>
  <c r="BU47" i="4"/>
  <c r="BR48" i="4"/>
  <c r="BS48" i="4"/>
  <c r="BT48" i="4"/>
  <c r="BU48" i="4"/>
  <c r="BR49" i="4"/>
  <c r="BS49" i="4"/>
  <c r="BT49" i="4"/>
  <c r="BU49" i="4"/>
  <c r="BR50" i="4"/>
  <c r="BS50" i="4"/>
  <c r="BT50" i="4"/>
  <c r="BU50" i="4"/>
  <c r="BR51" i="4"/>
  <c r="BS51" i="4"/>
  <c r="BT51" i="4"/>
  <c r="BU51" i="4"/>
  <c r="BR52" i="4"/>
  <c r="BS52" i="4"/>
  <c r="BU52" i="4"/>
  <c r="BR53" i="4"/>
  <c r="BS53" i="4"/>
  <c r="BT53" i="4"/>
  <c r="BU53" i="4"/>
  <c r="BR54" i="4"/>
  <c r="BS54" i="4"/>
  <c r="BT54" i="4"/>
  <c r="BU54" i="4"/>
  <c r="BR55" i="4"/>
  <c r="BS55" i="4"/>
  <c r="BT55" i="4"/>
  <c r="BU55" i="4"/>
  <c r="BU3" i="4"/>
  <c r="BT3" i="4"/>
  <c r="BS3" i="4"/>
  <c r="BR3" i="4"/>
  <c r="AP10" i="4"/>
  <c r="BT50" i="18" l="1"/>
  <c r="BU50" i="22"/>
  <c r="BT50" i="19"/>
  <c r="BT50" i="20"/>
  <c r="BT50" i="21"/>
  <c r="BT42" i="18"/>
  <c r="BT42" i="21"/>
  <c r="BT42" i="19"/>
  <c r="BU42" i="22"/>
  <c r="BT42" i="20"/>
  <c r="BU34" i="22"/>
  <c r="BT34" i="20"/>
  <c r="BT34" i="18"/>
  <c r="BT34" i="21"/>
  <c r="BT34" i="19"/>
  <c r="BT26" i="20"/>
  <c r="BT26" i="18"/>
  <c r="BU26" i="22"/>
  <c r="BT26" i="19"/>
  <c r="BT26" i="21"/>
  <c r="BT18" i="21"/>
  <c r="BT18" i="19"/>
  <c r="BU18" i="22"/>
  <c r="BT18" i="20"/>
  <c r="BT18" i="18"/>
  <c r="BU10" i="22"/>
  <c r="BT10" i="18"/>
  <c r="BT10" i="20"/>
  <c r="BT10" i="21"/>
  <c r="BT10" i="19"/>
  <c r="BT58" i="21"/>
  <c r="BT58" i="19"/>
  <c r="BU58" i="22"/>
  <c r="BT58" i="20"/>
  <c r="BT58" i="18"/>
  <c r="BT4" i="20"/>
  <c r="BU4" i="22"/>
  <c r="BT4" i="21"/>
  <c r="BT4" i="19"/>
  <c r="BT4" i="18"/>
  <c r="BT49" i="18"/>
  <c r="BU49" i="22"/>
  <c r="BT49" i="19"/>
  <c r="BT49" i="21"/>
  <c r="BT49" i="20"/>
  <c r="BT41" i="20"/>
  <c r="BT41" i="18"/>
  <c r="BT41" i="21"/>
  <c r="BT41" i="19"/>
  <c r="BU41" i="22"/>
  <c r="BU33" i="22"/>
  <c r="BT33" i="18"/>
  <c r="BT33" i="21"/>
  <c r="BT33" i="19"/>
  <c r="BT33" i="20"/>
  <c r="BT25" i="21"/>
  <c r="BT25" i="18"/>
  <c r="BT25" i="20"/>
  <c r="BU25" i="22"/>
  <c r="BT25" i="19"/>
  <c r="BT17" i="19"/>
  <c r="BU17" i="22"/>
  <c r="BT17" i="20"/>
  <c r="BT17" i="18"/>
  <c r="BT17" i="21"/>
  <c r="BT9" i="19"/>
  <c r="BT9" i="21"/>
  <c r="BU9" i="22"/>
  <c r="BT9" i="20"/>
  <c r="BT9" i="18"/>
  <c r="BT57" i="21"/>
  <c r="BU57" i="22"/>
  <c r="BT57" i="19"/>
  <c r="BT57" i="20"/>
  <c r="BT57" i="18"/>
  <c r="BT56" i="20"/>
  <c r="BT56" i="21"/>
  <c r="BU56" i="22"/>
  <c r="BT56" i="19"/>
  <c r="BT56" i="18"/>
  <c r="BT48" i="20"/>
  <c r="BT48" i="18"/>
  <c r="BU48" i="22"/>
  <c r="BT48" i="21"/>
  <c r="BT48" i="19"/>
  <c r="BT40" i="18"/>
  <c r="BT40" i="20"/>
  <c r="BT40" i="21"/>
  <c r="BU40" i="22"/>
  <c r="BT40" i="19"/>
  <c r="BT32" i="18"/>
  <c r="BT32" i="20"/>
  <c r="BT32" i="21"/>
  <c r="BU32" i="22"/>
  <c r="BT32" i="19"/>
  <c r="BT24" i="21"/>
  <c r="BT24" i="18"/>
  <c r="BT24" i="20"/>
  <c r="BU24" i="22"/>
  <c r="BT24" i="19"/>
  <c r="BT16" i="21"/>
  <c r="BT16" i="19"/>
  <c r="BU16" i="22"/>
  <c r="BT16" i="20"/>
  <c r="BT16" i="18"/>
  <c r="BT8" i="21"/>
  <c r="BU8" i="22"/>
  <c r="BT8" i="18"/>
  <c r="BT8" i="20"/>
  <c r="BT8" i="19"/>
  <c r="BT61" i="21"/>
  <c r="BT61" i="19"/>
  <c r="BT61" i="20"/>
  <c r="BU61" i="22"/>
  <c r="BT61" i="18"/>
  <c r="BU55" i="22"/>
  <c r="BT55" i="19"/>
  <c r="BT55" i="20"/>
  <c r="BT55" i="21"/>
  <c r="BT55" i="18"/>
  <c r="BT47" i="21"/>
  <c r="BT47" i="19"/>
  <c r="BT47" i="18"/>
  <c r="BT47" i="20"/>
  <c r="BU47" i="22"/>
  <c r="BT39" i="19"/>
  <c r="BT39" i="18"/>
  <c r="BT39" i="20"/>
  <c r="BT39" i="21"/>
  <c r="BU39" i="22"/>
  <c r="BT31" i="19"/>
  <c r="BT31" i="18"/>
  <c r="BT31" i="20"/>
  <c r="BU31" i="22"/>
  <c r="BT31" i="21"/>
  <c r="BT23" i="21"/>
  <c r="BT23" i="19"/>
  <c r="BT23" i="18"/>
  <c r="BT23" i="20"/>
  <c r="BU23" i="22"/>
  <c r="BT15" i="19"/>
  <c r="BU15" i="22"/>
  <c r="BT15" i="21"/>
  <c r="BT15" i="20"/>
  <c r="BT15" i="18"/>
  <c r="BT7" i="18"/>
  <c r="BT7" i="20"/>
  <c r="BT7" i="19"/>
  <c r="BU7" i="22"/>
  <c r="BT7" i="21"/>
  <c r="BT54" i="19"/>
  <c r="BU54" i="22"/>
  <c r="BT54" i="20"/>
  <c r="BT54" i="21"/>
  <c r="BT54" i="18"/>
  <c r="BT46" i="21"/>
  <c r="BT46" i="18"/>
  <c r="BT46" i="20"/>
  <c r="BU46" i="22"/>
  <c r="BT46" i="19"/>
  <c r="BT38" i="18"/>
  <c r="BT38" i="20"/>
  <c r="BT38" i="19"/>
  <c r="BT38" i="21"/>
  <c r="BU38" i="22"/>
  <c r="BT30" i="18"/>
  <c r="BT30" i="19"/>
  <c r="BT30" i="21"/>
  <c r="BT30" i="20"/>
  <c r="BU30" i="22"/>
  <c r="BT22" i="21"/>
  <c r="BT22" i="18"/>
  <c r="BT22" i="19"/>
  <c r="BT22" i="20"/>
  <c r="BU22" i="22"/>
  <c r="BT14" i="21"/>
  <c r="BT14" i="19"/>
  <c r="BU14" i="22"/>
  <c r="BT14" i="18"/>
  <c r="BT14" i="20"/>
  <c r="BU6" i="22"/>
  <c r="BT6" i="19"/>
  <c r="BT6" i="20"/>
  <c r="BT6" i="21"/>
  <c r="BT6" i="18"/>
  <c r="BU53" i="22"/>
  <c r="BT53" i="19"/>
  <c r="BT53" i="20"/>
  <c r="BT53" i="21"/>
  <c r="BT53" i="18"/>
  <c r="BT45" i="18"/>
  <c r="BT45" i="19"/>
  <c r="BT45" i="20"/>
  <c r="BU45" i="22"/>
  <c r="BT45" i="21"/>
  <c r="BT37" i="18"/>
  <c r="BT37" i="19"/>
  <c r="BT37" i="20"/>
  <c r="BU37" i="22"/>
  <c r="BT37" i="21"/>
  <c r="BT29" i="18"/>
  <c r="BT29" i="19"/>
  <c r="BU29" i="22"/>
  <c r="BT29" i="20"/>
  <c r="BT29" i="21"/>
  <c r="BT21" i="18"/>
  <c r="BT21" i="19"/>
  <c r="BT21" i="21"/>
  <c r="BU21" i="22"/>
  <c r="BT21" i="20"/>
  <c r="BT13" i="19"/>
  <c r="BU13" i="22"/>
  <c r="BT13" i="18"/>
  <c r="BT13" i="21"/>
  <c r="BT13" i="20"/>
  <c r="BU5" i="22"/>
  <c r="BT5" i="19"/>
  <c r="BT5" i="18"/>
  <c r="BT5" i="21"/>
  <c r="BT5" i="20"/>
  <c r="BT30" i="4"/>
  <c r="BT52" i="4"/>
  <c r="BT52" i="18"/>
  <c r="BU52" i="22"/>
  <c r="BT52" i="19"/>
  <c r="BT52" i="20"/>
  <c r="BT52" i="21"/>
  <c r="BT44" i="4"/>
  <c r="BT44" i="18"/>
  <c r="BT44" i="19"/>
  <c r="BU44" i="22"/>
  <c r="BT44" i="20"/>
  <c r="BT44" i="21"/>
  <c r="BT36" i="4"/>
  <c r="BT36" i="21"/>
  <c r="BT36" i="18"/>
  <c r="BT36" i="19"/>
  <c r="BT36" i="20"/>
  <c r="BU36" i="22"/>
  <c r="BT28" i="4"/>
  <c r="BT28" i="18"/>
  <c r="BT28" i="19"/>
  <c r="BU28" i="22"/>
  <c r="BT28" i="21"/>
  <c r="BT28" i="20"/>
  <c r="BT20" i="4"/>
  <c r="BT20" i="18"/>
  <c r="BT20" i="21"/>
  <c r="BT20" i="19"/>
  <c r="BU20" i="22"/>
  <c r="BT20" i="20"/>
  <c r="BT12" i="4"/>
  <c r="BT12" i="19"/>
  <c r="BT12" i="21"/>
  <c r="BU12" i="22"/>
  <c r="BT12" i="18"/>
  <c r="BT12" i="20"/>
  <c r="BT60" i="19"/>
  <c r="BT60" i="21"/>
  <c r="BT60" i="20"/>
  <c r="BU60" i="22"/>
  <c r="BT60" i="18"/>
  <c r="BT51" i="18"/>
  <c r="BU51" i="22"/>
  <c r="BT51" i="19"/>
  <c r="BT51" i="20"/>
  <c r="BT51" i="21"/>
  <c r="BT43" i="18"/>
  <c r="BT43" i="21"/>
  <c r="BT43" i="19"/>
  <c r="BU43" i="22"/>
  <c r="BT43" i="20"/>
  <c r="BU35" i="22"/>
  <c r="BT35" i="21"/>
  <c r="BT35" i="18"/>
  <c r="BT35" i="19"/>
  <c r="BT35" i="20"/>
  <c r="BT27" i="18"/>
  <c r="BT27" i="19"/>
  <c r="BU27" i="22"/>
  <c r="BT27" i="21"/>
  <c r="BT27" i="20"/>
  <c r="BT19" i="18"/>
  <c r="BT19" i="19"/>
  <c r="BT19" i="21"/>
  <c r="BU19" i="22"/>
  <c r="BT19" i="20"/>
  <c r="BT11" i="21"/>
  <c r="BT11" i="19"/>
  <c r="BU11" i="22"/>
  <c r="BT11" i="18"/>
  <c r="BT11" i="20"/>
  <c r="BT59" i="21"/>
  <c r="BT59" i="19"/>
  <c r="BT59" i="20"/>
  <c r="BU59" i="22"/>
  <c r="BT59" i="18"/>
  <c r="BE11" i="1"/>
  <c r="R10" i="19"/>
  <c r="AD11" i="19" s="1"/>
  <c r="AA11" i="19" s="1"/>
  <c r="AH11" i="22"/>
  <c r="J11" i="22" s="1"/>
  <c r="F10" i="22"/>
  <c r="H11" i="22"/>
  <c r="BP11" i="1" s="1"/>
  <c r="BK11" i="21"/>
  <c r="AD11" i="21"/>
  <c r="AA11" i="21" s="1"/>
  <c r="O11" i="21" s="1"/>
  <c r="W10" i="21"/>
  <c r="X10" i="21" s="1"/>
  <c r="AV10" i="21"/>
  <c r="BI11" i="21"/>
  <c r="AC11" i="21"/>
  <c r="Z11" i="21" s="1"/>
  <c r="AQ12" i="21"/>
  <c r="AU10" i="21"/>
  <c r="BE51" i="18"/>
  <c r="B10" i="19"/>
  <c r="V10" i="1" s="1"/>
  <c r="H11" i="18"/>
  <c r="N11" i="1" s="1"/>
  <c r="AH11" i="18"/>
  <c r="J11" i="18" s="1"/>
  <c r="AF11" i="18"/>
  <c r="E11" i="18" s="1"/>
  <c r="BA51" i="18"/>
  <c r="BC53" i="18" s="1"/>
  <c r="R10" i="18"/>
  <c r="C11" i="18"/>
  <c r="M11" i="1" s="1"/>
  <c r="CR31" i="1"/>
  <c r="CL26" i="1"/>
  <c r="BM10" i="4"/>
  <c r="BT4" i="4"/>
  <c r="BK11" i="19" l="1"/>
  <c r="W10" i="19"/>
  <c r="X10" i="19" s="1"/>
  <c r="Z10" i="1" s="1"/>
  <c r="AV10" i="19"/>
  <c r="AR12" i="19"/>
  <c r="AX11" i="21"/>
  <c r="B10" i="21"/>
  <c r="S10" i="21" s="1"/>
  <c r="BP11" i="18"/>
  <c r="BP11" i="19"/>
  <c r="BP11" i="21"/>
  <c r="BQ11" i="22"/>
  <c r="BP11" i="20"/>
  <c r="BH10" i="1"/>
  <c r="BG11" i="1"/>
  <c r="AP12" i="22"/>
  <c r="AB11" i="22"/>
  <c r="Y11" i="22" s="1"/>
  <c r="AT10" i="22"/>
  <c r="BH11" i="22"/>
  <c r="R10" i="22"/>
  <c r="AG11" i="21"/>
  <c r="I11" i="21" s="1"/>
  <c r="AN10" i="21"/>
  <c r="AM10" i="21" s="1"/>
  <c r="H11" i="21"/>
  <c r="O11" i="19"/>
  <c r="Y11" i="1" s="1"/>
  <c r="BE56" i="18"/>
  <c r="BC55" i="18"/>
  <c r="BE54" i="18"/>
  <c r="BE52" i="18"/>
  <c r="AR12" i="18"/>
  <c r="AD11" i="18"/>
  <c r="AA11" i="18" s="1"/>
  <c r="AV10" i="18"/>
  <c r="W10" i="18"/>
  <c r="X10" i="18" s="1"/>
  <c r="BK11" i="18"/>
  <c r="BE57" i="18"/>
  <c r="BC56" i="18"/>
  <c r="BE55" i="18"/>
  <c r="BC54" i="18"/>
  <c r="BE53" i="18"/>
  <c r="BC52" i="18"/>
  <c r="B10" i="18"/>
  <c r="CR36" i="1"/>
  <c r="CL31" i="1"/>
  <c r="M5" i="4"/>
  <c r="M6" i="4"/>
  <c r="M7" i="4"/>
  <c r="M8" i="4"/>
  <c r="M9" i="4"/>
  <c r="AZ48" i="4"/>
  <c r="AZ49" i="4"/>
  <c r="AZ50" i="4"/>
  <c r="AZ51" i="4"/>
  <c r="AZ52" i="4"/>
  <c r="AZ53" i="4"/>
  <c r="AZ54" i="4" s="1"/>
  <c r="AZ55" i="4" s="1"/>
  <c r="AZ56" i="4"/>
  <c r="AZ57" i="4"/>
  <c r="AZ58" i="4" s="1"/>
  <c r="AZ59" i="4" s="1"/>
  <c r="AZ60" i="4" s="1"/>
  <c r="AZ61" i="4"/>
  <c r="AZ62" i="4"/>
  <c r="AZ63" i="4"/>
  <c r="AZ64" i="4"/>
  <c r="AZ65" i="4"/>
  <c r="AZ66" i="4" s="1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V6" i="4"/>
  <c r="V7" i="4"/>
  <c r="V8" i="4"/>
  <c r="V9" i="4"/>
  <c r="V5" i="4"/>
  <c r="AM5" i="4"/>
  <c r="S10" i="19" l="1"/>
  <c r="AB10" i="1" s="1"/>
  <c r="AN10" i="19"/>
  <c r="AM10" i="19" s="1"/>
  <c r="AA10" i="1" s="1"/>
  <c r="BD10" i="1"/>
  <c r="BI10" i="1"/>
  <c r="BF11" i="1"/>
  <c r="AF11" i="22"/>
  <c r="C11" i="22"/>
  <c r="BO11" i="1" s="1"/>
  <c r="AW10" i="21"/>
  <c r="BJ10" i="1"/>
  <c r="B10" i="22"/>
  <c r="BN10" i="1" s="1"/>
  <c r="AR12" i="22"/>
  <c r="AD11" i="22"/>
  <c r="AA11" i="22" s="1"/>
  <c r="W10" i="22"/>
  <c r="X10" i="22" s="1"/>
  <c r="BL11" i="22"/>
  <c r="U10" i="21"/>
  <c r="L10" i="1"/>
  <c r="AM10" i="1" s="1"/>
  <c r="P10" i="1"/>
  <c r="AX11" i="18"/>
  <c r="O11" i="18"/>
  <c r="O11" i="1" s="1"/>
  <c r="AN10" i="18"/>
  <c r="AM10" i="18" s="1"/>
  <c r="Q10" i="1" s="1"/>
  <c r="S10" i="18"/>
  <c r="AG10" i="4"/>
  <c r="I10" i="4" s="1"/>
  <c r="AH10" i="4"/>
  <c r="J10" i="4" s="1"/>
  <c r="AY10" i="4"/>
  <c r="AX10" i="4"/>
  <c r="CR41" i="1"/>
  <c r="CL36" i="1"/>
  <c r="BD69" i="4"/>
  <c r="BD63" i="4"/>
  <c r="BF93" i="4"/>
  <c r="BD84" i="4"/>
  <c r="BB54" i="4"/>
  <c r="BB98" i="4"/>
  <c r="BB91" i="4"/>
  <c r="BF73" i="4"/>
  <c r="BF60" i="4"/>
  <c r="BB71" i="4"/>
  <c r="BF101" i="4"/>
  <c r="BD104" i="4"/>
  <c r="BB79" i="4"/>
  <c r="BD80" i="4"/>
  <c r="BB87" i="4"/>
  <c r="BB83" i="4"/>
  <c r="BD76" i="4"/>
  <c r="BD72" i="4"/>
  <c r="BB58" i="4"/>
  <c r="BD108" i="4"/>
  <c r="BB65" i="4"/>
  <c r="BB95" i="4"/>
  <c r="BF55" i="4"/>
  <c r="BF105" i="4"/>
  <c r="BF70" i="4"/>
  <c r="BB107" i="4"/>
  <c r="BD96" i="4"/>
  <c r="BB90" i="4"/>
  <c r="BF85" i="4"/>
  <c r="BF88" i="4"/>
  <c r="BB75" i="4"/>
  <c r="BB68" i="4"/>
  <c r="BB61" i="4"/>
  <c r="BF56" i="4"/>
  <c r="BF59" i="4"/>
  <c r="BB53" i="4"/>
  <c r="BF63" i="4"/>
  <c r="BB103" i="4"/>
  <c r="BD92" i="4"/>
  <c r="BB86" i="4"/>
  <c r="BF81" i="4"/>
  <c r="BF84" i="4"/>
  <c r="BD59" i="4"/>
  <c r="BB57" i="4"/>
  <c r="BF109" i="4"/>
  <c r="BB99" i="4"/>
  <c r="BD88" i="4"/>
  <c r="BB82" i="4"/>
  <c r="BF77" i="4"/>
  <c r="BF80" i="4"/>
  <c r="BF69" i="4"/>
  <c r="BF89" i="4"/>
  <c r="BB109" i="4"/>
  <c r="BF108" i="4"/>
  <c r="BB78" i="4"/>
  <c r="BF76" i="4"/>
  <c r="BD66" i="4"/>
  <c r="BB62" i="4"/>
  <c r="BD55" i="4"/>
  <c r="BD100" i="4"/>
  <c r="BB106" i="4"/>
  <c r="BF104" i="4"/>
  <c r="BF96" i="4"/>
  <c r="BB94" i="4"/>
  <c r="BF92" i="4"/>
  <c r="BB102" i="4"/>
  <c r="BF97" i="4"/>
  <c r="BF100" i="4"/>
  <c r="BB74" i="4"/>
  <c r="BD68" i="4"/>
  <c r="AZ43" i="4"/>
  <c r="BF66" i="4"/>
  <c r="BD109" i="4"/>
  <c r="BB108" i="4"/>
  <c r="BF106" i="4"/>
  <c r="BD105" i="4"/>
  <c r="BB104" i="4"/>
  <c r="BF102" i="4"/>
  <c r="BD101" i="4"/>
  <c r="BB100" i="4"/>
  <c r="BF98" i="4"/>
  <c r="BD97" i="4"/>
  <c r="BB96" i="4"/>
  <c r="BF94" i="4"/>
  <c r="BD93" i="4"/>
  <c r="BB92" i="4"/>
  <c r="BF90" i="4"/>
  <c r="BD89" i="4"/>
  <c r="BB88" i="4"/>
  <c r="BF86" i="4"/>
  <c r="BD85" i="4"/>
  <c r="BB84" i="4"/>
  <c r="BF82" i="4"/>
  <c r="BD81" i="4"/>
  <c r="BB80" i="4"/>
  <c r="BF78" i="4"/>
  <c r="BD77" i="4"/>
  <c r="BB76" i="4"/>
  <c r="BF74" i="4"/>
  <c r="BD73" i="4"/>
  <c r="BB72" i="4"/>
  <c r="BB66" i="4"/>
  <c r="BD64" i="4"/>
  <c r="BB63" i="4"/>
  <c r="BF61" i="4"/>
  <c r="BD60" i="4"/>
  <c r="BB59" i="4"/>
  <c r="BF57" i="4"/>
  <c r="BD56" i="4"/>
  <c r="BB55" i="4"/>
  <c r="BF53" i="4"/>
  <c r="BB69" i="4"/>
  <c r="BD67" i="4"/>
  <c r="BF107" i="4"/>
  <c r="BD106" i="4"/>
  <c r="BB105" i="4"/>
  <c r="BF103" i="4"/>
  <c r="BD102" i="4"/>
  <c r="BB101" i="4"/>
  <c r="BF99" i="4"/>
  <c r="BD98" i="4"/>
  <c r="BB97" i="4"/>
  <c r="BF95" i="4"/>
  <c r="BD94" i="4"/>
  <c r="BB93" i="4"/>
  <c r="BF91" i="4"/>
  <c r="BD90" i="4"/>
  <c r="BB89" i="4"/>
  <c r="BF87" i="4"/>
  <c r="BD86" i="4"/>
  <c r="BB85" i="4"/>
  <c r="BF83" i="4"/>
  <c r="BD82" i="4"/>
  <c r="BB81" i="4"/>
  <c r="BF79" i="4"/>
  <c r="BD78" i="4"/>
  <c r="BB77" i="4"/>
  <c r="BF75" i="4"/>
  <c r="BD74" i="4"/>
  <c r="BB73" i="4"/>
  <c r="BF71" i="4"/>
  <c r="BD70" i="4"/>
  <c r="BF67" i="4"/>
  <c r="BB64" i="4"/>
  <c r="BF64" i="4"/>
  <c r="BF62" i="4"/>
  <c r="BD61" i="4"/>
  <c r="BB60" i="4"/>
  <c r="BF58" i="4"/>
  <c r="BD57" i="4"/>
  <c r="BB56" i="4"/>
  <c r="BF54" i="4"/>
  <c r="BB67" i="4"/>
  <c r="BD65" i="4"/>
  <c r="BD107" i="4"/>
  <c r="BD103" i="4"/>
  <c r="BD99" i="4"/>
  <c r="BD95" i="4"/>
  <c r="BD91" i="4"/>
  <c r="BD87" i="4"/>
  <c r="BD83" i="4"/>
  <c r="BD79" i="4"/>
  <c r="BD75" i="4"/>
  <c r="BF72" i="4"/>
  <c r="BD71" i="4"/>
  <c r="BB70" i="4"/>
  <c r="BF65" i="4"/>
  <c r="BD62" i="4"/>
  <c r="BD58" i="4"/>
  <c r="BD54" i="4"/>
  <c r="BF68" i="4"/>
  <c r="AM6" i="4"/>
  <c r="BA6" i="4"/>
  <c r="BA7" i="4" s="1"/>
  <c r="BA8" i="4" s="1"/>
  <c r="BA9" i="4" s="1"/>
  <c r="BA10" i="4" s="1"/>
  <c r="BA11" i="4" s="1"/>
  <c r="BA12" i="4" s="1"/>
  <c r="BA5" i="4"/>
  <c r="V10" i="21" l="1"/>
  <c r="AO11" i="21"/>
  <c r="BJ11" i="21" s="1"/>
  <c r="BR10" i="1"/>
  <c r="E11" i="22"/>
  <c r="U10" i="19"/>
  <c r="AC10" i="1" s="1"/>
  <c r="DT10" i="1" s="1"/>
  <c r="AW10" i="19"/>
  <c r="AO11" i="19" s="1"/>
  <c r="AN10" i="1"/>
  <c r="AP10" i="1" s="1"/>
  <c r="CT10" i="1" s="1"/>
  <c r="BK10" i="1"/>
  <c r="DV10" i="1" s="1"/>
  <c r="AX11" i="22"/>
  <c r="AN10" i="22"/>
  <c r="AM10" i="22" s="1"/>
  <c r="BS10" i="1" s="1"/>
  <c r="S10" i="22"/>
  <c r="O11" i="22"/>
  <c r="BQ11" i="1" s="1"/>
  <c r="AW10" i="18"/>
  <c r="R10" i="1"/>
  <c r="U10" i="18"/>
  <c r="S10" i="1" s="1"/>
  <c r="DS10" i="1" s="1"/>
  <c r="CR46" i="1"/>
  <c r="CL41" i="1"/>
  <c r="BA13" i="4"/>
  <c r="BE12" i="4"/>
  <c r="BE11" i="4"/>
  <c r="BC11" i="4"/>
  <c r="BC12" i="4"/>
  <c r="BE13" i="4"/>
  <c r="BC13" i="4"/>
  <c r="AZ44" i="4"/>
  <c r="AM7" i="4"/>
  <c r="BN11" i="21" l="1"/>
  <c r="BH11" i="21"/>
  <c r="BH11" i="19"/>
  <c r="BM11" i="19" s="1"/>
  <c r="BJ11" i="19"/>
  <c r="BN11" i="19" s="1"/>
  <c r="V10" i="18"/>
  <c r="AO11" i="18"/>
  <c r="BJ11" i="18" s="1"/>
  <c r="V10" i="19"/>
  <c r="BO11" i="21"/>
  <c r="AW10" i="22"/>
  <c r="BT10" i="1"/>
  <c r="AS11" i="21"/>
  <c r="U10" i="22"/>
  <c r="BU10" i="1" s="1"/>
  <c r="DW10" i="1" s="1"/>
  <c r="AS11" i="19"/>
  <c r="CR51" i="1"/>
  <c r="CL46" i="1"/>
  <c r="BA42" i="4"/>
  <c r="BE14" i="4"/>
  <c r="BA14" i="4"/>
  <c r="BE15" i="4" s="1"/>
  <c r="AZ45" i="4"/>
  <c r="BC14" i="4"/>
  <c r="AS10" i="4"/>
  <c r="O113" i="4"/>
  <c r="O112" i="4"/>
  <c r="AZ17" i="4"/>
  <c r="AM8" i="4"/>
  <c r="V10" i="22" l="1"/>
  <c r="AO11" i="22"/>
  <c r="AH11" i="21"/>
  <c r="J11" i="21" s="1"/>
  <c r="BN11" i="18"/>
  <c r="BH11" i="18"/>
  <c r="BM11" i="18" s="1"/>
  <c r="AE11" i="21"/>
  <c r="D11" i="21" s="1"/>
  <c r="BM11" i="21"/>
  <c r="AY11" i="19"/>
  <c r="AJ11" i="19" s="1"/>
  <c r="Q11" i="19" s="1"/>
  <c r="AL11" i="19" s="1"/>
  <c r="BO11" i="19"/>
  <c r="AY11" i="21"/>
  <c r="AJ11" i="21" s="1"/>
  <c r="Q11" i="21" s="1"/>
  <c r="AL11" i="21" s="1"/>
  <c r="AS11" i="18"/>
  <c r="BO11" i="18"/>
  <c r="AE11" i="19"/>
  <c r="D11" i="19" s="1"/>
  <c r="AG11" i="19"/>
  <c r="I11" i="19" s="1"/>
  <c r="CR56" i="1"/>
  <c r="CL51" i="1"/>
  <c r="BC15" i="4"/>
  <c r="BA43" i="4"/>
  <c r="BA15" i="4"/>
  <c r="AZ46" i="4"/>
  <c r="AZ18" i="4"/>
  <c r="AZ19" i="4" s="1"/>
  <c r="AZ20" i="4" s="1"/>
  <c r="AZ21" i="4" s="1"/>
  <c r="AZ22" i="4" s="1"/>
  <c r="AZ29" i="4"/>
  <c r="AM9" i="4"/>
  <c r="AZ5" i="4"/>
  <c r="AZ6" i="4" s="1"/>
  <c r="AZ7" i="4" s="1"/>
  <c r="BP11" i="4"/>
  <c r="B3" i="4"/>
  <c r="BI11" i="22" l="1"/>
  <c r="BN11" i="22" s="1"/>
  <c r="BK11" i="22"/>
  <c r="AG11" i="18"/>
  <c r="I11" i="18" s="1"/>
  <c r="AE11" i="18"/>
  <c r="D11" i="18" s="1"/>
  <c r="AY11" i="18"/>
  <c r="AJ11" i="18" s="1"/>
  <c r="Q11" i="18" s="1"/>
  <c r="AL11" i="18" s="1"/>
  <c r="AI11" i="21"/>
  <c r="AS11" i="22"/>
  <c r="AI11" i="19"/>
  <c r="P11" i="19" s="1"/>
  <c r="AK11" i="19" s="1"/>
  <c r="BA44" i="4"/>
  <c r="CR61" i="1"/>
  <c r="CL56" i="1"/>
  <c r="AZ30" i="4"/>
  <c r="BA16" i="4"/>
  <c r="BE17" i="4" s="1"/>
  <c r="BE16" i="4"/>
  <c r="BC16" i="4"/>
  <c r="AZ47" i="4"/>
  <c r="BB50" i="4" s="1"/>
  <c r="BB22" i="4"/>
  <c r="BA26" i="4"/>
  <c r="BF22" i="4"/>
  <c r="BD23" i="4"/>
  <c r="AZ23" i="4"/>
  <c r="BD24" i="4" s="1"/>
  <c r="BF23" i="4"/>
  <c r="BB23" i="4"/>
  <c r="AZ8" i="4"/>
  <c r="BC10" i="4"/>
  <c r="AE11" i="22" l="1"/>
  <c r="D11" i="22" s="1"/>
  <c r="P11" i="21"/>
  <c r="AI11" i="18"/>
  <c r="P11" i="18" s="1"/>
  <c r="R11" i="18" s="1"/>
  <c r="K11" i="21"/>
  <c r="AQ13" i="21" s="1"/>
  <c r="R11" i="19"/>
  <c r="BA45" i="4"/>
  <c r="CR66" i="1"/>
  <c r="CL61" i="1"/>
  <c r="BC17" i="4"/>
  <c r="AZ31" i="4"/>
  <c r="BA17" i="4"/>
  <c r="BA27" i="4"/>
  <c r="BF49" i="4"/>
  <c r="BF48" i="4"/>
  <c r="BD50" i="4"/>
  <c r="BB48" i="4"/>
  <c r="BB49" i="4"/>
  <c r="BB51" i="4"/>
  <c r="BF51" i="4"/>
  <c r="BF50" i="4"/>
  <c r="BD53" i="4"/>
  <c r="BB52" i="4"/>
  <c r="BF52" i="4"/>
  <c r="BD49" i="4"/>
  <c r="BD52" i="4"/>
  <c r="BD51" i="4"/>
  <c r="BB24" i="4"/>
  <c r="BF24" i="4"/>
  <c r="AZ24" i="4"/>
  <c r="AZ9" i="4"/>
  <c r="R11" i="21" l="1"/>
  <c r="AD12" i="21" s="1"/>
  <c r="AA12" i="21" s="1"/>
  <c r="AX12" i="21" s="1"/>
  <c r="AK11" i="21"/>
  <c r="AK11" i="18"/>
  <c r="F11" i="21"/>
  <c r="AB12" i="21" s="1"/>
  <c r="Y12" i="21" s="1"/>
  <c r="BI12" i="21"/>
  <c r="AU11" i="21"/>
  <c r="AC12" i="21"/>
  <c r="Z12" i="21" s="1"/>
  <c r="H12" i="21" s="1"/>
  <c r="K11" i="19"/>
  <c r="AR13" i="19"/>
  <c r="AD12" i="19"/>
  <c r="AA12" i="19" s="1"/>
  <c r="AV11" i="19"/>
  <c r="BK12" i="19"/>
  <c r="K11" i="18"/>
  <c r="AR13" i="18"/>
  <c r="AD12" i="18"/>
  <c r="AA12" i="18" s="1"/>
  <c r="AV11" i="18"/>
  <c r="BK12" i="18"/>
  <c r="BA46" i="4"/>
  <c r="CR71" i="1"/>
  <c r="CL66" i="1"/>
  <c r="AZ32" i="4"/>
  <c r="BA18" i="4"/>
  <c r="BC18" i="4"/>
  <c r="BE18" i="4"/>
  <c r="BA28" i="4"/>
  <c r="BA52" i="4"/>
  <c r="AZ25" i="4"/>
  <c r="BB25" i="4"/>
  <c r="BD25" i="4"/>
  <c r="BF25" i="4"/>
  <c r="BF10" i="4"/>
  <c r="AZ10" i="4"/>
  <c r="AZ11" i="4" s="1"/>
  <c r="AZ12" i="4" s="1"/>
  <c r="AZ13" i="4" s="1"/>
  <c r="BB10" i="4"/>
  <c r="AV11" i="21" l="1"/>
  <c r="BK12" i="21"/>
  <c r="AR13" i="21"/>
  <c r="O12" i="21"/>
  <c r="BG12" i="1" s="1"/>
  <c r="B11" i="21"/>
  <c r="W11" i="21"/>
  <c r="X11" i="21" s="1"/>
  <c r="BH11" i="1" s="1"/>
  <c r="AT11" i="21"/>
  <c r="BG12" i="21"/>
  <c r="AP13" i="21"/>
  <c r="BF12" i="1"/>
  <c r="F11" i="22"/>
  <c r="AG12" i="21"/>
  <c r="I12" i="21" s="1"/>
  <c r="C12" i="21"/>
  <c r="B11" i="19"/>
  <c r="V11" i="1" s="1"/>
  <c r="F11" i="19"/>
  <c r="AC12" i="19"/>
  <c r="Z12" i="19" s="1"/>
  <c r="AQ13" i="19"/>
  <c r="AU11" i="19"/>
  <c r="BI12" i="19"/>
  <c r="O12" i="19"/>
  <c r="Y12" i="1" s="1"/>
  <c r="AX12" i="18"/>
  <c r="O12" i="18"/>
  <c r="O12" i="1" s="1"/>
  <c r="AQ13" i="18"/>
  <c r="AC12" i="18"/>
  <c r="Z12" i="18" s="1"/>
  <c r="AU11" i="18"/>
  <c r="BI12" i="18"/>
  <c r="B11" i="18"/>
  <c r="L11" i="1" s="1"/>
  <c r="AM11" i="1" s="1"/>
  <c r="F11" i="18"/>
  <c r="BA47" i="4"/>
  <c r="BC47" i="4"/>
  <c r="CR76" i="1"/>
  <c r="CL71" i="1"/>
  <c r="AZ14" i="4"/>
  <c r="BA29" i="4"/>
  <c r="AZ33" i="4"/>
  <c r="BF26" i="4"/>
  <c r="AZ26" i="4"/>
  <c r="BB27" i="4" s="1"/>
  <c r="BA19" i="4"/>
  <c r="BE20" i="4" s="1"/>
  <c r="BC19" i="4"/>
  <c r="BE19" i="4"/>
  <c r="BA53" i="4"/>
  <c r="BD26" i="4"/>
  <c r="BB26" i="4"/>
  <c r="BD11" i="4"/>
  <c r="BB12" i="4"/>
  <c r="BD13" i="4"/>
  <c r="BD12" i="4"/>
  <c r="BF12" i="4"/>
  <c r="BB11" i="4"/>
  <c r="BF11" i="4"/>
  <c r="BB14" i="4"/>
  <c r="BB13" i="4"/>
  <c r="BD14" i="4"/>
  <c r="BF14" i="4"/>
  <c r="BF13" i="4"/>
  <c r="AN11" i="21" l="1"/>
  <c r="AM11" i="21" s="1"/>
  <c r="BI11" i="1" s="1"/>
  <c r="AN11" i="1"/>
  <c r="AP11" i="1" s="1"/>
  <c r="BE12" i="1"/>
  <c r="S11" i="21"/>
  <c r="BD11" i="1"/>
  <c r="AB12" i="22"/>
  <c r="Y12" i="22" s="1"/>
  <c r="AP13" i="22"/>
  <c r="AT11" i="22"/>
  <c r="BH12" i="22"/>
  <c r="H12" i="19"/>
  <c r="X12" i="1" s="1"/>
  <c r="AG12" i="19"/>
  <c r="I12" i="19" s="1"/>
  <c r="AB12" i="19"/>
  <c r="Y12" i="19" s="1"/>
  <c r="AP13" i="19"/>
  <c r="AT11" i="19"/>
  <c r="BG12" i="19"/>
  <c r="W11" i="19"/>
  <c r="X11" i="19" s="1"/>
  <c r="Z11" i="1" s="1"/>
  <c r="AH12" i="18"/>
  <c r="J12" i="18" s="1"/>
  <c r="H12" i="18"/>
  <c r="N12" i="1" s="1"/>
  <c r="AB12" i="18"/>
  <c r="Y12" i="18" s="1"/>
  <c r="AP13" i="18"/>
  <c r="AT11" i="18"/>
  <c r="BG12" i="18"/>
  <c r="W11" i="18"/>
  <c r="X11" i="18" s="1"/>
  <c r="P11" i="1" s="1"/>
  <c r="AZ15" i="4"/>
  <c r="BF16" i="4" s="1"/>
  <c r="BA48" i="4"/>
  <c r="BC48" i="4"/>
  <c r="BE48" i="4"/>
  <c r="CR81" i="1"/>
  <c r="CL76" i="1"/>
  <c r="BB15" i="4"/>
  <c r="BF15" i="4"/>
  <c r="BD15" i="4"/>
  <c r="BA30" i="4"/>
  <c r="BD27" i="4"/>
  <c r="BF27" i="4"/>
  <c r="BB34" i="4"/>
  <c r="BF34" i="4"/>
  <c r="AZ27" i="4"/>
  <c r="AZ34" i="4"/>
  <c r="BA20" i="4"/>
  <c r="BE21" i="4" s="1"/>
  <c r="BC20" i="4"/>
  <c r="BA54" i="4"/>
  <c r="AW11" i="21" l="1"/>
  <c r="AO12" i="21" s="1"/>
  <c r="BL12" i="21" s="1"/>
  <c r="CT11" i="1"/>
  <c r="AZ28" i="4"/>
  <c r="BJ11" i="1"/>
  <c r="AF12" i="22"/>
  <c r="C12" i="22"/>
  <c r="BO12" i="1" s="1"/>
  <c r="C12" i="19"/>
  <c r="W12" i="1" s="1"/>
  <c r="K12" i="19"/>
  <c r="AN11" i="19"/>
  <c r="AM11" i="19" s="1"/>
  <c r="AA11" i="1" s="1"/>
  <c r="S11" i="19"/>
  <c r="BB16" i="4"/>
  <c r="BD16" i="4"/>
  <c r="AF12" i="18"/>
  <c r="E12" i="18" s="1"/>
  <c r="C12" i="18"/>
  <c r="M12" i="1" s="1"/>
  <c r="S11" i="18"/>
  <c r="AN11" i="18"/>
  <c r="AM11" i="18" s="1"/>
  <c r="Q11" i="1" s="1"/>
  <c r="BA49" i="4"/>
  <c r="BE50" i="4" s="1"/>
  <c r="BC49" i="4"/>
  <c r="AZ16" i="4"/>
  <c r="BD21" i="4" s="1"/>
  <c r="BE49" i="4"/>
  <c r="CR86" i="1"/>
  <c r="CL81" i="1"/>
  <c r="BA31" i="4"/>
  <c r="BE32" i="4" s="1"/>
  <c r="BC31" i="4"/>
  <c r="BF31" i="4"/>
  <c r="BB31" i="4"/>
  <c r="AZ35" i="4"/>
  <c r="BB36" i="4" s="1"/>
  <c r="BD35" i="4"/>
  <c r="BB35" i="4"/>
  <c r="BF35" i="4"/>
  <c r="BF32" i="4"/>
  <c r="BB32" i="4"/>
  <c r="BD33" i="4"/>
  <c r="BD29" i="4"/>
  <c r="BF28" i="4"/>
  <c r="BD31" i="4"/>
  <c r="BD30" i="4"/>
  <c r="BF30" i="4"/>
  <c r="BB30" i="4"/>
  <c r="BB29" i="4"/>
  <c r="BB28" i="4"/>
  <c r="BD28" i="4"/>
  <c r="BF29" i="4"/>
  <c r="BA21" i="4"/>
  <c r="BC21" i="4"/>
  <c r="BA55" i="4"/>
  <c r="E10" i="1"/>
  <c r="BH12" i="21" l="1"/>
  <c r="BM12" i="21" s="1"/>
  <c r="BJ12" i="21"/>
  <c r="V11" i="21"/>
  <c r="T11" i="21"/>
  <c r="U11" i="21" s="1"/>
  <c r="BK11" i="1" s="1"/>
  <c r="DV11" i="1" s="1"/>
  <c r="AB11" i="1"/>
  <c r="R11" i="1"/>
  <c r="T11" i="18"/>
  <c r="E12" i="22"/>
  <c r="BB33" i="4"/>
  <c r="BF33" i="4"/>
  <c r="BD34" i="4"/>
  <c r="BD32" i="4"/>
  <c r="BO12" i="21"/>
  <c r="AS12" i="21"/>
  <c r="AW11" i="19"/>
  <c r="AC13" i="19"/>
  <c r="Z13" i="19" s="1"/>
  <c r="AQ14" i="19"/>
  <c r="AW11" i="18"/>
  <c r="BB21" i="4"/>
  <c r="BD22" i="4"/>
  <c r="BF21" i="4"/>
  <c r="BD20" i="4"/>
  <c r="BF17" i="4"/>
  <c r="BD18" i="4"/>
  <c r="BF18" i="4"/>
  <c r="BB17" i="4"/>
  <c r="BB18" i="4"/>
  <c r="BD19" i="4"/>
  <c r="BD17" i="4"/>
  <c r="BF19" i="4"/>
  <c r="BB19" i="4"/>
  <c r="BF20" i="4"/>
  <c r="BC50" i="4"/>
  <c r="BA50" i="4"/>
  <c r="BB20" i="4"/>
  <c r="CR91" i="1"/>
  <c r="CL86" i="1"/>
  <c r="BA32" i="4"/>
  <c r="BC33" i="4" s="1"/>
  <c r="BC32" i="4"/>
  <c r="BA22" i="4"/>
  <c r="BE23" i="4" s="1"/>
  <c r="BD36" i="4"/>
  <c r="BE22" i="4"/>
  <c r="AZ36" i="4"/>
  <c r="BF36" i="4"/>
  <c r="BC22" i="4"/>
  <c r="BA56" i="4"/>
  <c r="U11" i="19" l="1"/>
  <c r="AC11" i="1" s="1"/>
  <c r="DT11" i="1" s="1"/>
  <c r="AO12" i="19"/>
  <c r="BL12" i="19" s="1"/>
  <c r="U11" i="18"/>
  <c r="S11" i="1" s="1"/>
  <c r="DS11" i="1" s="1"/>
  <c r="AO12" i="18"/>
  <c r="BL12" i="18" s="1"/>
  <c r="T11" i="19"/>
  <c r="AH12" i="21"/>
  <c r="J12" i="21" s="1"/>
  <c r="BN12" i="21"/>
  <c r="AE12" i="21"/>
  <c r="D12" i="21" s="1"/>
  <c r="AF12" i="21"/>
  <c r="E12" i="21" s="1"/>
  <c r="AY12" i="21"/>
  <c r="H13" i="19"/>
  <c r="X13" i="1" s="1"/>
  <c r="AG13" i="19"/>
  <c r="I13" i="19" s="1"/>
  <c r="V11" i="19"/>
  <c r="V11" i="18"/>
  <c r="T12" i="18"/>
  <c r="BE51" i="4"/>
  <c r="BA51" i="4"/>
  <c r="BE55" i="4" s="1"/>
  <c r="BC51" i="4"/>
  <c r="CR96" i="1"/>
  <c r="CL91" i="1"/>
  <c r="BA33" i="4"/>
  <c r="BE33" i="4"/>
  <c r="BA23" i="4"/>
  <c r="BC23" i="4"/>
  <c r="AZ37" i="4"/>
  <c r="BF38" i="4" s="1"/>
  <c r="BD37" i="4"/>
  <c r="BF37" i="4"/>
  <c r="BB37" i="4"/>
  <c r="BA57" i="4"/>
  <c r="BE58" i="4" s="1"/>
  <c r="BC57" i="4"/>
  <c r="BH12" i="19" l="1"/>
  <c r="BJ12" i="19"/>
  <c r="BH12" i="18"/>
  <c r="BM12" i="18" s="1"/>
  <c r="BJ12" i="18"/>
  <c r="BN12" i="18" s="1"/>
  <c r="BA24" i="4"/>
  <c r="AJ12" i="21"/>
  <c r="AI12" i="21"/>
  <c r="AS12" i="19"/>
  <c r="BC55" i="4"/>
  <c r="BO12" i="18"/>
  <c r="AS12" i="18"/>
  <c r="BC56" i="4"/>
  <c r="BE53" i="4"/>
  <c r="BE52" i="4"/>
  <c r="BE57" i="4"/>
  <c r="BC53" i="4"/>
  <c r="BC52" i="4"/>
  <c r="BE56" i="4"/>
  <c r="BE54" i="4"/>
  <c r="BC54" i="4"/>
  <c r="CR101" i="1"/>
  <c r="CL96" i="1"/>
  <c r="BA34" i="4"/>
  <c r="BC35" i="4" s="1"/>
  <c r="BE34" i="4"/>
  <c r="BC24" i="4"/>
  <c r="BC34" i="4"/>
  <c r="BE25" i="4"/>
  <c r="BC25" i="4"/>
  <c r="BE24" i="4"/>
  <c r="AZ38" i="4"/>
  <c r="BF39" i="4" s="1"/>
  <c r="BD38" i="4"/>
  <c r="BB38" i="4"/>
  <c r="BA58" i="4"/>
  <c r="BE59" i="4" s="1"/>
  <c r="BC58" i="4"/>
  <c r="P12" i="21" l="1"/>
  <c r="Q12" i="21"/>
  <c r="AL12" i="21" s="1"/>
  <c r="AU12" i="19"/>
  <c r="BN12" i="19"/>
  <c r="AF12" i="19"/>
  <c r="E12" i="19" s="1"/>
  <c r="BM12" i="19"/>
  <c r="AX12" i="19"/>
  <c r="BO12" i="19"/>
  <c r="AE12" i="18"/>
  <c r="D12" i="18" s="1"/>
  <c r="BA25" i="4"/>
  <c r="BC29" i="4" s="1"/>
  <c r="AE12" i="19"/>
  <c r="D12" i="19" s="1"/>
  <c r="AH12" i="19"/>
  <c r="J12" i="19" s="1"/>
  <c r="AG12" i="18"/>
  <c r="I12" i="18" s="1"/>
  <c r="AY12" i="18"/>
  <c r="CR106" i="1"/>
  <c r="CL106" i="1" s="1"/>
  <c r="CL101" i="1"/>
  <c r="BE35" i="4"/>
  <c r="BA35" i="4"/>
  <c r="BC36" i="4" s="1"/>
  <c r="BD39" i="4"/>
  <c r="AZ39" i="4"/>
  <c r="AZ40" i="4" s="1"/>
  <c r="AZ41" i="4" s="1"/>
  <c r="BB39" i="4"/>
  <c r="BC59" i="4"/>
  <c r="BA59" i="4"/>
  <c r="BE60" i="4" s="1"/>
  <c r="BC27" i="4" l="1"/>
  <c r="BE30" i="4"/>
  <c r="R12" i="21"/>
  <c r="BK13" i="21" s="1"/>
  <c r="AK12" i="21"/>
  <c r="BC30" i="4"/>
  <c r="BE31" i="4"/>
  <c r="BE26" i="4"/>
  <c r="BC26" i="4"/>
  <c r="BE28" i="4"/>
  <c r="BC28" i="4"/>
  <c r="BE29" i="4"/>
  <c r="BE27" i="4"/>
  <c r="K12" i="21"/>
  <c r="AU12" i="21" s="1"/>
  <c r="BI13" i="19"/>
  <c r="AJ12" i="19"/>
  <c r="Q12" i="19" s="1"/>
  <c r="AL12" i="19" s="1"/>
  <c r="AI12" i="19"/>
  <c r="AI12" i="18"/>
  <c r="P12" i="18" s="1"/>
  <c r="AK12" i="18" s="1"/>
  <c r="AJ12" i="18"/>
  <c r="Q12" i="18" s="1"/>
  <c r="AL12" i="18" s="1"/>
  <c r="AZ42" i="4"/>
  <c r="BF46" i="4" s="1"/>
  <c r="BA36" i="4"/>
  <c r="BE36" i="4"/>
  <c r="BB41" i="4"/>
  <c r="BD41" i="4"/>
  <c r="BB42" i="4"/>
  <c r="BD42" i="4"/>
  <c r="BF41" i="4"/>
  <c r="BF42" i="4"/>
  <c r="BB40" i="4"/>
  <c r="BD40" i="4"/>
  <c r="BF40" i="4"/>
  <c r="BA60" i="4"/>
  <c r="BE61" i="4" s="1"/>
  <c r="BC60" i="4"/>
  <c r="AD13" i="21" l="1"/>
  <c r="AA13" i="21" s="1"/>
  <c r="AY13" i="21" s="1"/>
  <c r="AV12" i="21"/>
  <c r="AR14" i="21"/>
  <c r="P12" i="19"/>
  <c r="AC13" i="21"/>
  <c r="Z13" i="21" s="1"/>
  <c r="AQ14" i="21"/>
  <c r="BI13" i="21"/>
  <c r="F12" i="21"/>
  <c r="B12" i="21"/>
  <c r="R12" i="18"/>
  <c r="BK13" i="18" s="1"/>
  <c r="BD44" i="4"/>
  <c r="BD45" i="4"/>
  <c r="BD43" i="4"/>
  <c r="BF45" i="4"/>
  <c r="BB44" i="4"/>
  <c r="BB43" i="4"/>
  <c r="BF43" i="4"/>
  <c r="BF44" i="4"/>
  <c r="BD46" i="4"/>
  <c r="BD47" i="4"/>
  <c r="BB45" i="4"/>
  <c r="BB46" i="4"/>
  <c r="BA37" i="4"/>
  <c r="BC38" i="4" s="1"/>
  <c r="BF47" i="4"/>
  <c r="BB47" i="4"/>
  <c r="BD48" i="4"/>
  <c r="BE37" i="4"/>
  <c r="BC37" i="4"/>
  <c r="BA61" i="4"/>
  <c r="BC61" i="4"/>
  <c r="O13" i="21" l="1"/>
  <c r="R12" i="19"/>
  <c r="BK13" i="19" s="1"/>
  <c r="AK12" i="19"/>
  <c r="BD12" i="1"/>
  <c r="BG13" i="1"/>
  <c r="AG13" i="21"/>
  <c r="I13" i="21" s="1"/>
  <c r="H13" i="21"/>
  <c r="AB13" i="21"/>
  <c r="Y13" i="21" s="1"/>
  <c r="AP14" i="21"/>
  <c r="AT12" i="21"/>
  <c r="BG13" i="21"/>
  <c r="W12" i="21"/>
  <c r="X12" i="21" s="1"/>
  <c r="AD13" i="18"/>
  <c r="AA13" i="18" s="1"/>
  <c r="AR14" i="18"/>
  <c r="AV12" i="18"/>
  <c r="BE38" i="4"/>
  <c r="BA38" i="4"/>
  <c r="BA62" i="4"/>
  <c r="BE63" i="4" s="1"/>
  <c r="BC62" i="4"/>
  <c r="BE62" i="4"/>
  <c r="AV12" i="19" l="1"/>
  <c r="AR14" i="19"/>
  <c r="AD13" i="19"/>
  <c r="AA13" i="19" s="1"/>
  <c r="O13" i="19" s="1"/>
  <c r="Y13" i="1" s="1"/>
  <c r="BF13" i="1"/>
  <c r="BH12" i="1"/>
  <c r="C13" i="21"/>
  <c r="AN12" i="21"/>
  <c r="AM12" i="21" s="1"/>
  <c r="S12" i="21"/>
  <c r="F12" i="19"/>
  <c r="K12" i="18"/>
  <c r="AU12" i="18" s="1"/>
  <c r="AY13" i="18"/>
  <c r="O13" i="18"/>
  <c r="O13" i="1" s="1"/>
  <c r="BA39" i="4"/>
  <c r="BE40" i="4" s="1"/>
  <c r="BC39" i="4"/>
  <c r="BE39" i="4"/>
  <c r="BA63" i="4"/>
  <c r="BE64" i="4" s="1"/>
  <c r="BC63" i="4"/>
  <c r="C10" i="1"/>
  <c r="BI12" i="1" l="1"/>
  <c r="BJ12" i="1"/>
  <c r="BE13" i="1"/>
  <c r="AW12" i="21"/>
  <c r="AO13" i="21" s="1"/>
  <c r="BL13" i="21" s="1"/>
  <c r="B12" i="18"/>
  <c r="L12" i="1" s="1"/>
  <c r="AM12" i="1" s="1"/>
  <c r="F12" i="18"/>
  <c r="W12" i="18" s="1"/>
  <c r="X12" i="18" s="1"/>
  <c r="P12" i="1" s="1"/>
  <c r="AB13" i="19"/>
  <c r="Y13" i="19" s="1"/>
  <c r="AP14" i="19"/>
  <c r="AT12" i="19"/>
  <c r="AT13" i="19" s="1"/>
  <c r="BG13" i="19"/>
  <c r="W12" i="19"/>
  <c r="X12" i="19" s="1"/>
  <c r="Z12" i="1" s="1"/>
  <c r="B12" i="19"/>
  <c r="V12" i="1" s="1"/>
  <c r="AC13" i="18"/>
  <c r="Z13" i="18" s="1"/>
  <c r="AQ14" i="18"/>
  <c r="BI13" i="18"/>
  <c r="BC40" i="4"/>
  <c r="BA40" i="4"/>
  <c r="BA64" i="4"/>
  <c r="BC64" i="4"/>
  <c r="BH13" i="21" l="1"/>
  <c r="BJ13" i="21"/>
  <c r="T12" i="21"/>
  <c r="U12" i="21" s="1"/>
  <c r="BK12" i="1" s="1"/>
  <c r="DV12" i="1" s="1"/>
  <c r="AB13" i="18"/>
  <c r="Y13" i="18" s="1"/>
  <c r="AF13" i="18" s="1"/>
  <c r="E13" i="18" s="1"/>
  <c r="AN12" i="1"/>
  <c r="AP12" i="1" s="1"/>
  <c r="BG13" i="18"/>
  <c r="AT12" i="18"/>
  <c r="AP14" i="18"/>
  <c r="V12" i="21"/>
  <c r="AN12" i="19"/>
  <c r="AM12" i="19" s="1"/>
  <c r="AA12" i="1" s="1"/>
  <c r="S12" i="19"/>
  <c r="C13" i="19"/>
  <c r="W13" i="1" s="1"/>
  <c r="AH13" i="18"/>
  <c r="J13" i="18" s="1"/>
  <c r="H13" i="18"/>
  <c r="N13" i="1" s="1"/>
  <c r="AN12" i="18"/>
  <c r="AM12" i="18" s="1"/>
  <c r="Q12" i="1" s="1"/>
  <c r="S12" i="18"/>
  <c r="R12" i="1" s="1"/>
  <c r="BA41" i="4"/>
  <c r="BC42" i="4" s="1"/>
  <c r="BE41" i="4"/>
  <c r="BC41" i="4"/>
  <c r="BA65" i="4"/>
  <c r="BE66" i="4" s="1"/>
  <c r="BC65" i="4"/>
  <c r="BE65" i="4"/>
  <c r="AB12" i="1" l="1"/>
  <c r="T12" i="19"/>
  <c r="CT12" i="1"/>
  <c r="C13" i="18"/>
  <c r="M13" i="1" s="1"/>
  <c r="BN13" i="21"/>
  <c r="AS13" i="21"/>
  <c r="BM13" i="21"/>
  <c r="BO13" i="21"/>
  <c r="AW12" i="19"/>
  <c r="AO13" i="19" s="1"/>
  <c r="BL13" i="19" s="1"/>
  <c r="AW12" i="18"/>
  <c r="BE44" i="4"/>
  <c r="BC45" i="4"/>
  <c r="BE46" i="4"/>
  <c r="BE42" i="4"/>
  <c r="BC43" i="4"/>
  <c r="BE47" i="4"/>
  <c r="BC46" i="4"/>
  <c r="BE45" i="4"/>
  <c r="BE43" i="4"/>
  <c r="BC44" i="4"/>
  <c r="BC66" i="4"/>
  <c r="BA66" i="4"/>
  <c r="BH13" i="19" l="1"/>
  <c r="BJ13" i="19"/>
  <c r="U12" i="18"/>
  <c r="S12" i="1" s="1"/>
  <c r="DS12" i="1" s="1"/>
  <c r="AO13" i="18"/>
  <c r="BL13" i="18" s="1"/>
  <c r="AE13" i="21"/>
  <c r="D13" i="21" s="1"/>
  <c r="AF13" i="21"/>
  <c r="AH13" i="21"/>
  <c r="J13" i="21" s="1"/>
  <c r="AX13" i="21"/>
  <c r="AT13" i="21"/>
  <c r="V12" i="19"/>
  <c r="T13" i="19"/>
  <c r="U12" i="19"/>
  <c r="AC12" i="1" s="1"/>
  <c r="DT12" i="1" s="1"/>
  <c r="F13" i="18"/>
  <c r="V12" i="18"/>
  <c r="BA67" i="4"/>
  <c r="BE68" i="4" s="1"/>
  <c r="BE67" i="4"/>
  <c r="BC67" i="4"/>
  <c r="BH13" i="18" l="1"/>
  <c r="BM13" i="18" s="1"/>
  <c r="BJ13" i="18"/>
  <c r="BN13" i="18" s="1"/>
  <c r="E13" i="21"/>
  <c r="AJ13" i="21"/>
  <c r="Q13" i="21" s="1"/>
  <c r="AI13" i="21"/>
  <c r="P13" i="21" s="1"/>
  <c r="AK13" i="21" s="1"/>
  <c r="BN13" i="19"/>
  <c r="AS13" i="19"/>
  <c r="BO13" i="18"/>
  <c r="AS13" i="18"/>
  <c r="AB14" i="18"/>
  <c r="Y14" i="18" s="1"/>
  <c r="AP15" i="18"/>
  <c r="BC68" i="4"/>
  <c r="BA68" i="4"/>
  <c r="F13" i="21" l="1"/>
  <c r="AP15" i="21" s="1"/>
  <c r="AL13" i="21"/>
  <c r="AF13" i="19"/>
  <c r="E13" i="19" s="1"/>
  <c r="BM13" i="19"/>
  <c r="AX13" i="19"/>
  <c r="BO13" i="19"/>
  <c r="AE13" i="18"/>
  <c r="D13" i="18" s="1"/>
  <c r="AG13" i="18"/>
  <c r="I13" i="18" s="1"/>
  <c r="R13" i="21"/>
  <c r="BK14" i="21" s="1"/>
  <c r="AH13" i="19"/>
  <c r="J13" i="19" s="1"/>
  <c r="AE13" i="19"/>
  <c r="D13" i="19" s="1"/>
  <c r="AT13" i="18"/>
  <c r="AE14" i="18"/>
  <c r="D14" i="18" s="1"/>
  <c r="C14" i="18"/>
  <c r="M14" i="1" s="1"/>
  <c r="AX13" i="18"/>
  <c r="BA69" i="4"/>
  <c r="BE70" i="4" s="1"/>
  <c r="BE69" i="4"/>
  <c r="BC69" i="4"/>
  <c r="AB14" i="21" l="1"/>
  <c r="Y14" i="21" s="1"/>
  <c r="C14" i="21" s="1"/>
  <c r="BE14" i="1" s="1"/>
  <c r="BG14" i="21"/>
  <c r="F13" i="19"/>
  <c r="BG14" i="19" s="1"/>
  <c r="K13" i="21"/>
  <c r="AC14" i="21" s="1"/>
  <c r="Z14" i="21" s="1"/>
  <c r="AD14" i="21"/>
  <c r="AA14" i="21" s="1"/>
  <c r="AR15" i="21"/>
  <c r="AV13" i="21"/>
  <c r="AJ13" i="19"/>
  <c r="Q13" i="19" s="1"/>
  <c r="AL13" i="19" s="1"/>
  <c r="AI13" i="19"/>
  <c r="P13" i="19" s="1"/>
  <c r="AK13" i="19" s="1"/>
  <c r="BG14" i="18"/>
  <c r="AI13" i="18"/>
  <c r="P13" i="18" s="1"/>
  <c r="AK13" i="18" s="1"/>
  <c r="AJ13" i="18"/>
  <c r="BC70" i="4"/>
  <c r="BA70" i="4"/>
  <c r="AE14" i="21" l="1"/>
  <c r="D14" i="21" s="1"/>
  <c r="AB14" i="19"/>
  <c r="Y14" i="19" s="1"/>
  <c r="C14" i="19" s="1"/>
  <c r="W14" i="1" s="1"/>
  <c r="AP15" i="19"/>
  <c r="Q13" i="18"/>
  <c r="AL13" i="18" s="1"/>
  <c r="AU13" i="21"/>
  <c r="BI14" i="21"/>
  <c r="W13" i="21"/>
  <c r="X13" i="21" s="1"/>
  <c r="BH13" i="1" s="1"/>
  <c r="AQ15" i="21"/>
  <c r="AH14" i="21"/>
  <c r="H14" i="21"/>
  <c r="AX14" i="21"/>
  <c r="O14" i="21"/>
  <c r="BA71" i="4"/>
  <c r="BE72" i="4" s="1"/>
  <c r="BE71" i="4"/>
  <c r="BC71" i="4"/>
  <c r="J14" i="21" l="1"/>
  <c r="K14" i="21" s="1"/>
  <c r="AE14" i="19"/>
  <c r="D14" i="19" s="1"/>
  <c r="R13" i="18"/>
  <c r="AR15" i="18" s="1"/>
  <c r="AN13" i="21"/>
  <c r="AM13" i="21" s="1"/>
  <c r="BI13" i="1" s="1"/>
  <c r="B13" i="21"/>
  <c r="BD13" i="1" s="1"/>
  <c r="BG14" i="1"/>
  <c r="BF14" i="1"/>
  <c r="R13" i="19"/>
  <c r="BA72" i="4"/>
  <c r="BE73" i="4" s="1"/>
  <c r="BC72" i="4"/>
  <c r="S13" i="21" l="1"/>
  <c r="AQ16" i="21"/>
  <c r="AC15" i="21"/>
  <c r="Z15" i="21" s="1"/>
  <c r="AH15" i="21" s="1"/>
  <c r="AD14" i="18"/>
  <c r="AA14" i="18" s="1"/>
  <c r="AX14" i="18" s="1"/>
  <c r="BK14" i="18"/>
  <c r="AV13" i="18"/>
  <c r="AV13" i="19"/>
  <c r="AD14" i="19"/>
  <c r="AA14" i="19" s="1"/>
  <c r="BK14" i="19"/>
  <c r="AR15" i="19"/>
  <c r="K13" i="18"/>
  <c r="BC73" i="4"/>
  <c r="BA73" i="4"/>
  <c r="BE74" i="4" s="1"/>
  <c r="AW13" i="21" l="1"/>
  <c r="AO14" i="21" s="1"/>
  <c r="BL14" i="21" s="1"/>
  <c r="BJ13" i="1"/>
  <c r="J15" i="21"/>
  <c r="K15" i="21" s="1"/>
  <c r="H15" i="21"/>
  <c r="BF15" i="1" s="1"/>
  <c r="O14" i="18"/>
  <c r="O14" i="1" s="1"/>
  <c r="B13" i="18"/>
  <c r="L13" i="1" s="1"/>
  <c r="AM13" i="1" s="1"/>
  <c r="O14" i="19"/>
  <c r="Y14" i="1" s="1"/>
  <c r="K13" i="19"/>
  <c r="AC14" i="18"/>
  <c r="Z14" i="18" s="1"/>
  <c r="AQ15" i="18"/>
  <c r="BI14" i="18"/>
  <c r="AU13" i="18"/>
  <c r="W13" i="18"/>
  <c r="X13" i="18" s="1"/>
  <c r="P13" i="1" s="1"/>
  <c r="BA74" i="4"/>
  <c r="BC74" i="4"/>
  <c r="BH14" i="21" l="1"/>
  <c r="BM14" i="21" s="1"/>
  <c r="BJ14" i="21"/>
  <c r="BN14" i="21" s="1"/>
  <c r="BO14" i="21"/>
  <c r="T13" i="21"/>
  <c r="U13" i="21" s="1"/>
  <c r="BK13" i="1" s="1"/>
  <c r="DV13" i="1" s="1"/>
  <c r="V13" i="21"/>
  <c r="AS14" i="21"/>
  <c r="AC16" i="21"/>
  <c r="Z16" i="21" s="1"/>
  <c r="AH16" i="21" s="1"/>
  <c r="J16" i="21" s="1"/>
  <c r="AQ17" i="21"/>
  <c r="AN13" i="1"/>
  <c r="AP13" i="1" s="1"/>
  <c r="AC14" i="19"/>
  <c r="Z14" i="19" s="1"/>
  <c r="AQ15" i="19"/>
  <c r="BI14" i="19"/>
  <c r="AU13" i="19"/>
  <c r="W13" i="19"/>
  <c r="X13" i="19" s="1"/>
  <c r="Z13" i="1" s="1"/>
  <c r="B13" i="19"/>
  <c r="V13" i="1" s="1"/>
  <c r="AH14" i="18"/>
  <c r="J14" i="18" s="1"/>
  <c r="H14" i="18"/>
  <c r="N14" i="1" s="1"/>
  <c r="AN13" i="18"/>
  <c r="AM13" i="18" s="1"/>
  <c r="Q13" i="1" s="1"/>
  <c r="S13" i="18"/>
  <c r="BA75" i="4"/>
  <c r="BC76" i="4" s="1"/>
  <c r="BC75" i="4"/>
  <c r="BE75" i="4"/>
  <c r="AY14" i="21" l="1"/>
  <c r="AI14" i="21" s="1"/>
  <c r="P14" i="21" s="1"/>
  <c r="CT13" i="1"/>
  <c r="R13" i="1"/>
  <c r="AU14" i="21"/>
  <c r="AF14" i="21"/>
  <c r="E14" i="21" s="1"/>
  <c r="AG14" i="21"/>
  <c r="I14" i="21" s="1"/>
  <c r="AK14" i="21" s="1"/>
  <c r="H16" i="21"/>
  <c r="BF16" i="1" s="1"/>
  <c r="AJ14" i="21"/>
  <c r="AN13" i="19"/>
  <c r="AM13" i="19" s="1"/>
  <c r="AA13" i="1" s="1"/>
  <c r="S13" i="19"/>
  <c r="AB13" i="1" s="1"/>
  <c r="H14" i="19"/>
  <c r="X14" i="1" s="1"/>
  <c r="AG14" i="19"/>
  <c r="I14" i="19" s="1"/>
  <c r="AW13" i="18"/>
  <c r="BE76" i="4"/>
  <c r="BA76" i="4"/>
  <c r="BI15" i="21" l="1"/>
  <c r="T13" i="18"/>
  <c r="U13" i="18" s="1"/>
  <c r="S13" i="1" s="1"/>
  <c r="DS13" i="1" s="1"/>
  <c r="AO14" i="18"/>
  <c r="BL14" i="18" s="1"/>
  <c r="Q14" i="21"/>
  <c r="AL14" i="21" s="1"/>
  <c r="AW13" i="19"/>
  <c r="V13" i="18"/>
  <c r="BA77" i="4"/>
  <c r="BC78" i="4" s="1"/>
  <c r="BC77" i="4"/>
  <c r="BE77" i="4"/>
  <c r="BH14" i="18" l="1"/>
  <c r="BM14" i="18" s="1"/>
  <c r="BJ14" i="18"/>
  <c r="BN14" i="18" s="1"/>
  <c r="U13" i="19"/>
  <c r="AC13" i="1" s="1"/>
  <c r="DT13" i="1" s="1"/>
  <c r="AO14" i="19"/>
  <c r="BL14" i="19" s="1"/>
  <c r="R14" i="21"/>
  <c r="BK15" i="21" s="1"/>
  <c r="B14" i="21"/>
  <c r="F14" i="21"/>
  <c r="V13" i="19"/>
  <c r="BO14" i="18"/>
  <c r="AS14" i="18"/>
  <c r="BE78" i="4"/>
  <c r="BA78" i="4"/>
  <c r="BH14" i="19" l="1"/>
  <c r="BM14" i="19" s="1"/>
  <c r="BJ14" i="19"/>
  <c r="BN14" i="19" s="1"/>
  <c r="AV14" i="21"/>
  <c r="AR16" i="21"/>
  <c r="AD15" i="21"/>
  <c r="AA15" i="21" s="1"/>
  <c r="AX15" i="21" s="1"/>
  <c r="W14" i="21"/>
  <c r="X14" i="21" s="1"/>
  <c r="AN14" i="21" s="1"/>
  <c r="AM14" i="21" s="1"/>
  <c r="BD14" i="1"/>
  <c r="AB15" i="21"/>
  <c r="Y15" i="21" s="1"/>
  <c r="AP16" i="21"/>
  <c r="BG15" i="21"/>
  <c r="AT14" i="21"/>
  <c r="AS14" i="19"/>
  <c r="AG14" i="18"/>
  <c r="I14" i="18" s="1"/>
  <c r="AF14" i="18"/>
  <c r="E14" i="18" s="1"/>
  <c r="AY14" i="18"/>
  <c r="BA79" i="4"/>
  <c r="BE80" i="4" s="1"/>
  <c r="BE79" i="4"/>
  <c r="BC79" i="4"/>
  <c r="O15" i="21" l="1"/>
  <c r="BH14" i="1"/>
  <c r="S14" i="21"/>
  <c r="AX14" i="19"/>
  <c r="BO14" i="19"/>
  <c r="BG15" i="1"/>
  <c r="BI14" i="1"/>
  <c r="AE15" i="21"/>
  <c r="D15" i="21" s="1"/>
  <c r="C15" i="21"/>
  <c r="AH14" i="19"/>
  <c r="J14" i="19" s="1"/>
  <c r="AF14" i="19"/>
  <c r="E14" i="19" s="1"/>
  <c r="AJ14" i="18"/>
  <c r="Q14" i="18" s="1"/>
  <c r="AL14" i="18" s="1"/>
  <c r="AI14" i="18"/>
  <c r="P14" i="18" s="1"/>
  <c r="AK14" i="18" s="1"/>
  <c r="BA80" i="4"/>
  <c r="BC80" i="4"/>
  <c r="AW14" i="21" l="1"/>
  <c r="T14" i="21" s="1"/>
  <c r="BJ14" i="1"/>
  <c r="BE15" i="1"/>
  <c r="AJ14" i="19"/>
  <c r="AI14" i="19"/>
  <c r="P14" i="19" s="1"/>
  <c r="AK14" i="19" s="1"/>
  <c r="BA81" i="4"/>
  <c r="BE82" i="4" s="1"/>
  <c r="BC81" i="4"/>
  <c r="BE81" i="4"/>
  <c r="V14" i="21" l="1"/>
  <c r="AO15" i="21"/>
  <c r="BL15" i="21" s="1"/>
  <c r="U14" i="21"/>
  <c r="BK14" i="1" s="1"/>
  <c r="DV14" i="1" s="1"/>
  <c r="Q14" i="19"/>
  <c r="AL14" i="19" s="1"/>
  <c r="F14" i="18"/>
  <c r="BA82" i="4"/>
  <c r="BC82" i="4"/>
  <c r="BH15" i="21" l="1"/>
  <c r="BM15" i="21" s="1"/>
  <c r="BJ15" i="21"/>
  <c r="BN15" i="21" s="1"/>
  <c r="BO15" i="21"/>
  <c r="AS15" i="21"/>
  <c r="AP16" i="18"/>
  <c r="AB15" i="18"/>
  <c r="Y15" i="18" s="1"/>
  <c r="C15" i="18" s="1"/>
  <c r="M15" i="1" s="1"/>
  <c r="AT14" i="18"/>
  <c r="BG15" i="18"/>
  <c r="K14" i="19"/>
  <c r="AU14" i="19" s="1"/>
  <c r="R14" i="19"/>
  <c r="R14" i="18"/>
  <c r="AD15" i="18" s="1"/>
  <c r="AA15" i="18" s="1"/>
  <c r="BA83" i="4"/>
  <c r="BE84" i="4" s="1"/>
  <c r="BC83" i="4"/>
  <c r="BE83" i="4"/>
  <c r="AF15" i="21" l="1"/>
  <c r="E15" i="21" s="1"/>
  <c r="AY15" i="21"/>
  <c r="AI15" i="21" s="1"/>
  <c r="P15" i="21" s="1"/>
  <c r="AU15" i="21"/>
  <c r="AG15" i="21"/>
  <c r="I15" i="21" s="1"/>
  <c r="AK15" i="21" s="1"/>
  <c r="BK15" i="18"/>
  <c r="AV14" i="18"/>
  <c r="AR16" i="18"/>
  <c r="AD15" i="19"/>
  <c r="AA15" i="19" s="1"/>
  <c r="AR16" i="19"/>
  <c r="AV14" i="19"/>
  <c r="BK15" i="19"/>
  <c r="AC15" i="19"/>
  <c r="Z15" i="19" s="1"/>
  <c r="AQ16" i="19"/>
  <c r="BI15" i="19"/>
  <c r="B14" i="19"/>
  <c r="V14" i="1" s="1"/>
  <c r="F14" i="19"/>
  <c r="W14" i="19" s="1"/>
  <c r="X14" i="19" s="1"/>
  <c r="Z14" i="1" s="1"/>
  <c r="K14" i="18"/>
  <c r="AX15" i="18"/>
  <c r="O15" i="18"/>
  <c r="O15" i="1" s="1"/>
  <c r="BA84" i="4"/>
  <c r="BE85" i="4" s="1"/>
  <c r="BC84" i="4"/>
  <c r="AJ15" i="21" l="1"/>
  <c r="Q15" i="21" s="1"/>
  <c r="AL15" i="21" s="1"/>
  <c r="BI16" i="21"/>
  <c r="B14" i="18"/>
  <c r="L14" i="1" s="1"/>
  <c r="AM14" i="1" s="1"/>
  <c r="AN14" i="19"/>
  <c r="AM14" i="19" s="1"/>
  <c r="AA14" i="1" s="1"/>
  <c r="S14" i="19"/>
  <c r="O15" i="19"/>
  <c r="Y15" i="1" s="1"/>
  <c r="H15" i="19"/>
  <c r="X15" i="1" s="1"/>
  <c r="AH15" i="19"/>
  <c r="AB15" i="19"/>
  <c r="Y15" i="19" s="1"/>
  <c r="AP16" i="19"/>
  <c r="AT14" i="19"/>
  <c r="BG15" i="19"/>
  <c r="AQ16" i="18"/>
  <c r="AC15" i="18"/>
  <c r="Z15" i="18" s="1"/>
  <c r="AU14" i="18"/>
  <c r="BI15" i="18"/>
  <c r="W14" i="18"/>
  <c r="X14" i="18" s="1"/>
  <c r="P14" i="1" s="1"/>
  <c r="BA85" i="4"/>
  <c r="BE86" i="4" s="1"/>
  <c r="BC85" i="4"/>
  <c r="AB14" i="1" l="1"/>
  <c r="T14" i="19"/>
  <c r="U14" i="19" s="1"/>
  <c r="AC14" i="1" s="1"/>
  <c r="DT14" i="1" s="1"/>
  <c r="AN14" i="1"/>
  <c r="AP14" i="1" s="1"/>
  <c r="CT14" i="1" s="1"/>
  <c r="J15" i="19"/>
  <c r="K15" i="19" s="1"/>
  <c r="R15" i="21"/>
  <c r="AE15" i="19"/>
  <c r="D15" i="19" s="1"/>
  <c r="C15" i="19"/>
  <c r="W15" i="1" s="1"/>
  <c r="AW14" i="19"/>
  <c r="AO15" i="19" s="1"/>
  <c r="BL15" i="19" s="1"/>
  <c r="AH15" i="18"/>
  <c r="J15" i="18" s="1"/>
  <c r="H15" i="18"/>
  <c r="N15" i="1" s="1"/>
  <c r="S14" i="18"/>
  <c r="AN14" i="18"/>
  <c r="AM14" i="18" s="1"/>
  <c r="Q14" i="1" s="1"/>
  <c r="BA86" i="4"/>
  <c r="BC86" i="4"/>
  <c r="BH15" i="19" l="1"/>
  <c r="BJ15" i="19"/>
  <c r="AC16" i="19"/>
  <c r="Z16" i="19" s="1"/>
  <c r="H16" i="19" s="1"/>
  <c r="X16" i="1" s="1"/>
  <c r="AQ17" i="19"/>
  <c r="AD16" i="21"/>
  <c r="AA16" i="21" s="1"/>
  <c r="AR17" i="21"/>
  <c r="AV15" i="21"/>
  <c r="BK16" i="21"/>
  <c r="B15" i="21"/>
  <c r="F15" i="21"/>
  <c r="W15" i="21" s="1"/>
  <c r="X15" i="21" s="1"/>
  <c r="T15" i="19"/>
  <c r="V14" i="19"/>
  <c r="AW14" i="18"/>
  <c r="AO15" i="18" s="1"/>
  <c r="BL15" i="18" s="1"/>
  <c r="R14" i="1"/>
  <c r="BA87" i="4"/>
  <c r="BE88" i="4" s="1"/>
  <c r="BC87" i="4"/>
  <c r="BE87" i="4"/>
  <c r="BH15" i="18" l="1"/>
  <c r="BJ15" i="18"/>
  <c r="T14" i="18"/>
  <c r="U14" i="18" s="1"/>
  <c r="S14" i="1" s="1"/>
  <c r="DS14" i="1" s="1"/>
  <c r="AH16" i="19"/>
  <c r="J16" i="19" s="1"/>
  <c r="BH15" i="1"/>
  <c r="BD15" i="1"/>
  <c r="AX16" i="21"/>
  <c r="O16" i="21"/>
  <c r="AN15" i="21"/>
  <c r="AM15" i="21" s="1"/>
  <c r="S15" i="21"/>
  <c r="AB16" i="21"/>
  <c r="Y16" i="21" s="1"/>
  <c r="AP17" i="21"/>
  <c r="AT15" i="21"/>
  <c r="BG16" i="21"/>
  <c r="BM15" i="19"/>
  <c r="AS15" i="19"/>
  <c r="V14" i="18"/>
  <c r="CC14" i="1"/>
  <c r="BC88" i="4"/>
  <c r="BA88" i="4"/>
  <c r="BO15" i="18" l="1"/>
  <c r="AU15" i="19"/>
  <c r="BN15" i="19"/>
  <c r="AY15" i="19"/>
  <c r="AI15" i="19" s="1"/>
  <c r="P15" i="19" s="1"/>
  <c r="BO15" i="19"/>
  <c r="BG16" i="1"/>
  <c r="BJ15" i="1"/>
  <c r="BI15" i="1"/>
  <c r="AE16" i="21"/>
  <c r="D16" i="21" s="1"/>
  <c r="AW15" i="21"/>
  <c r="AO16" i="21" s="1"/>
  <c r="BL16" i="21" s="1"/>
  <c r="C16" i="21"/>
  <c r="AF15" i="19"/>
  <c r="E15" i="19" s="1"/>
  <c r="AG15" i="19"/>
  <c r="I15" i="19" s="1"/>
  <c r="BM15" i="18"/>
  <c r="BN15" i="18"/>
  <c r="AS15" i="18"/>
  <c r="BA89" i="4"/>
  <c r="BC90" i="4" s="1"/>
  <c r="BC89" i="4"/>
  <c r="BE89" i="4"/>
  <c r="BH16" i="21" l="1"/>
  <c r="BJ16" i="21"/>
  <c r="T15" i="21"/>
  <c r="U15" i="21" s="1"/>
  <c r="BK15" i="1" s="1"/>
  <c r="DV15" i="1" s="1"/>
  <c r="AY15" i="18"/>
  <c r="AK15" i="19"/>
  <c r="AG15" i="18"/>
  <c r="I15" i="18" s="1"/>
  <c r="BE16" i="1"/>
  <c r="V15" i="21"/>
  <c r="BI16" i="19"/>
  <c r="AJ15" i="19"/>
  <c r="Q15" i="19" s="1"/>
  <c r="AL15" i="19" s="1"/>
  <c r="AE15" i="18"/>
  <c r="AF15" i="18"/>
  <c r="BE90" i="4"/>
  <c r="BA90" i="4"/>
  <c r="AI15" i="18" l="1"/>
  <c r="P15" i="18" s="1"/>
  <c r="D15" i="18"/>
  <c r="AJ15" i="18"/>
  <c r="E15" i="18"/>
  <c r="AS16" i="21"/>
  <c r="BO16" i="21"/>
  <c r="F16" i="21"/>
  <c r="CA14" i="1"/>
  <c r="BA91" i="4"/>
  <c r="BC92" i="4" s="1"/>
  <c r="BE91" i="4"/>
  <c r="BC91" i="4"/>
  <c r="AK15" i="18" l="1"/>
  <c r="AF16" i="21"/>
  <c r="E16" i="21" s="1"/>
  <c r="BM16" i="21"/>
  <c r="AG16" i="21"/>
  <c r="I16" i="21" s="1"/>
  <c r="BN16" i="21"/>
  <c r="Q15" i="18"/>
  <c r="AL15" i="18" s="1"/>
  <c r="AT16" i="21"/>
  <c r="AB17" i="21"/>
  <c r="Y17" i="21" s="1"/>
  <c r="AP18" i="21"/>
  <c r="AY16" i="21"/>
  <c r="AI16" i="21" s="1"/>
  <c r="P16" i="21" s="1"/>
  <c r="R15" i="19"/>
  <c r="BE92" i="4"/>
  <c r="BA92" i="4"/>
  <c r="AK16" i="21" l="1"/>
  <c r="BG17" i="21"/>
  <c r="AF17" i="21"/>
  <c r="E17" i="21" s="1"/>
  <c r="C17" i="21"/>
  <c r="R16" i="21"/>
  <c r="AV16" i="21" s="1"/>
  <c r="AJ16" i="21"/>
  <c r="AD16" i="19"/>
  <c r="AA16" i="19" s="1"/>
  <c r="AR17" i="19"/>
  <c r="AV15" i="19"/>
  <c r="BK16" i="19"/>
  <c r="B15" i="19"/>
  <c r="V15" i="1" s="1"/>
  <c r="F15" i="19"/>
  <c r="F15" i="18"/>
  <c r="AP17" i="18" s="1"/>
  <c r="BA93" i="4"/>
  <c r="BE94" i="4" s="1"/>
  <c r="BC93" i="4"/>
  <c r="BE93" i="4"/>
  <c r="Q16" i="21" l="1"/>
  <c r="AL16" i="21" s="1"/>
  <c r="BE17" i="1"/>
  <c r="BK17" i="21"/>
  <c r="AD17" i="21"/>
  <c r="AA17" i="21" s="1"/>
  <c r="AR18" i="21"/>
  <c r="AT15" i="18"/>
  <c r="R15" i="18"/>
  <c r="BG16" i="18"/>
  <c r="AB16" i="18"/>
  <c r="Y16" i="18" s="1"/>
  <c r="C16" i="18" s="1"/>
  <c r="M16" i="1" s="1"/>
  <c r="O16" i="19"/>
  <c r="Y16" i="1" s="1"/>
  <c r="AB16" i="19"/>
  <c r="Y16" i="19" s="1"/>
  <c r="AP17" i="19"/>
  <c r="AT15" i="19"/>
  <c r="BG16" i="19"/>
  <c r="W15" i="19"/>
  <c r="X15" i="19" s="1"/>
  <c r="Z15" i="1" s="1"/>
  <c r="K15" i="18"/>
  <c r="BC94" i="4"/>
  <c r="BA94" i="4"/>
  <c r="W15" i="18" l="1"/>
  <c r="X15" i="18" s="1"/>
  <c r="P15" i="1" s="1"/>
  <c r="B15" i="18"/>
  <c r="L15" i="1" s="1"/>
  <c r="F17" i="21"/>
  <c r="AY17" i="21"/>
  <c r="O17" i="21"/>
  <c r="BK16" i="18"/>
  <c r="AD16" i="18"/>
  <c r="AA16" i="18" s="1"/>
  <c r="AR17" i="18"/>
  <c r="AV15" i="18"/>
  <c r="AN15" i="19"/>
  <c r="AM15" i="19" s="1"/>
  <c r="AA15" i="1" s="1"/>
  <c r="S15" i="19"/>
  <c r="AB15" i="1" s="1"/>
  <c r="C16" i="19"/>
  <c r="W16" i="1" s="1"/>
  <c r="AE16" i="19"/>
  <c r="D16" i="19" s="1"/>
  <c r="BI16" i="18"/>
  <c r="AC16" i="18"/>
  <c r="Z16" i="18" s="1"/>
  <c r="AQ17" i="18"/>
  <c r="AU15" i="18"/>
  <c r="BA95" i="4"/>
  <c r="BE96" i="4" s="1"/>
  <c r="BC95" i="4"/>
  <c r="BE95" i="4"/>
  <c r="AN15" i="18" l="1"/>
  <c r="AM15" i="18" s="1"/>
  <c r="Q15" i="1" s="1"/>
  <c r="S15" i="18"/>
  <c r="K16" i="21"/>
  <c r="AQ18" i="21" s="1"/>
  <c r="B16" i="21"/>
  <c r="BG17" i="1"/>
  <c r="AB18" i="21"/>
  <c r="Y18" i="21" s="1"/>
  <c r="AP19" i="21"/>
  <c r="O16" i="18"/>
  <c r="O16" i="1" s="1"/>
  <c r="AX16" i="18"/>
  <c r="AW15" i="19"/>
  <c r="AO16" i="19" s="1"/>
  <c r="BL16" i="19" s="1"/>
  <c r="U15" i="19"/>
  <c r="AC15" i="1" s="1"/>
  <c r="DT15" i="1" s="1"/>
  <c r="H16" i="18"/>
  <c r="N16" i="1" s="1"/>
  <c r="AH16" i="18"/>
  <c r="J16" i="18" s="1"/>
  <c r="BA96" i="4"/>
  <c r="BE97" i="4" s="1"/>
  <c r="BC96" i="4"/>
  <c r="BH16" i="19" l="1"/>
  <c r="BJ16" i="19"/>
  <c r="R15" i="1"/>
  <c r="AU16" i="21"/>
  <c r="AW15" i="18"/>
  <c r="W16" i="21"/>
  <c r="X16" i="21" s="1"/>
  <c r="S16" i="21" s="1"/>
  <c r="AC17" i="21"/>
  <c r="Z17" i="21" s="1"/>
  <c r="AH17" i="21" s="1"/>
  <c r="J17" i="21" s="1"/>
  <c r="BI17" i="21"/>
  <c r="BD16" i="1"/>
  <c r="AF18" i="21"/>
  <c r="E18" i="21" s="1"/>
  <c r="C18" i="21"/>
  <c r="U15" i="18"/>
  <c r="S15" i="1" s="1"/>
  <c r="DS15" i="1" s="1"/>
  <c r="V15" i="19"/>
  <c r="F16" i="19"/>
  <c r="BC97" i="4"/>
  <c r="BA97" i="4"/>
  <c r="BE98" i="4" s="1"/>
  <c r="AO16" i="18" l="1"/>
  <c r="BL16" i="18" s="1"/>
  <c r="V15" i="18"/>
  <c r="T15" i="18"/>
  <c r="AN16" i="21"/>
  <c r="AM16" i="21" s="1"/>
  <c r="BI16" i="1" s="1"/>
  <c r="H17" i="21"/>
  <c r="BF17" i="1" s="1"/>
  <c r="BH16" i="1"/>
  <c r="BE18" i="1"/>
  <c r="BJ16" i="1"/>
  <c r="AW16" i="21"/>
  <c r="AO17" i="21" s="1"/>
  <c r="BL17" i="21" s="1"/>
  <c r="BN16" i="19"/>
  <c r="AS16" i="19"/>
  <c r="AP18" i="19"/>
  <c r="AB17" i="19"/>
  <c r="Y17" i="19" s="1"/>
  <c r="AE16" i="18"/>
  <c r="D16" i="18" s="1"/>
  <c r="BA98" i="4"/>
  <c r="BE99" i="4" s="1"/>
  <c r="BC98" i="4"/>
  <c r="BH17" i="21" l="1"/>
  <c r="BJ17" i="21"/>
  <c r="BJ16" i="18"/>
  <c r="BN16" i="18" s="1"/>
  <c r="AS16" i="18"/>
  <c r="BH16" i="18"/>
  <c r="BM16" i="18" s="1"/>
  <c r="BO16" i="18"/>
  <c r="T16" i="21"/>
  <c r="U16" i="21" s="1"/>
  <c r="BK16" i="1" s="1"/>
  <c r="DV16" i="1" s="1"/>
  <c r="AT16" i="19"/>
  <c r="BM16" i="19"/>
  <c r="AY16" i="19"/>
  <c r="AI16" i="19" s="1"/>
  <c r="P16" i="19" s="1"/>
  <c r="BO16" i="19"/>
  <c r="V16" i="21"/>
  <c r="AF16" i="19"/>
  <c r="E16" i="19" s="1"/>
  <c r="AG16" i="19"/>
  <c r="I16" i="19" s="1"/>
  <c r="C17" i="19"/>
  <c r="W17" i="1" s="1"/>
  <c r="AF17" i="19"/>
  <c r="E17" i="19" s="1"/>
  <c r="BA99" i="4"/>
  <c r="BC99" i="4"/>
  <c r="AG16" i="18" l="1"/>
  <c r="I16" i="18" s="1"/>
  <c r="AK16" i="18" s="1"/>
  <c r="AY16" i="18"/>
  <c r="AI16" i="18" s="1"/>
  <c r="P16" i="18" s="1"/>
  <c r="AF16" i="18"/>
  <c r="E16" i="18" s="1"/>
  <c r="AK16" i="19"/>
  <c r="AS17" i="21"/>
  <c r="BO17" i="21"/>
  <c r="AJ16" i="19"/>
  <c r="BG17" i="19"/>
  <c r="BA100" i="4"/>
  <c r="BC101" i="4" s="1"/>
  <c r="BC100" i="4"/>
  <c r="BE100" i="4"/>
  <c r="AJ16" i="18" l="1"/>
  <c r="Q16" i="18" s="1"/>
  <c r="AL16" i="18" s="1"/>
  <c r="AE17" i="21"/>
  <c r="D17" i="21" s="1"/>
  <c r="BM17" i="21"/>
  <c r="AG17" i="21"/>
  <c r="I17" i="21" s="1"/>
  <c r="BN17" i="21"/>
  <c r="Q16" i="19"/>
  <c r="AL16" i="19" s="1"/>
  <c r="AT17" i="21"/>
  <c r="AX17" i="21"/>
  <c r="R16" i="19"/>
  <c r="BK17" i="19" s="1"/>
  <c r="F17" i="19"/>
  <c r="R16" i="18"/>
  <c r="BA101" i="4"/>
  <c r="BE101" i="4"/>
  <c r="AJ17" i="21" l="1"/>
  <c r="BG18" i="21"/>
  <c r="AI17" i="21"/>
  <c r="AV16" i="19"/>
  <c r="AR18" i="19"/>
  <c r="AD17" i="19"/>
  <c r="AA17" i="19" s="1"/>
  <c r="O17" i="19" s="1"/>
  <c r="Y17" i="1" s="1"/>
  <c r="AP19" i="19"/>
  <c r="AB18" i="19"/>
  <c r="Y18" i="19" s="1"/>
  <c r="K16" i="18"/>
  <c r="F16" i="18"/>
  <c r="AP18" i="18" s="1"/>
  <c r="AD17" i="18"/>
  <c r="AA17" i="18" s="1"/>
  <c r="AR18" i="18"/>
  <c r="AV16" i="18"/>
  <c r="BK17" i="18"/>
  <c r="BA102" i="4"/>
  <c r="BE103" i="4" s="1"/>
  <c r="BC102" i="4"/>
  <c r="BE102" i="4"/>
  <c r="Q17" i="21" l="1"/>
  <c r="P17" i="21"/>
  <c r="AK17" i="21" s="1"/>
  <c r="B16" i="19"/>
  <c r="V16" i="1" s="1"/>
  <c r="K16" i="19"/>
  <c r="W16" i="19" s="1"/>
  <c r="X16" i="19" s="1"/>
  <c r="Z16" i="1" s="1"/>
  <c r="W16" i="18"/>
  <c r="X16" i="18" s="1"/>
  <c r="P16" i="1" s="1"/>
  <c r="C18" i="19"/>
  <c r="W18" i="1" s="1"/>
  <c r="AE18" i="19"/>
  <c r="D18" i="19" s="1"/>
  <c r="BG17" i="18"/>
  <c r="AT16" i="18"/>
  <c r="AB17" i="18"/>
  <c r="Y17" i="18" s="1"/>
  <c r="C17" i="18" s="1"/>
  <c r="M17" i="1" s="1"/>
  <c r="AU16" i="18"/>
  <c r="AC17" i="18"/>
  <c r="Z17" i="18" s="1"/>
  <c r="AQ18" i="18"/>
  <c r="BI17" i="18"/>
  <c r="B16" i="18"/>
  <c r="AY17" i="18"/>
  <c r="O17" i="18"/>
  <c r="O17" i="1" s="1"/>
  <c r="BA103" i="4"/>
  <c r="BC103" i="4"/>
  <c r="AU16" i="19" l="1"/>
  <c r="R17" i="21"/>
  <c r="AL17" i="21"/>
  <c r="AC17" i="19"/>
  <c r="Z17" i="19" s="1"/>
  <c r="H17" i="19" s="1"/>
  <c r="X17" i="1" s="1"/>
  <c r="AN16" i="18"/>
  <c r="AM16" i="18" s="1"/>
  <c r="Q16" i="1" s="1"/>
  <c r="BI17" i="19"/>
  <c r="AQ18" i="19"/>
  <c r="AF17" i="18"/>
  <c r="E17" i="18" s="1"/>
  <c r="AN16" i="19"/>
  <c r="AM16" i="19" s="1"/>
  <c r="AA16" i="1" s="1"/>
  <c r="S16" i="19"/>
  <c r="S16" i="18"/>
  <c r="L16" i="1"/>
  <c r="H17" i="18"/>
  <c r="N17" i="1" s="1"/>
  <c r="BA104" i="4"/>
  <c r="BC105" i="4" s="1"/>
  <c r="BC104" i="4"/>
  <c r="BE104" i="4"/>
  <c r="AB16" i="1" l="1"/>
  <c r="R16" i="1"/>
  <c r="AR19" i="21"/>
  <c r="AV17" i="21"/>
  <c r="AD18" i="21"/>
  <c r="AA18" i="21" s="1"/>
  <c r="O18" i="21" s="1"/>
  <c r="BG18" i="1" s="1"/>
  <c r="BK18" i="21"/>
  <c r="AH17" i="19"/>
  <c r="J17" i="19" s="1"/>
  <c r="K17" i="21"/>
  <c r="AW16" i="19"/>
  <c r="AW16" i="18"/>
  <c r="AO17" i="18" s="1"/>
  <c r="BL17" i="18" s="1"/>
  <c r="BE105" i="4"/>
  <c r="BA105" i="4"/>
  <c r="BC106" i="4" s="1"/>
  <c r="BH17" i="18" l="1"/>
  <c r="BJ17" i="18"/>
  <c r="T16" i="19"/>
  <c r="U16" i="19" s="1"/>
  <c r="AC16" i="1" s="1"/>
  <c r="DT16" i="1" s="1"/>
  <c r="AO17" i="19"/>
  <c r="BL17" i="19" s="1"/>
  <c r="T16" i="18"/>
  <c r="U16" i="18" s="1"/>
  <c r="S16" i="1" s="1"/>
  <c r="DS16" i="1" s="1"/>
  <c r="AY18" i="21"/>
  <c r="AC18" i="21"/>
  <c r="Z18" i="21" s="1"/>
  <c r="AQ19" i="21"/>
  <c r="AU17" i="21"/>
  <c r="BI18" i="21"/>
  <c r="W17" i="21"/>
  <c r="X17" i="21" s="1"/>
  <c r="B17" i="21"/>
  <c r="V16" i="19"/>
  <c r="K17" i="19"/>
  <c r="V16" i="18"/>
  <c r="BA106" i="4"/>
  <c r="BE107" i="4" s="1"/>
  <c r="BE106" i="4"/>
  <c r="BH17" i="19" l="1"/>
  <c r="BM17" i="19" s="1"/>
  <c r="BJ17" i="19"/>
  <c r="BM17" i="18"/>
  <c r="BD17" i="1"/>
  <c r="BH17" i="1"/>
  <c r="AH18" i="21"/>
  <c r="J18" i="21" s="1"/>
  <c r="AN17" i="21"/>
  <c r="AM17" i="21" s="1"/>
  <c r="S17" i="21"/>
  <c r="H18" i="21"/>
  <c r="AQ19" i="19"/>
  <c r="AC18" i="19"/>
  <c r="Z18" i="19" s="1"/>
  <c r="AS17" i="19"/>
  <c r="AS17" i="18"/>
  <c r="BN17" i="18"/>
  <c r="BO17" i="18"/>
  <c r="BA107" i="4"/>
  <c r="BE108" i="4" s="1"/>
  <c r="BC107" i="4"/>
  <c r="AE17" i="18" l="1"/>
  <c r="D17" i="18" s="1"/>
  <c r="AU17" i="19"/>
  <c r="BN17" i="19"/>
  <c r="AY17" i="19"/>
  <c r="BO17" i="19"/>
  <c r="BF18" i="1"/>
  <c r="BJ17" i="1"/>
  <c r="BI17" i="1"/>
  <c r="K18" i="21"/>
  <c r="AW17" i="21"/>
  <c r="AO18" i="21" s="1"/>
  <c r="BL18" i="21" s="1"/>
  <c r="H18" i="19"/>
  <c r="X18" i="1" s="1"/>
  <c r="AG18" i="19"/>
  <c r="I18" i="19" s="1"/>
  <c r="AE17" i="19"/>
  <c r="D17" i="19" s="1"/>
  <c r="AT17" i="19"/>
  <c r="AG17" i="19"/>
  <c r="I17" i="19" s="1"/>
  <c r="AJ17" i="19"/>
  <c r="Q17" i="19" s="1"/>
  <c r="AL17" i="19" s="1"/>
  <c r="AX17" i="18"/>
  <c r="AG17" i="18"/>
  <c r="I17" i="18" s="1"/>
  <c r="AH17" i="18"/>
  <c r="BC108" i="4"/>
  <c r="BA108" i="4"/>
  <c r="BH18" i="21" l="1"/>
  <c r="BJ18" i="21"/>
  <c r="T17" i="21"/>
  <c r="U17" i="21" s="1"/>
  <c r="BK17" i="1" s="1"/>
  <c r="DV17" i="1" s="1"/>
  <c r="AI17" i="18"/>
  <c r="P17" i="18" s="1"/>
  <c r="AK17" i="18" s="1"/>
  <c r="J17" i="18"/>
  <c r="V17" i="21"/>
  <c r="AC19" i="21"/>
  <c r="Z19" i="21" s="1"/>
  <c r="AQ20" i="21"/>
  <c r="BI18" i="19"/>
  <c r="BG18" i="19"/>
  <c r="AI17" i="19"/>
  <c r="P17" i="19" s="1"/>
  <c r="AK17" i="19" s="1"/>
  <c r="AJ17" i="18"/>
  <c r="BA109" i="4"/>
  <c r="BC109" i="4"/>
  <c r="BE109" i="4"/>
  <c r="Q17" i="18" l="1"/>
  <c r="R17" i="18" s="1"/>
  <c r="AH19" i="21"/>
  <c r="J19" i="21" s="1"/>
  <c r="H19" i="21"/>
  <c r="BN18" i="21"/>
  <c r="AS18" i="21"/>
  <c r="BO18" i="21"/>
  <c r="R17" i="19"/>
  <c r="AE18" i="21" l="1"/>
  <c r="D18" i="21" s="1"/>
  <c r="BM18" i="21"/>
  <c r="AL17" i="18"/>
  <c r="AD18" i="18"/>
  <c r="AA18" i="18" s="1"/>
  <c r="O18" i="18" s="1"/>
  <c r="O18" i="1" s="1"/>
  <c r="AR19" i="18"/>
  <c r="BK18" i="18"/>
  <c r="AV17" i="18"/>
  <c r="BF19" i="1"/>
  <c r="AU18" i="21"/>
  <c r="AG18" i="21"/>
  <c r="I18" i="21" s="1"/>
  <c r="AX18" i="21"/>
  <c r="AI18" i="21" s="1"/>
  <c r="P18" i="21" s="1"/>
  <c r="AK18" i="21" s="1"/>
  <c r="W17" i="19"/>
  <c r="X17" i="19" s="1"/>
  <c r="Z17" i="1" s="1"/>
  <c r="AD18" i="19"/>
  <c r="AA18" i="19" s="1"/>
  <c r="AR19" i="19"/>
  <c r="AV17" i="19"/>
  <c r="BK18" i="19"/>
  <c r="K17" i="18"/>
  <c r="BI18" i="18" s="1"/>
  <c r="F17" i="18"/>
  <c r="BI19" i="21" l="1"/>
  <c r="AJ18" i="21"/>
  <c r="W17" i="18"/>
  <c r="X17" i="18" s="1"/>
  <c r="P17" i="1" s="1"/>
  <c r="AC18" i="18"/>
  <c r="Z18" i="18" s="1"/>
  <c r="AH18" i="18" s="1"/>
  <c r="J18" i="18" s="1"/>
  <c r="AU17" i="18"/>
  <c r="AQ19" i="18"/>
  <c r="O18" i="19"/>
  <c r="Y18" i="1" s="1"/>
  <c r="AN17" i="19"/>
  <c r="AM17" i="19" s="1"/>
  <c r="AA17" i="1" s="1"/>
  <c r="B17" i="19"/>
  <c r="AB18" i="18"/>
  <c r="Y18" i="18" s="1"/>
  <c r="AP19" i="18"/>
  <c r="AT17" i="18"/>
  <c r="BG18" i="18"/>
  <c r="Q18" i="21" l="1"/>
  <c r="H18" i="18"/>
  <c r="N18" i="1" s="1"/>
  <c r="B17" i="18"/>
  <c r="L17" i="1" s="1"/>
  <c r="AN17" i="18"/>
  <c r="AM17" i="18" s="1"/>
  <c r="Q17" i="1" s="1"/>
  <c r="S17" i="19"/>
  <c r="V17" i="1"/>
  <c r="C18" i="18"/>
  <c r="M18" i="1" s="1"/>
  <c r="AB17" i="1" l="1"/>
  <c r="R18" i="21"/>
  <c r="AL18" i="21"/>
  <c r="S17" i="18"/>
  <c r="AW17" i="19"/>
  <c r="AO18" i="19" s="1"/>
  <c r="BL18" i="19" s="1"/>
  <c r="BH18" i="19" l="1"/>
  <c r="BJ18" i="19"/>
  <c r="T17" i="19"/>
  <c r="U17" i="19" s="1"/>
  <c r="AC17" i="1" s="1"/>
  <c r="DT17" i="1" s="1"/>
  <c r="R17" i="1"/>
  <c r="AR20" i="21"/>
  <c r="AV18" i="21"/>
  <c r="AD19" i="21"/>
  <c r="AA19" i="21" s="1"/>
  <c r="BK19" i="21"/>
  <c r="AW17" i="18"/>
  <c r="F18" i="21"/>
  <c r="V17" i="19"/>
  <c r="BO18" i="19" l="1"/>
  <c r="T17" i="18"/>
  <c r="U17" i="18" s="1"/>
  <c r="S17" i="1" s="1"/>
  <c r="DS17" i="1" s="1"/>
  <c r="AO18" i="18"/>
  <c r="BL18" i="18" s="1"/>
  <c r="AY19" i="21"/>
  <c r="O19" i="21"/>
  <c r="BG19" i="1" s="1"/>
  <c r="V17" i="18"/>
  <c r="B18" i="21"/>
  <c r="BD18" i="1" s="1"/>
  <c r="AB19" i="21"/>
  <c r="Y19" i="21" s="1"/>
  <c r="AP20" i="21"/>
  <c r="BG19" i="21"/>
  <c r="AT18" i="21"/>
  <c r="W18" i="21"/>
  <c r="X18" i="21" s="1"/>
  <c r="AS18" i="19"/>
  <c r="AV18" i="19"/>
  <c r="AE18" i="18"/>
  <c r="D18" i="18" s="1"/>
  <c r="AY18" i="18"/>
  <c r="BH18" i="18" l="1"/>
  <c r="BM18" i="18" s="1"/>
  <c r="BJ18" i="18"/>
  <c r="BN18" i="18" s="1"/>
  <c r="AX18" i="19"/>
  <c r="BO18" i="18"/>
  <c r="AF18" i="19"/>
  <c r="E18" i="19" s="1"/>
  <c r="BM18" i="19"/>
  <c r="AH18" i="19"/>
  <c r="J18" i="19" s="1"/>
  <c r="BN18" i="19"/>
  <c r="AS18" i="18"/>
  <c r="BH18" i="1"/>
  <c r="AF19" i="21"/>
  <c r="E19" i="21" s="1"/>
  <c r="C19" i="21"/>
  <c r="AN18" i="21"/>
  <c r="AM18" i="21" s="1"/>
  <c r="S18" i="21"/>
  <c r="AX18" i="18" l="1"/>
  <c r="AI18" i="18" s="1"/>
  <c r="P18" i="18" s="1"/>
  <c r="AJ18" i="19"/>
  <c r="Q18" i="19" s="1"/>
  <c r="AI18" i="19"/>
  <c r="P18" i="19" s="1"/>
  <c r="AK18" i="19" s="1"/>
  <c r="AG18" i="18"/>
  <c r="I18" i="18" s="1"/>
  <c r="AK18" i="18" s="1"/>
  <c r="AF18" i="18"/>
  <c r="BI18" i="1"/>
  <c r="BE19" i="1"/>
  <c r="BJ18" i="1"/>
  <c r="AW18" i="21"/>
  <c r="T18" i="21" l="1"/>
  <c r="U18" i="21" s="1"/>
  <c r="AO19" i="21"/>
  <c r="BL19" i="21" s="1"/>
  <c r="R18" i="19"/>
  <c r="BK19" i="19" s="1"/>
  <c r="AL18" i="19"/>
  <c r="AJ18" i="18"/>
  <c r="E18" i="18"/>
  <c r="V18" i="21"/>
  <c r="F18" i="19"/>
  <c r="BH19" i="21" l="1"/>
  <c r="BJ19" i="21"/>
  <c r="AD19" i="19"/>
  <c r="AA19" i="19" s="1"/>
  <c r="O19" i="19" s="1"/>
  <c r="Y19" i="1" s="1"/>
  <c r="AR20" i="19"/>
  <c r="Q18" i="18"/>
  <c r="AL18" i="18" s="1"/>
  <c r="BK18" i="1"/>
  <c r="DV18" i="1" s="1"/>
  <c r="AS19" i="21"/>
  <c r="BO19" i="21"/>
  <c r="AB19" i="19"/>
  <c r="Y19" i="19" s="1"/>
  <c r="AP20" i="19"/>
  <c r="AT18" i="19"/>
  <c r="BG19" i="19"/>
  <c r="K18" i="19"/>
  <c r="F18" i="18"/>
  <c r="K18" i="18"/>
  <c r="AU18" i="18" s="1"/>
  <c r="AE19" i="21" l="1"/>
  <c r="D19" i="21" s="1"/>
  <c r="BM19" i="21"/>
  <c r="AG19" i="21"/>
  <c r="I19" i="21" s="1"/>
  <c r="BN19" i="21"/>
  <c r="R18" i="18"/>
  <c r="AD19" i="18" s="1"/>
  <c r="AA19" i="18" s="1"/>
  <c r="O19" i="18" s="1"/>
  <c r="O19" i="1" s="1"/>
  <c r="B18" i="19"/>
  <c r="V18" i="1" s="1"/>
  <c r="AX19" i="21"/>
  <c r="AI19" i="21" s="1"/>
  <c r="P19" i="21" s="1"/>
  <c r="AK19" i="21" s="1"/>
  <c r="AC19" i="19"/>
  <c r="Z19" i="19" s="1"/>
  <c r="AQ20" i="19"/>
  <c r="AU18" i="19"/>
  <c r="AU19" i="19" s="1"/>
  <c r="W18" i="19"/>
  <c r="X18" i="19" s="1"/>
  <c r="Z18" i="1" s="1"/>
  <c r="BI19" i="19"/>
  <c r="AF19" i="19"/>
  <c r="E19" i="19" s="1"/>
  <c r="C19" i="19"/>
  <c r="W19" i="1" s="1"/>
  <c r="AQ20" i="18"/>
  <c r="BI19" i="18"/>
  <c r="AC19" i="18"/>
  <c r="Z19" i="18" s="1"/>
  <c r="AH19" i="18" s="1"/>
  <c r="J19" i="18" s="1"/>
  <c r="AB19" i="18"/>
  <c r="Y19" i="18" s="1"/>
  <c r="AP20" i="18"/>
  <c r="AT18" i="18"/>
  <c r="BG19" i="18"/>
  <c r="AR20" i="18" l="1"/>
  <c r="AV18" i="18"/>
  <c r="BK19" i="18"/>
  <c r="W18" i="18"/>
  <c r="X18" i="18" s="1"/>
  <c r="P18" i="1" s="1"/>
  <c r="B18" i="18"/>
  <c r="AJ19" i="21"/>
  <c r="Q19" i="21" s="1"/>
  <c r="AL19" i="21" s="1"/>
  <c r="AN18" i="19"/>
  <c r="AM18" i="19" s="1"/>
  <c r="AA18" i="1" s="1"/>
  <c r="S18" i="19"/>
  <c r="AH19" i="19"/>
  <c r="J19" i="19" s="1"/>
  <c r="H19" i="19"/>
  <c r="X19" i="1" s="1"/>
  <c r="H19" i="18"/>
  <c r="N19" i="1" s="1"/>
  <c r="AE19" i="18"/>
  <c r="D19" i="18" s="1"/>
  <c r="C19" i="18"/>
  <c r="M19" i="1" s="1"/>
  <c r="AB18" i="1" l="1"/>
  <c r="S18" i="18"/>
  <c r="AN18" i="18"/>
  <c r="AM18" i="18" s="1"/>
  <c r="Q18" i="1" s="1"/>
  <c r="L18" i="1"/>
  <c r="F19" i="21"/>
  <c r="AW18" i="19"/>
  <c r="AO19" i="19" s="1"/>
  <c r="BL19" i="19" s="1"/>
  <c r="BH19" i="19" l="1"/>
  <c r="BJ19" i="19"/>
  <c r="T18" i="19"/>
  <c r="U18" i="19" s="1"/>
  <c r="AC18" i="1" s="1"/>
  <c r="DT18" i="1" s="1"/>
  <c r="R18" i="1"/>
  <c r="AW18" i="18"/>
  <c r="AP21" i="21"/>
  <c r="AB20" i="21"/>
  <c r="Y20" i="21" s="1"/>
  <c r="AT19" i="21"/>
  <c r="BG20" i="21"/>
  <c r="R19" i="21"/>
  <c r="V18" i="19"/>
  <c r="T19" i="19"/>
  <c r="T18" i="18" l="1"/>
  <c r="U18" i="18" s="1"/>
  <c r="S18" i="1" s="1"/>
  <c r="DS18" i="1" s="1"/>
  <c r="AO19" i="18"/>
  <c r="BL19" i="18" s="1"/>
  <c r="V18" i="18"/>
  <c r="AF20" i="21"/>
  <c r="E20" i="21" s="1"/>
  <c r="C20" i="21"/>
  <c r="AD20" i="21"/>
  <c r="AA20" i="21" s="1"/>
  <c r="AR21" i="21"/>
  <c r="AV19" i="21"/>
  <c r="BK20" i="21"/>
  <c r="K19" i="21"/>
  <c r="B19" i="21"/>
  <c r="BO19" i="19"/>
  <c r="BN19" i="19"/>
  <c r="AS19" i="19"/>
  <c r="BM19" i="19"/>
  <c r="AY19" i="18"/>
  <c r="BH19" i="18" l="1"/>
  <c r="BM19" i="18" s="1"/>
  <c r="BJ19" i="18"/>
  <c r="BN19" i="18" s="1"/>
  <c r="BO19" i="18"/>
  <c r="AS19" i="18"/>
  <c r="BD19" i="1"/>
  <c r="BE20" i="1"/>
  <c r="AX20" i="21"/>
  <c r="O20" i="21"/>
  <c r="AQ21" i="21"/>
  <c r="AC20" i="21"/>
  <c r="Z20" i="21" s="1"/>
  <c r="AU19" i="21"/>
  <c r="BI20" i="21"/>
  <c r="W19" i="21"/>
  <c r="X19" i="21" s="1"/>
  <c r="AE19" i="19"/>
  <c r="D19" i="19" s="1"/>
  <c r="AG19" i="19"/>
  <c r="I19" i="19" s="1"/>
  <c r="AY19" i="19"/>
  <c r="AJ19" i="19" s="1"/>
  <c r="Q19" i="19" s="1"/>
  <c r="AL19" i="19" s="1"/>
  <c r="AF19" i="18" l="1"/>
  <c r="E19" i="18" s="1"/>
  <c r="AX19" i="18"/>
  <c r="AG19" i="18"/>
  <c r="I19" i="18" s="1"/>
  <c r="BG20" i="1"/>
  <c r="BH19" i="1"/>
  <c r="AG20" i="21"/>
  <c r="I20" i="21" s="1"/>
  <c r="AN19" i="21"/>
  <c r="AM19" i="21" s="1"/>
  <c r="S19" i="21"/>
  <c r="H20" i="21"/>
  <c r="AI19" i="19"/>
  <c r="P19" i="19" l="1"/>
  <c r="AK19" i="19" s="1"/>
  <c r="AJ19" i="18"/>
  <c r="Q19" i="18" s="1"/>
  <c r="AL19" i="18" s="1"/>
  <c r="AI19" i="18"/>
  <c r="P19" i="18" s="1"/>
  <c r="AK19" i="18" s="1"/>
  <c r="BJ19" i="1"/>
  <c r="BI19" i="1"/>
  <c r="BF20" i="1"/>
  <c r="K20" i="21"/>
  <c r="AW19" i="21"/>
  <c r="AO20" i="21" s="1"/>
  <c r="BL20" i="21" s="1"/>
  <c r="F19" i="19"/>
  <c r="K19" i="19"/>
  <c r="F19" i="18"/>
  <c r="K19" i="18"/>
  <c r="BH20" i="21" l="1"/>
  <c r="BJ20" i="21"/>
  <c r="R19" i="19"/>
  <c r="T19" i="21"/>
  <c r="U19" i="21" s="1"/>
  <c r="BK19" i="1" s="1"/>
  <c r="AQ22" i="21"/>
  <c r="AC21" i="21"/>
  <c r="Z21" i="21" s="1"/>
  <c r="V19" i="21"/>
  <c r="B19" i="19"/>
  <c r="V19" i="1" s="1"/>
  <c r="AP21" i="18"/>
  <c r="AT19" i="18"/>
  <c r="AB20" i="18"/>
  <c r="Y20" i="18" s="1"/>
  <c r="AE20" i="18" s="1"/>
  <c r="D20" i="18" s="1"/>
  <c r="BG20" i="18"/>
  <c r="AQ21" i="18"/>
  <c r="AC20" i="18"/>
  <c r="Z20" i="18" s="1"/>
  <c r="H20" i="18" s="1"/>
  <c r="N20" i="1" s="1"/>
  <c r="AU19" i="18"/>
  <c r="BI20" i="18"/>
  <c r="AD20" i="19"/>
  <c r="AA20" i="19" s="1"/>
  <c r="AR21" i="19"/>
  <c r="AV19" i="19"/>
  <c r="BK20" i="19"/>
  <c r="AC20" i="19"/>
  <c r="Z20" i="19" s="1"/>
  <c r="AQ21" i="19"/>
  <c r="W19" i="19"/>
  <c r="X19" i="19" s="1"/>
  <c r="Z19" i="1" s="1"/>
  <c r="BI20" i="19"/>
  <c r="AB20" i="19"/>
  <c r="Y20" i="19" s="1"/>
  <c r="AP21" i="19"/>
  <c r="AT19" i="19"/>
  <c r="BG20" i="19"/>
  <c r="R19" i="18"/>
  <c r="CC19" i="1" l="1"/>
  <c r="DV19" i="1"/>
  <c r="C20" i="18"/>
  <c r="M20" i="1" s="1"/>
  <c r="AG21" i="21"/>
  <c r="H21" i="21"/>
  <c r="BO20" i="21"/>
  <c r="AS20" i="21"/>
  <c r="AN19" i="19"/>
  <c r="AM19" i="19" s="1"/>
  <c r="AA19" i="1" s="1"/>
  <c r="S19" i="19"/>
  <c r="AB19" i="1" s="1"/>
  <c r="H20" i="19"/>
  <c r="X20" i="1" s="1"/>
  <c r="AH20" i="19"/>
  <c r="J20" i="19" s="1"/>
  <c r="O20" i="19"/>
  <c r="Y20" i="1" s="1"/>
  <c r="AF20" i="19"/>
  <c r="E20" i="19" s="1"/>
  <c r="C20" i="19"/>
  <c r="W20" i="1" s="1"/>
  <c r="B19" i="18"/>
  <c r="L19" i="1" s="1"/>
  <c r="W19" i="18"/>
  <c r="X19" i="18" s="1"/>
  <c r="P19" i="1" s="1"/>
  <c r="AD20" i="18"/>
  <c r="AA20" i="18" s="1"/>
  <c r="AR21" i="18"/>
  <c r="AV19" i="18"/>
  <c r="BK20" i="18"/>
  <c r="AE20" i="21" l="1"/>
  <c r="D20" i="21" s="1"/>
  <c r="BM20" i="21"/>
  <c r="AH20" i="21"/>
  <c r="J20" i="21" s="1"/>
  <c r="BN20" i="21"/>
  <c r="I21" i="21"/>
  <c r="K21" i="21" s="1"/>
  <c r="BF21" i="1"/>
  <c r="AU20" i="21"/>
  <c r="AY20" i="21"/>
  <c r="AW19" i="19"/>
  <c r="AN19" i="18"/>
  <c r="AM19" i="18" s="1"/>
  <c r="Q19" i="1" s="1"/>
  <c r="S19" i="18"/>
  <c r="AX20" i="18"/>
  <c r="O20" i="18"/>
  <c r="O20" i="1" s="1"/>
  <c r="U19" i="19" l="1"/>
  <c r="AO20" i="19"/>
  <c r="BL20" i="19" s="1"/>
  <c r="R19" i="1"/>
  <c r="AC22" i="21"/>
  <c r="Z22" i="21" s="1"/>
  <c r="H22" i="21" s="1"/>
  <c r="AQ23" i="21"/>
  <c r="AJ20" i="21"/>
  <c r="Q20" i="21" s="1"/>
  <c r="AL20" i="21" s="1"/>
  <c r="AI20" i="21"/>
  <c r="P20" i="21" s="1"/>
  <c r="AK20" i="21" s="1"/>
  <c r="BI21" i="21"/>
  <c r="AC19" i="1"/>
  <c r="DT19" i="1" s="1"/>
  <c r="V19" i="19"/>
  <c r="AW19" i="18"/>
  <c r="BH20" i="19" l="1"/>
  <c r="BM20" i="19" s="1"/>
  <c r="BJ20" i="19"/>
  <c r="BN20" i="19" s="1"/>
  <c r="T19" i="18"/>
  <c r="U19" i="18" s="1"/>
  <c r="S19" i="1" s="1"/>
  <c r="DS19" i="1" s="1"/>
  <c r="AO20" i="18"/>
  <c r="BL20" i="18" s="1"/>
  <c r="BF22" i="1"/>
  <c r="R20" i="21"/>
  <c r="CA19" i="1"/>
  <c r="AS20" i="19"/>
  <c r="BO20" i="19"/>
  <c r="V19" i="18"/>
  <c r="BH20" i="18" l="1"/>
  <c r="BM20" i="18" s="1"/>
  <c r="BJ20" i="18"/>
  <c r="BN20" i="18" s="1"/>
  <c r="AD21" i="21"/>
  <c r="AA21" i="21" s="1"/>
  <c r="AR22" i="21"/>
  <c r="AV20" i="21"/>
  <c r="BK21" i="21"/>
  <c r="AY20" i="19"/>
  <c r="AJ20" i="19" s="1"/>
  <c r="Q20" i="19" s="1"/>
  <c r="AL20" i="19" s="1"/>
  <c r="AG20" i="19"/>
  <c r="I20" i="19" s="1"/>
  <c r="AE20" i="19"/>
  <c r="D20" i="19" s="1"/>
  <c r="BO20" i="18"/>
  <c r="AS20" i="18"/>
  <c r="AF20" i="18" l="1"/>
  <c r="E20" i="18" s="1"/>
  <c r="O21" i="21"/>
  <c r="AX21" i="21"/>
  <c r="AI20" i="19"/>
  <c r="AG20" i="18"/>
  <c r="I20" i="18" s="1"/>
  <c r="AH20" i="18"/>
  <c r="J20" i="18" s="1"/>
  <c r="AY20" i="18"/>
  <c r="AU20" i="18"/>
  <c r="P20" i="19" l="1"/>
  <c r="AK20" i="19" s="1"/>
  <c r="AJ20" i="18"/>
  <c r="Q20" i="18" s="1"/>
  <c r="AL20" i="18" s="1"/>
  <c r="BG21" i="1"/>
  <c r="F20" i="21"/>
  <c r="AI20" i="18"/>
  <c r="P20" i="18" s="1"/>
  <c r="AK20" i="18" s="1"/>
  <c r="R20" i="19" l="1"/>
  <c r="AV20" i="19" s="1"/>
  <c r="B20" i="21"/>
  <c r="AB21" i="21"/>
  <c r="Y21" i="21" s="1"/>
  <c r="AP22" i="21"/>
  <c r="AT20" i="21"/>
  <c r="AT21" i="21" s="1"/>
  <c r="W20" i="21"/>
  <c r="X20" i="21" s="1"/>
  <c r="BH20" i="1" s="1"/>
  <c r="BG21" i="21"/>
  <c r="K20" i="19"/>
  <c r="AU20" i="19" s="1"/>
  <c r="F20" i="19"/>
  <c r="AT20" i="19" s="1"/>
  <c r="BK21" i="19" l="1"/>
  <c r="AR22" i="19"/>
  <c r="AD21" i="19"/>
  <c r="AA21" i="19" s="1"/>
  <c r="O21" i="19" s="1"/>
  <c r="Y21" i="1" s="1"/>
  <c r="W20" i="19"/>
  <c r="X20" i="19" s="1"/>
  <c r="AN20" i="19" s="1"/>
  <c r="AM20" i="19" s="1"/>
  <c r="AA20" i="1" s="1"/>
  <c r="AQ22" i="19"/>
  <c r="AC21" i="19"/>
  <c r="Z21" i="19" s="1"/>
  <c r="BI21" i="19"/>
  <c r="AP22" i="19"/>
  <c r="AB21" i="19"/>
  <c r="Y21" i="19" s="1"/>
  <c r="BG21" i="19"/>
  <c r="BD20" i="1"/>
  <c r="C21" i="21"/>
  <c r="AN20" i="21"/>
  <c r="AM20" i="21" s="1"/>
  <c r="S20" i="21"/>
  <c r="B20" i="19"/>
  <c r="F20" i="18" l="1"/>
  <c r="AB21" i="18" s="1"/>
  <c r="Y21" i="18" s="1"/>
  <c r="C21" i="18" s="1"/>
  <c r="M21" i="1" s="1"/>
  <c r="S20" i="19"/>
  <c r="Z20" i="1"/>
  <c r="V20" i="1"/>
  <c r="C21" i="19"/>
  <c r="W21" i="1" s="1"/>
  <c r="AE21" i="19"/>
  <c r="AG21" i="19"/>
  <c r="H21" i="19"/>
  <c r="X21" i="1" s="1"/>
  <c r="K20" i="18"/>
  <c r="AQ22" i="18" s="1"/>
  <c r="AU21" i="19"/>
  <c r="AT21" i="19"/>
  <c r="BI20" i="1"/>
  <c r="BE21" i="1"/>
  <c r="BJ20" i="1"/>
  <c r="AW20" i="21"/>
  <c r="AO21" i="21" s="1"/>
  <c r="BL21" i="21" s="1"/>
  <c r="R20" i="18"/>
  <c r="AV20" i="18" s="1"/>
  <c r="BH21" i="21" l="1"/>
  <c r="BJ21" i="21"/>
  <c r="T20" i="21"/>
  <c r="U20" i="21" s="1"/>
  <c r="BK20" i="1" s="1"/>
  <c r="DV20" i="1" s="1"/>
  <c r="AB20" i="1"/>
  <c r="T20" i="19"/>
  <c r="U20" i="19" s="1"/>
  <c r="AC20" i="1" s="1"/>
  <c r="DT20" i="1" s="1"/>
  <c r="I21" i="19"/>
  <c r="K21" i="19" s="1"/>
  <c r="D21" i="19"/>
  <c r="AT20" i="18"/>
  <c r="BG21" i="18"/>
  <c r="AC21" i="18"/>
  <c r="Z21" i="18" s="1"/>
  <c r="H21" i="18" s="1"/>
  <c r="N21" i="1" s="1"/>
  <c r="BI21" i="18"/>
  <c r="AW20" i="19"/>
  <c r="AP22" i="18"/>
  <c r="V20" i="21"/>
  <c r="B20" i="18"/>
  <c r="L20" i="1" s="1"/>
  <c r="W20" i="18"/>
  <c r="X20" i="18" s="1"/>
  <c r="P20" i="1" s="1"/>
  <c r="AR22" i="18"/>
  <c r="AD21" i="18"/>
  <c r="AA21" i="18" s="1"/>
  <c r="BK21" i="18"/>
  <c r="AO21" i="19" l="1"/>
  <c r="F21" i="19"/>
  <c r="AB22" i="19" s="1"/>
  <c r="Y22" i="19" s="1"/>
  <c r="AE22" i="19" s="1"/>
  <c r="AQ23" i="19"/>
  <c r="AC22" i="19"/>
  <c r="Z22" i="19" s="1"/>
  <c r="AG22" i="19" s="1"/>
  <c r="AG21" i="18"/>
  <c r="I21" i="18" s="1"/>
  <c r="V20" i="19"/>
  <c r="BO21" i="21"/>
  <c r="AS21" i="21"/>
  <c r="AX21" i="18"/>
  <c r="O21" i="18"/>
  <c r="O21" i="1" s="1"/>
  <c r="AN20" i="18"/>
  <c r="AM20" i="18" s="1"/>
  <c r="Q20" i="1" s="1"/>
  <c r="S20" i="18"/>
  <c r="BJ21" i="19" l="1"/>
  <c r="BL21" i="19"/>
  <c r="BO21" i="19" s="1"/>
  <c r="T21" i="19"/>
  <c r="BH21" i="19"/>
  <c r="BM21" i="19" s="1"/>
  <c r="BN21" i="19"/>
  <c r="AS21" i="19"/>
  <c r="R20" i="1"/>
  <c r="AF21" i="21"/>
  <c r="E21" i="21" s="1"/>
  <c r="BM21" i="21"/>
  <c r="AU21" i="21"/>
  <c r="BN21" i="21"/>
  <c r="AP23" i="19"/>
  <c r="H22" i="19"/>
  <c r="X22" i="1" s="1"/>
  <c r="C22" i="19"/>
  <c r="W22" i="1" s="1"/>
  <c r="I22" i="19"/>
  <c r="K22" i="19" s="1"/>
  <c r="D22" i="19"/>
  <c r="AX21" i="19"/>
  <c r="AY21" i="21"/>
  <c r="AE21" i="21"/>
  <c r="D21" i="21" s="1"/>
  <c r="AH21" i="21"/>
  <c r="J21" i="21" s="1"/>
  <c r="AW20" i="18"/>
  <c r="AO21" i="18" s="1"/>
  <c r="BL21" i="18" s="1"/>
  <c r="AF21" i="19" l="1"/>
  <c r="E21" i="19" s="1"/>
  <c r="AH21" i="19"/>
  <c r="J21" i="19" s="1"/>
  <c r="BH21" i="18"/>
  <c r="BJ21" i="18"/>
  <c r="T20" i="18"/>
  <c r="U20" i="18" s="1"/>
  <c r="S20" i="1" s="1"/>
  <c r="DS20" i="1" s="1"/>
  <c r="F22" i="19"/>
  <c r="AP24" i="19" s="1"/>
  <c r="AC23" i="19"/>
  <c r="Z23" i="19" s="1"/>
  <c r="H23" i="19" s="1"/>
  <c r="X23" i="1" s="1"/>
  <c r="AQ24" i="19"/>
  <c r="AJ21" i="19"/>
  <c r="Q21" i="19" s="1"/>
  <c r="BG22" i="19"/>
  <c r="BI22" i="19"/>
  <c r="BI22" i="21"/>
  <c r="AJ21" i="21"/>
  <c r="AI21" i="21"/>
  <c r="P21" i="21" s="1"/>
  <c r="AK21" i="21" s="1"/>
  <c r="V20" i="18"/>
  <c r="AI21" i="19" l="1"/>
  <c r="P21" i="19" s="1"/>
  <c r="AK21" i="19" s="1"/>
  <c r="AB23" i="19"/>
  <c r="Y23" i="19" s="1"/>
  <c r="AF23" i="19" s="1"/>
  <c r="E23" i="19" s="1"/>
  <c r="AG23" i="19"/>
  <c r="I23" i="19" s="1"/>
  <c r="Q21" i="21"/>
  <c r="AL21" i="21" s="1"/>
  <c r="AL21" i="19"/>
  <c r="R21" i="21"/>
  <c r="BO21" i="18"/>
  <c r="BN21" i="18"/>
  <c r="BM21" i="18"/>
  <c r="AS21" i="18"/>
  <c r="C23" i="19" l="1"/>
  <c r="W23" i="1" s="1"/>
  <c r="F23" i="19"/>
  <c r="AB24" i="19" s="1"/>
  <c r="Y24" i="19" s="1"/>
  <c r="C24" i="19" s="1"/>
  <c r="W24" i="1" s="1"/>
  <c r="AE21" i="18"/>
  <c r="D21" i="18" s="1"/>
  <c r="AH21" i="18"/>
  <c r="J21" i="18" s="1"/>
  <c r="AD22" i="21"/>
  <c r="AA22" i="21" s="1"/>
  <c r="AR23" i="21"/>
  <c r="AV21" i="21"/>
  <c r="BK22" i="21"/>
  <c r="AF21" i="18"/>
  <c r="E21" i="18" s="1"/>
  <c r="AY21" i="18"/>
  <c r="AI21" i="18" l="1"/>
  <c r="P21" i="18" s="1"/>
  <c r="AP25" i="19"/>
  <c r="AE24" i="19"/>
  <c r="D24" i="19" s="1"/>
  <c r="AK21" i="18"/>
  <c r="R21" i="19"/>
  <c r="F21" i="21"/>
  <c r="AY22" i="21"/>
  <c r="O22" i="21"/>
  <c r="R21" i="18"/>
  <c r="AJ21" i="18"/>
  <c r="Q21" i="18" l="1"/>
  <c r="AL21" i="18" s="1"/>
  <c r="W21" i="19"/>
  <c r="X21" i="19" s="1"/>
  <c r="AV21" i="19"/>
  <c r="AD22" i="19"/>
  <c r="AA22" i="19" s="1"/>
  <c r="O22" i="19" s="1"/>
  <c r="Y22" i="1" s="1"/>
  <c r="AR23" i="19"/>
  <c r="BK22" i="19"/>
  <c r="B21" i="19"/>
  <c r="B21" i="21"/>
  <c r="BD21" i="1" s="1"/>
  <c r="BG22" i="1"/>
  <c r="AB22" i="21"/>
  <c r="Y22" i="21" s="1"/>
  <c r="AP23" i="21"/>
  <c r="W21" i="21"/>
  <c r="X21" i="21" s="1"/>
  <c r="BH21" i="1" s="1"/>
  <c r="BG22" i="21"/>
  <c r="BK22" i="18"/>
  <c r="AD22" i="18"/>
  <c r="AA22" i="18" s="1"/>
  <c r="AR23" i="18"/>
  <c r="AV21" i="18"/>
  <c r="V21" i="1" l="1"/>
  <c r="AN21" i="19"/>
  <c r="AM21" i="19" s="1"/>
  <c r="AA21" i="1" s="1"/>
  <c r="Z21" i="1"/>
  <c r="S21" i="19"/>
  <c r="F21" i="18"/>
  <c r="C22" i="21"/>
  <c r="AN21" i="21"/>
  <c r="AM21" i="21" s="1"/>
  <c r="S21" i="21"/>
  <c r="AY22" i="18"/>
  <c r="O22" i="18"/>
  <c r="O22" i="1" s="1"/>
  <c r="K21" i="18"/>
  <c r="AB21" i="1" l="1"/>
  <c r="AW21" i="19"/>
  <c r="AO22" i="19" s="1"/>
  <c r="BL22" i="19" s="1"/>
  <c r="U21" i="19"/>
  <c r="AC21" i="1" s="1"/>
  <c r="DT21" i="1" s="1"/>
  <c r="AP23" i="18"/>
  <c r="AB22" i="18"/>
  <c r="Y22" i="18" s="1"/>
  <c r="AT21" i="18"/>
  <c r="BG22" i="18"/>
  <c r="BJ21" i="1"/>
  <c r="BI21" i="1"/>
  <c r="BE22" i="1"/>
  <c r="AW21" i="21"/>
  <c r="AO22" i="21" s="1"/>
  <c r="BL22" i="21" s="1"/>
  <c r="B21" i="18"/>
  <c r="L21" i="1" s="1"/>
  <c r="AC22" i="18"/>
  <c r="Z22" i="18" s="1"/>
  <c r="AQ23" i="18"/>
  <c r="AU21" i="18"/>
  <c r="BI22" i="18"/>
  <c r="W21" i="18"/>
  <c r="X21" i="18" s="1"/>
  <c r="P21" i="1" s="1"/>
  <c r="BH22" i="21" l="1"/>
  <c r="BJ22" i="21"/>
  <c r="BH22" i="19"/>
  <c r="BJ22" i="19"/>
  <c r="T21" i="21"/>
  <c r="U21" i="21" s="1"/>
  <c r="BK21" i="1" s="1"/>
  <c r="DV21" i="1" s="1"/>
  <c r="V21" i="19"/>
  <c r="C22" i="18"/>
  <c r="M22" i="1" s="1"/>
  <c r="AF22" i="18"/>
  <c r="E22" i="18" s="1"/>
  <c r="V21" i="21"/>
  <c r="H22" i="18"/>
  <c r="N22" i="1" s="1"/>
  <c r="AN21" i="18"/>
  <c r="AM21" i="18" s="1"/>
  <c r="Q21" i="1" s="1"/>
  <c r="S21" i="18"/>
  <c r="R21" i="1" l="1"/>
  <c r="AS22" i="19"/>
  <c r="BO22" i="19"/>
  <c r="BN22" i="19"/>
  <c r="BM22" i="21"/>
  <c r="BO22" i="21"/>
  <c r="AS22" i="21"/>
  <c r="BN22" i="21"/>
  <c r="AW21" i="18"/>
  <c r="T21" i="18" l="1"/>
  <c r="U21" i="18" s="1"/>
  <c r="S21" i="1" s="1"/>
  <c r="DS21" i="1" s="1"/>
  <c r="AO22" i="18"/>
  <c r="BL22" i="18" s="1"/>
  <c r="AT22" i="19"/>
  <c r="BM22" i="19"/>
  <c r="AH22" i="19"/>
  <c r="J22" i="19" s="1"/>
  <c r="AX22" i="19"/>
  <c r="AF22" i="19"/>
  <c r="E22" i="19" s="1"/>
  <c r="AU22" i="19"/>
  <c r="AF22" i="21"/>
  <c r="E22" i="21" s="1"/>
  <c r="AH22" i="21"/>
  <c r="J22" i="21" s="1"/>
  <c r="AG22" i="21"/>
  <c r="I22" i="21" s="1"/>
  <c r="AX22" i="21"/>
  <c r="AE22" i="21"/>
  <c r="D22" i="21" s="1"/>
  <c r="V21" i="18"/>
  <c r="BH22" i="18" l="1"/>
  <c r="BM22" i="18" s="1"/>
  <c r="BJ22" i="18"/>
  <c r="BN22" i="18" s="1"/>
  <c r="BG23" i="19"/>
  <c r="AJ22" i="19"/>
  <c r="Q22" i="19" s="1"/>
  <c r="AL22" i="19" s="1"/>
  <c r="AI22" i="19"/>
  <c r="P22" i="19" s="1"/>
  <c r="AK22" i="19" s="1"/>
  <c r="BI23" i="19"/>
  <c r="AJ22" i="21"/>
  <c r="Q22" i="21" s="1"/>
  <c r="AL22" i="21" s="1"/>
  <c r="AI22" i="21"/>
  <c r="P22" i="21" s="1"/>
  <c r="AK22" i="21" s="1"/>
  <c r="BO22" i="18"/>
  <c r="AS22" i="18"/>
  <c r="AE22" i="18" l="1"/>
  <c r="D22" i="18" s="1"/>
  <c r="AH22" i="18"/>
  <c r="J22" i="18" s="1"/>
  <c r="AG22" i="18"/>
  <c r="I22" i="18" s="1"/>
  <c r="AX22" i="18"/>
  <c r="R22" i="21" l="1"/>
  <c r="AV22" i="21" s="1"/>
  <c r="F22" i="21"/>
  <c r="AT22" i="21" s="1"/>
  <c r="K22" i="21"/>
  <c r="AU22" i="21" s="1"/>
  <c r="AI22" i="18"/>
  <c r="AJ22" i="18"/>
  <c r="Q22" i="18" s="1"/>
  <c r="AL22" i="18" s="1"/>
  <c r="P22" i="18" l="1"/>
  <c r="AK22" i="18" s="1"/>
  <c r="AQ24" i="21"/>
  <c r="AC23" i="21"/>
  <c r="Z23" i="21" s="1"/>
  <c r="BI23" i="21"/>
  <c r="AP24" i="21"/>
  <c r="AB23" i="21"/>
  <c r="Y23" i="21" s="1"/>
  <c r="BG23" i="21"/>
  <c r="AD23" i="21"/>
  <c r="AA23" i="21" s="1"/>
  <c r="AR24" i="21"/>
  <c r="W22" i="21"/>
  <c r="X22" i="21" s="1"/>
  <c r="BK23" i="21"/>
  <c r="CC34" i="1"/>
  <c r="R22" i="19" l="1"/>
  <c r="AV22" i="19" s="1"/>
  <c r="AV23" i="19" s="1"/>
  <c r="B22" i="19"/>
  <c r="V22" i="1" s="1"/>
  <c r="B22" i="21"/>
  <c r="S22" i="21" s="1"/>
  <c r="AF23" i="21"/>
  <c r="C23" i="21"/>
  <c r="BE23" i="1" s="1"/>
  <c r="H23" i="21"/>
  <c r="BF23" i="1" s="1"/>
  <c r="AG23" i="21"/>
  <c r="I23" i="21" s="1"/>
  <c r="AN22" i="21"/>
  <c r="AM22" i="21" s="1"/>
  <c r="BI22" i="1" s="1"/>
  <c r="BH22" i="1"/>
  <c r="O23" i="21"/>
  <c r="BG23" i="1" s="1"/>
  <c r="AY23" i="21"/>
  <c r="R22" i="18"/>
  <c r="AD23" i="18" s="1"/>
  <c r="AA23" i="18" s="1"/>
  <c r="K22" i="18"/>
  <c r="W22" i="19" l="1"/>
  <c r="X22" i="19" s="1"/>
  <c r="Z22" i="1" s="1"/>
  <c r="E23" i="21"/>
  <c r="BK23" i="19"/>
  <c r="AD23" i="19"/>
  <c r="AA23" i="19" s="1"/>
  <c r="O23" i="19" s="1"/>
  <c r="Y23" i="1" s="1"/>
  <c r="AR24" i="19"/>
  <c r="U22" i="19"/>
  <c r="AC22" i="1" s="1"/>
  <c r="DT22" i="1" s="1"/>
  <c r="BD22" i="1"/>
  <c r="BJ22" i="1"/>
  <c r="AW22" i="21"/>
  <c r="AO23" i="21" s="1"/>
  <c r="BL23" i="21" s="1"/>
  <c r="BK23" i="18"/>
  <c r="AV22" i="18"/>
  <c r="AR24" i="18"/>
  <c r="AQ24" i="18"/>
  <c r="AC23" i="18"/>
  <c r="Z23" i="18" s="1"/>
  <c r="AU22" i="18"/>
  <c r="BI23" i="18"/>
  <c r="B22" i="18"/>
  <c r="L22" i="1" s="1"/>
  <c r="F22" i="18"/>
  <c r="AY23" i="18"/>
  <c r="O23" i="18"/>
  <c r="O23" i="1" s="1"/>
  <c r="BH23" i="21" l="1"/>
  <c r="BJ23" i="21"/>
  <c r="T22" i="21"/>
  <c r="U22" i="21" s="1"/>
  <c r="BK22" i="1" s="1"/>
  <c r="DV22" i="1" s="1"/>
  <c r="AN22" i="19"/>
  <c r="AM22" i="19" s="1"/>
  <c r="AA22" i="1" s="1"/>
  <c r="S22" i="19"/>
  <c r="AB22" i="1" s="1"/>
  <c r="F23" i="21"/>
  <c r="AB24" i="21" s="1"/>
  <c r="Y24" i="21" s="1"/>
  <c r="V22" i="21"/>
  <c r="H23" i="18"/>
  <c r="N23" i="1" s="1"/>
  <c r="AP24" i="18"/>
  <c r="AB23" i="18"/>
  <c r="Y23" i="18" s="1"/>
  <c r="AT22" i="18"/>
  <c r="BG23" i="18"/>
  <c r="W22" i="18"/>
  <c r="X22" i="18" s="1"/>
  <c r="P22" i="1" s="1"/>
  <c r="AW22" i="19" l="1"/>
  <c r="AO23" i="19" s="1"/>
  <c r="BL23" i="19" s="1"/>
  <c r="AP25" i="21"/>
  <c r="C24" i="21"/>
  <c r="BE24" i="1" s="1"/>
  <c r="AE24" i="21"/>
  <c r="D24" i="21" s="1"/>
  <c r="BN23" i="21"/>
  <c r="BO23" i="21"/>
  <c r="BM23" i="21"/>
  <c r="AS23" i="21"/>
  <c r="AF23" i="18"/>
  <c r="E23" i="18" s="1"/>
  <c r="AN22" i="18"/>
  <c r="AM22" i="18" s="1"/>
  <c r="Q22" i="1" s="1"/>
  <c r="S22" i="18"/>
  <c r="C23" i="18"/>
  <c r="M23" i="1" s="1"/>
  <c r="BH23" i="19" l="1"/>
  <c r="BM23" i="19" s="1"/>
  <c r="BJ23" i="19"/>
  <c r="BN23" i="19" s="1"/>
  <c r="V22" i="19"/>
  <c r="T22" i="19"/>
  <c r="R22" i="1"/>
  <c r="AE23" i="21"/>
  <c r="D23" i="21" s="1"/>
  <c r="AX23" i="21"/>
  <c r="AH23" i="21"/>
  <c r="J23" i="21" s="1"/>
  <c r="AT23" i="21"/>
  <c r="BO23" i="19"/>
  <c r="AS23" i="19"/>
  <c r="AW22" i="18"/>
  <c r="CA34" i="1"/>
  <c r="T22" i="18" l="1"/>
  <c r="U22" i="18" s="1"/>
  <c r="S22" i="1" s="1"/>
  <c r="DS22" i="1" s="1"/>
  <c r="AO23" i="18"/>
  <c r="BL23" i="18" s="1"/>
  <c r="AJ23" i="21"/>
  <c r="AI23" i="21"/>
  <c r="P23" i="21" s="1"/>
  <c r="AK23" i="21" s="1"/>
  <c r="BG24" i="21"/>
  <c r="AH23" i="19"/>
  <c r="J23" i="19" s="1"/>
  <c r="AE23" i="19"/>
  <c r="D23" i="19" s="1"/>
  <c r="AX23" i="19"/>
  <c r="AT23" i="19"/>
  <c r="V22" i="18"/>
  <c r="BH23" i="18" l="1"/>
  <c r="BM23" i="18" s="1"/>
  <c r="BJ23" i="18"/>
  <c r="BN23" i="18" s="1"/>
  <c r="Q23" i="21"/>
  <c r="AJ23" i="19"/>
  <c r="BG24" i="19"/>
  <c r="AI23" i="19"/>
  <c r="P23" i="19" s="1"/>
  <c r="AK23" i="19" s="1"/>
  <c r="BO23" i="18"/>
  <c r="AS23" i="18"/>
  <c r="R23" i="21" l="1"/>
  <c r="AV23" i="21" s="1"/>
  <c r="AL23" i="21"/>
  <c r="Q23" i="19"/>
  <c r="AG23" i="18"/>
  <c r="I23" i="18" s="1"/>
  <c r="AE23" i="18"/>
  <c r="D23" i="18" s="1"/>
  <c r="AH23" i="18"/>
  <c r="J23" i="18" s="1"/>
  <c r="AX23" i="18"/>
  <c r="AR25" i="21" l="1"/>
  <c r="AD24" i="21"/>
  <c r="AA24" i="21" s="1"/>
  <c r="AX24" i="21" s="1"/>
  <c r="BK24" i="21"/>
  <c r="R23" i="19"/>
  <c r="AR25" i="19" s="1"/>
  <c r="AL23" i="19"/>
  <c r="K23" i="21"/>
  <c r="AJ23" i="18"/>
  <c r="Q23" i="18" s="1"/>
  <c r="AL23" i="18" s="1"/>
  <c r="AI23" i="18"/>
  <c r="P23" i="18" s="1"/>
  <c r="AK23" i="18" s="1"/>
  <c r="CB34" i="1"/>
  <c r="O24" i="21" l="1"/>
  <c r="BG24" i="1" s="1"/>
  <c r="BK24" i="19"/>
  <c r="AD24" i="19"/>
  <c r="AA24" i="19" s="1"/>
  <c r="O24" i="19" s="1"/>
  <c r="Y24" i="1" s="1"/>
  <c r="B23" i="21"/>
  <c r="BD23" i="1" s="1"/>
  <c r="AU23" i="21"/>
  <c r="BI24" i="21"/>
  <c r="W23" i="21"/>
  <c r="X23" i="21" s="1"/>
  <c r="AQ25" i="21"/>
  <c r="AC24" i="21"/>
  <c r="Z24" i="21" s="1"/>
  <c r="K23" i="19"/>
  <c r="B23" i="19"/>
  <c r="V23" i="1" s="1"/>
  <c r="AG24" i="21" l="1"/>
  <c r="I24" i="21" s="1"/>
  <c r="H24" i="21"/>
  <c r="BF24" i="1" s="1"/>
  <c r="AN23" i="21"/>
  <c r="AM23" i="21" s="1"/>
  <c r="BI23" i="1" s="1"/>
  <c r="S23" i="21"/>
  <c r="BH23" i="1"/>
  <c r="AQ25" i="19"/>
  <c r="AC24" i="19"/>
  <c r="Z24" i="19" s="1"/>
  <c r="AU23" i="19"/>
  <c r="W23" i="19"/>
  <c r="X23" i="19" s="1"/>
  <c r="BI24" i="19"/>
  <c r="BJ23" i="1" l="1"/>
  <c r="AW23" i="21"/>
  <c r="S23" i="19"/>
  <c r="AN23" i="19"/>
  <c r="AM23" i="19" s="1"/>
  <c r="AA23" i="1" s="1"/>
  <c r="Z23" i="1"/>
  <c r="AH24" i="19"/>
  <c r="J24" i="19" s="1"/>
  <c r="H24" i="19"/>
  <c r="X24" i="1" s="1"/>
  <c r="R23" i="18"/>
  <c r="AV23" i="18" s="1"/>
  <c r="T23" i="21" l="1"/>
  <c r="U23" i="21" s="1"/>
  <c r="BK23" i="1" s="1"/>
  <c r="DV23" i="1" s="1"/>
  <c r="AO24" i="21"/>
  <c r="BL24" i="21" s="1"/>
  <c r="V23" i="21"/>
  <c r="K24" i="19"/>
  <c r="AW23" i="19"/>
  <c r="AO24" i="19" s="1"/>
  <c r="BL24" i="19" s="1"/>
  <c r="AB23" i="1"/>
  <c r="K23" i="18"/>
  <c r="AU23" i="18" s="1"/>
  <c r="AD24" i="18"/>
  <c r="AA24" i="18" s="1"/>
  <c r="AR25" i="18"/>
  <c r="BK24" i="18"/>
  <c r="B23" i="18"/>
  <c r="L23" i="1" s="1"/>
  <c r="F23" i="18"/>
  <c r="BH24" i="21" l="1"/>
  <c r="BM24" i="21" s="1"/>
  <c r="BJ24" i="21"/>
  <c r="BN24" i="21" s="1"/>
  <c r="BH24" i="19"/>
  <c r="BJ24" i="19"/>
  <c r="T23" i="19"/>
  <c r="U23" i="19" s="1"/>
  <c r="AC23" i="1" s="1"/>
  <c r="DT23" i="1" s="1"/>
  <c r="AS24" i="21"/>
  <c r="BO24" i="21"/>
  <c r="V23" i="19"/>
  <c r="AQ26" i="19"/>
  <c r="AC25" i="19"/>
  <c r="Z25" i="19" s="1"/>
  <c r="W23" i="18"/>
  <c r="X23" i="18" s="1"/>
  <c r="P23" i="1" s="1"/>
  <c r="BI24" i="18"/>
  <c r="AQ25" i="18"/>
  <c r="AC24" i="18"/>
  <c r="Z24" i="18" s="1"/>
  <c r="H24" i="18" s="1"/>
  <c r="N24" i="1" s="1"/>
  <c r="O24" i="18"/>
  <c r="O24" i="1" s="1"/>
  <c r="AB24" i="18"/>
  <c r="Y24" i="18" s="1"/>
  <c r="AP25" i="18"/>
  <c r="AT23" i="18"/>
  <c r="BG24" i="18"/>
  <c r="S23" i="18" l="1"/>
  <c r="AN23" i="18"/>
  <c r="AM23" i="18" s="1"/>
  <c r="Q23" i="1" s="1"/>
  <c r="AF24" i="21"/>
  <c r="E24" i="21" s="1"/>
  <c r="AH24" i="21"/>
  <c r="J24" i="21" s="1"/>
  <c r="AY24" i="21"/>
  <c r="H25" i="19"/>
  <c r="X25" i="1" s="1"/>
  <c r="AH25" i="19"/>
  <c r="BO24" i="19"/>
  <c r="BM24" i="19"/>
  <c r="BN24" i="19"/>
  <c r="AS24" i="19"/>
  <c r="C24" i="18"/>
  <c r="M24" i="1" s="1"/>
  <c r="R23" i="1" l="1"/>
  <c r="J25" i="19"/>
  <c r="K25" i="19" s="1"/>
  <c r="AW23" i="18"/>
  <c r="AI24" i="21"/>
  <c r="P24" i="21" s="1"/>
  <c r="AK24" i="21" s="1"/>
  <c r="AJ24" i="21"/>
  <c r="Q24" i="21" s="1"/>
  <c r="AL24" i="21" s="1"/>
  <c r="AG24" i="19"/>
  <c r="I24" i="19" s="1"/>
  <c r="AU24" i="19"/>
  <c r="AF24" i="19"/>
  <c r="E24" i="19" s="1"/>
  <c r="AX24" i="19"/>
  <c r="AI24" i="19" s="1"/>
  <c r="P24" i="19" s="1"/>
  <c r="V23" i="18" l="1"/>
  <c r="AO24" i="18"/>
  <c r="BL24" i="18" s="1"/>
  <c r="T23" i="18"/>
  <c r="U23" i="18" s="1"/>
  <c r="S23" i="1" s="1"/>
  <c r="DS23" i="1" s="1"/>
  <c r="AK24" i="19"/>
  <c r="AC26" i="19"/>
  <c r="Z26" i="19" s="1"/>
  <c r="H26" i="19" s="1"/>
  <c r="X26" i="1" s="1"/>
  <c r="AQ27" i="19"/>
  <c r="AJ24" i="19"/>
  <c r="BI25" i="19"/>
  <c r="CC39" i="1"/>
  <c r="BH24" i="18" l="1"/>
  <c r="BM24" i="18" s="1"/>
  <c r="BJ24" i="18"/>
  <c r="BN24" i="18" s="1"/>
  <c r="AH26" i="19"/>
  <c r="J26" i="19" s="1"/>
  <c r="Q24" i="19"/>
  <c r="AS24" i="18"/>
  <c r="BO24" i="18"/>
  <c r="R24" i="21"/>
  <c r="BK25" i="21" s="1"/>
  <c r="K24" i="21"/>
  <c r="AE24" i="18"/>
  <c r="D24" i="18" s="1"/>
  <c r="AH24" i="18"/>
  <c r="J24" i="18" s="1"/>
  <c r="AX24" i="18"/>
  <c r="CA39" i="1"/>
  <c r="AF24" i="18" l="1"/>
  <c r="E24" i="18" s="1"/>
  <c r="R24" i="19"/>
  <c r="AD25" i="19" s="1"/>
  <c r="AA25" i="19" s="1"/>
  <c r="O25" i="19" s="1"/>
  <c r="Y25" i="1" s="1"/>
  <c r="AL24" i="19"/>
  <c r="AG24" i="18"/>
  <c r="I24" i="18" s="1"/>
  <c r="AY24" i="18"/>
  <c r="AI24" i="18" s="1"/>
  <c r="P24" i="18" s="1"/>
  <c r="AK24" i="18" s="1"/>
  <c r="AD25" i="21"/>
  <c r="AA25" i="21" s="1"/>
  <c r="AX25" i="21" s="1"/>
  <c r="AR26" i="21"/>
  <c r="AV24" i="21"/>
  <c r="AV25" i="21" s="1"/>
  <c r="F24" i="19"/>
  <c r="B24" i="21"/>
  <c r="F24" i="21"/>
  <c r="AC25" i="21"/>
  <c r="Z25" i="21" s="1"/>
  <c r="AQ26" i="21"/>
  <c r="AU24" i="21"/>
  <c r="AU25" i="21" s="1"/>
  <c r="BI25" i="21"/>
  <c r="AJ24" i="18" l="1"/>
  <c r="Q24" i="18" s="1"/>
  <c r="AL24" i="18" s="1"/>
  <c r="O25" i="21"/>
  <c r="BG25" i="1" s="1"/>
  <c r="AR26" i="19"/>
  <c r="AV24" i="19"/>
  <c r="BK25" i="19"/>
  <c r="B24" i="19"/>
  <c r="V24" i="1" s="1"/>
  <c r="W24" i="21"/>
  <c r="X24" i="21" s="1"/>
  <c r="AT24" i="21"/>
  <c r="AB25" i="21"/>
  <c r="Y25" i="21" s="1"/>
  <c r="AP26" i="21"/>
  <c r="BG25" i="21"/>
  <c r="BD24" i="1"/>
  <c r="AG25" i="21"/>
  <c r="I25" i="21" s="1"/>
  <c r="H25" i="21"/>
  <c r="BF25" i="1" s="1"/>
  <c r="AB25" i="19"/>
  <c r="Y25" i="19" s="1"/>
  <c r="AP26" i="19"/>
  <c r="AT24" i="19"/>
  <c r="W24" i="19"/>
  <c r="X24" i="19" s="1"/>
  <c r="BG25" i="19"/>
  <c r="AE25" i="21" l="1"/>
  <c r="D25" i="21" s="1"/>
  <c r="C25" i="21"/>
  <c r="BE25" i="1" s="1"/>
  <c r="AN24" i="21"/>
  <c r="AM24" i="21" s="1"/>
  <c r="BI24" i="1" s="1"/>
  <c r="BH24" i="1"/>
  <c r="S24" i="21"/>
  <c r="AE25" i="19"/>
  <c r="D25" i="19" s="1"/>
  <c r="C25" i="19"/>
  <c r="W25" i="1" s="1"/>
  <c r="S24" i="19"/>
  <c r="AN24" i="19"/>
  <c r="AM24" i="19" s="1"/>
  <c r="AA24" i="1" s="1"/>
  <c r="Z24" i="1"/>
  <c r="AW24" i="21" l="1"/>
  <c r="AO25" i="21" s="1"/>
  <c r="BL25" i="21" s="1"/>
  <c r="BJ24" i="1"/>
  <c r="AB24" i="1"/>
  <c r="AW24" i="19"/>
  <c r="AO25" i="19" s="1"/>
  <c r="BL25" i="19" s="1"/>
  <c r="BH25" i="21" l="1"/>
  <c r="BJ25" i="21"/>
  <c r="BH25" i="19"/>
  <c r="BJ25" i="19"/>
  <c r="T24" i="21"/>
  <c r="U24" i="21" s="1"/>
  <c r="BK24" i="1" s="1"/>
  <c r="T24" i="19"/>
  <c r="U24" i="19" s="1"/>
  <c r="AC24" i="1" s="1"/>
  <c r="V24" i="21"/>
  <c r="V24" i="19"/>
  <c r="K24" i="18"/>
  <c r="AC25" i="18" s="1"/>
  <c r="Z25" i="18" s="1"/>
  <c r="R24" i="18"/>
  <c r="AD25" i="18" s="1"/>
  <c r="AA25" i="18" s="1"/>
  <c r="O25" i="18" s="1"/>
  <c r="O25" i="1" s="1"/>
  <c r="F24" i="18"/>
  <c r="DV24" i="1" l="1"/>
  <c r="CC24" i="1"/>
  <c r="DT24" i="1"/>
  <c r="CA24" i="1"/>
  <c r="AU24" i="18"/>
  <c r="AV24" i="18"/>
  <c r="AS25" i="21"/>
  <c r="BO25" i="21"/>
  <c r="BN25" i="21"/>
  <c r="BM25" i="21"/>
  <c r="AR26" i="18"/>
  <c r="BI25" i="18"/>
  <c r="AQ26" i="18"/>
  <c r="BM25" i="19"/>
  <c r="BO25" i="19"/>
  <c r="AS25" i="19"/>
  <c r="BK25" i="18"/>
  <c r="B24" i="18"/>
  <c r="L24" i="1" s="1"/>
  <c r="H25" i="18"/>
  <c r="N25" i="1" s="1"/>
  <c r="AH25" i="18"/>
  <c r="J25" i="18" s="1"/>
  <c r="W24" i="18"/>
  <c r="X24" i="18" s="1"/>
  <c r="S24" i="18" s="1"/>
  <c r="AT24" i="18"/>
  <c r="BG25" i="18"/>
  <c r="AB25" i="18"/>
  <c r="AP26" i="18"/>
  <c r="AU25" i="19" l="1"/>
  <c r="BN25" i="19"/>
  <c r="AH25" i="21"/>
  <c r="J25" i="21" s="1"/>
  <c r="AY25" i="21"/>
  <c r="AF25" i="19"/>
  <c r="E25" i="19" s="1"/>
  <c r="AF25" i="21"/>
  <c r="E25" i="21" s="1"/>
  <c r="AG25" i="19"/>
  <c r="I25" i="19" s="1"/>
  <c r="AY25" i="19"/>
  <c r="AI25" i="19" s="1"/>
  <c r="P25" i="19" s="1"/>
  <c r="AN24" i="18"/>
  <c r="AM24" i="18" s="1"/>
  <c r="Q24" i="1" s="1"/>
  <c r="P24" i="1"/>
  <c r="AW24" i="18"/>
  <c r="R24" i="1"/>
  <c r="Y25" i="18"/>
  <c r="V24" i="18" l="1"/>
  <c r="AO25" i="18"/>
  <c r="BL25" i="18" s="1"/>
  <c r="T24" i="18"/>
  <c r="AK25" i="19"/>
  <c r="U24" i="18"/>
  <c r="S24" i="1" s="1"/>
  <c r="DS24" i="1" s="1"/>
  <c r="AI25" i="21"/>
  <c r="P25" i="21" s="1"/>
  <c r="AK25" i="21" s="1"/>
  <c r="AJ25" i="21"/>
  <c r="AJ25" i="19"/>
  <c r="BI26" i="19"/>
  <c r="C25" i="18"/>
  <c r="M25" i="1" s="1"/>
  <c r="BH25" i="18" l="1"/>
  <c r="BM25" i="18" s="1"/>
  <c r="BJ25" i="18"/>
  <c r="BN25" i="18" s="1"/>
  <c r="Q25" i="21"/>
  <c r="AL25" i="21" s="1"/>
  <c r="Q25" i="19"/>
  <c r="AL25" i="19" s="1"/>
  <c r="AE25" i="18"/>
  <c r="D25" i="18" s="1"/>
  <c r="AS25" i="18"/>
  <c r="BO25" i="18"/>
  <c r="AX25" i="18"/>
  <c r="CB39" i="1"/>
  <c r="R25" i="19" l="1"/>
  <c r="BK26" i="19" s="1"/>
  <c r="AF25" i="18"/>
  <c r="E25" i="18" s="1"/>
  <c r="AG25" i="18"/>
  <c r="I25" i="18" s="1"/>
  <c r="AY25" i="18"/>
  <c r="AI25" i="18" s="1"/>
  <c r="K25" i="21"/>
  <c r="R25" i="21"/>
  <c r="AV25" i="19" l="1"/>
  <c r="AJ25" i="18"/>
  <c r="Q25" i="18" s="1"/>
  <c r="AL25" i="18" s="1"/>
  <c r="AR27" i="19"/>
  <c r="AD26" i="19"/>
  <c r="AA26" i="19" s="1"/>
  <c r="O26" i="19" s="1"/>
  <c r="Y26" i="1" s="1"/>
  <c r="P25" i="18"/>
  <c r="AK25" i="18" s="1"/>
  <c r="B25" i="19"/>
  <c r="F25" i="19"/>
  <c r="AR27" i="21"/>
  <c r="AD26" i="21"/>
  <c r="AA26" i="21" s="1"/>
  <c r="BK26" i="21"/>
  <c r="B25" i="21"/>
  <c r="F25" i="21"/>
  <c r="AQ27" i="21"/>
  <c r="AC26" i="21"/>
  <c r="Z26" i="21" s="1"/>
  <c r="BI26" i="21"/>
  <c r="F25" i="18"/>
  <c r="V25" i="1" l="1"/>
  <c r="H26" i="21"/>
  <c r="BF26" i="1" s="1"/>
  <c r="AH26" i="21"/>
  <c r="J26" i="21" s="1"/>
  <c r="AP27" i="21"/>
  <c r="AB26" i="21"/>
  <c r="Y26" i="21" s="1"/>
  <c r="AT25" i="21"/>
  <c r="AT26" i="21" s="1"/>
  <c r="BG26" i="21"/>
  <c r="BD25" i="1"/>
  <c r="W25" i="21"/>
  <c r="X25" i="21" s="1"/>
  <c r="AT25" i="19"/>
  <c r="AT26" i="19" s="1"/>
  <c r="AB26" i="19"/>
  <c r="Y26" i="19" s="1"/>
  <c r="AP27" i="19"/>
  <c r="W25" i="19"/>
  <c r="X25" i="19" s="1"/>
  <c r="BG26" i="19"/>
  <c r="AX26" i="21"/>
  <c r="O26" i="21"/>
  <c r="BG26" i="1" s="1"/>
  <c r="R25" i="18"/>
  <c r="AB26" i="18"/>
  <c r="Y26" i="18" s="1"/>
  <c r="AP27" i="18"/>
  <c r="AT25" i="18"/>
  <c r="BG26" i="18"/>
  <c r="AN25" i="21" l="1"/>
  <c r="AM25" i="21" s="1"/>
  <c r="BI25" i="1" s="1"/>
  <c r="BH25" i="1"/>
  <c r="S25" i="21"/>
  <c r="Z25" i="1"/>
  <c r="S25" i="19"/>
  <c r="AN25" i="19"/>
  <c r="AM25" i="19" s="1"/>
  <c r="AA25" i="1" s="1"/>
  <c r="AE26" i="19"/>
  <c r="D26" i="19" s="1"/>
  <c r="C26" i="19"/>
  <c r="W26" i="1" s="1"/>
  <c r="C26" i="21"/>
  <c r="BE26" i="1" s="1"/>
  <c r="AE26" i="21"/>
  <c r="D26" i="21" s="1"/>
  <c r="C26" i="18"/>
  <c r="M26" i="1" s="1"/>
  <c r="AE26" i="18"/>
  <c r="AV25" i="18"/>
  <c r="AD26" i="18"/>
  <c r="AA26" i="18" s="1"/>
  <c r="AR27" i="18"/>
  <c r="BK26" i="18"/>
  <c r="K25" i="18"/>
  <c r="D26" i="18" l="1"/>
  <c r="AB25" i="1"/>
  <c r="AW25" i="19"/>
  <c r="F26" i="19"/>
  <c r="BJ25" i="1"/>
  <c r="AW25" i="21"/>
  <c r="AO26" i="21" s="1"/>
  <c r="BL26" i="21" s="1"/>
  <c r="B25" i="18"/>
  <c r="L25" i="1" s="1"/>
  <c r="O26" i="18"/>
  <c r="O26" i="1" s="1"/>
  <c r="AX26" i="18"/>
  <c r="AC26" i="18"/>
  <c r="Z26" i="18" s="1"/>
  <c r="AQ27" i="18"/>
  <c r="BI26" i="18"/>
  <c r="AU25" i="18"/>
  <c r="W25" i="18"/>
  <c r="X25" i="18" s="1"/>
  <c r="P25" i="1" s="1"/>
  <c r="CC44" i="1"/>
  <c r="BH26" i="21" l="1"/>
  <c r="BJ26" i="21"/>
  <c r="T25" i="21"/>
  <c r="U25" i="21" s="1"/>
  <c r="BK25" i="1" s="1"/>
  <c r="DV25" i="1" s="1"/>
  <c r="T25" i="19"/>
  <c r="U25" i="19" s="1"/>
  <c r="AC25" i="1" s="1"/>
  <c r="DT25" i="1" s="1"/>
  <c r="AO26" i="19"/>
  <c r="F26" i="18"/>
  <c r="AB27" i="18" s="1"/>
  <c r="Y27" i="18" s="1"/>
  <c r="AB27" i="19"/>
  <c r="Y27" i="19" s="1"/>
  <c r="AP28" i="19"/>
  <c r="F26" i="21"/>
  <c r="V25" i="19"/>
  <c r="V25" i="21"/>
  <c r="AH26" i="18"/>
  <c r="J26" i="18" s="1"/>
  <c r="AN25" i="18"/>
  <c r="AM25" i="18" s="1"/>
  <c r="Q25" i="1" s="1"/>
  <c r="S25" i="18"/>
  <c r="H26" i="18"/>
  <c r="N26" i="1" s="1"/>
  <c r="T26" i="19" l="1"/>
  <c r="BL26" i="19"/>
  <c r="BH26" i="19"/>
  <c r="BM26" i="19" s="1"/>
  <c r="BJ26" i="19"/>
  <c r="BN26" i="19" s="1"/>
  <c r="R25" i="1"/>
  <c r="AP28" i="18"/>
  <c r="AF27" i="18"/>
  <c r="E27" i="18" s="1"/>
  <c r="C27" i="18"/>
  <c r="M27" i="1" s="1"/>
  <c r="BM26" i="21"/>
  <c r="BO26" i="21"/>
  <c r="BN26" i="21"/>
  <c r="AS26" i="21"/>
  <c r="BO26" i="19"/>
  <c r="AS26" i="19"/>
  <c r="AP28" i="21"/>
  <c r="AB27" i="21"/>
  <c r="Y27" i="21" s="1"/>
  <c r="AF27" i="19"/>
  <c r="E27" i="19" s="1"/>
  <c r="C27" i="19"/>
  <c r="W27" i="1" s="1"/>
  <c r="AW25" i="18"/>
  <c r="CA44" i="1"/>
  <c r="U25" i="18" l="1"/>
  <c r="S25" i="1" s="1"/>
  <c r="DS25" i="1" s="1"/>
  <c r="AO26" i="18"/>
  <c r="BL26" i="18" s="1"/>
  <c r="T25" i="18"/>
  <c r="AF26" i="19"/>
  <c r="E26" i="19" s="1"/>
  <c r="AG26" i="21"/>
  <c r="I26" i="21" s="1"/>
  <c r="AY26" i="21"/>
  <c r="AI26" i="21" s="1"/>
  <c r="P26" i="21" s="1"/>
  <c r="AF27" i="21"/>
  <c r="E27" i="21" s="1"/>
  <c r="C27" i="21"/>
  <c r="BE27" i="1" s="1"/>
  <c r="AG26" i="19"/>
  <c r="I26" i="19" s="1"/>
  <c r="AF26" i="21"/>
  <c r="E26" i="21" s="1"/>
  <c r="AY26" i="19"/>
  <c r="AI26" i="19" s="1"/>
  <c r="P26" i="19" s="1"/>
  <c r="V25" i="18"/>
  <c r="BH26" i="18" l="1"/>
  <c r="BM26" i="18" s="1"/>
  <c r="BJ26" i="18"/>
  <c r="BN26" i="18" s="1"/>
  <c r="AK26" i="21"/>
  <c r="AK26" i="19"/>
  <c r="R26" i="21"/>
  <c r="AJ26" i="21"/>
  <c r="Q26" i="21" s="1"/>
  <c r="AL26" i="21" s="1"/>
  <c r="BG27" i="21"/>
  <c r="R26" i="19"/>
  <c r="AJ26" i="19"/>
  <c r="Q26" i="19" s="1"/>
  <c r="AL26" i="19" s="1"/>
  <c r="BG27" i="19"/>
  <c r="BO26" i="18"/>
  <c r="AS26" i="18"/>
  <c r="AG26" i="18" l="1"/>
  <c r="I26" i="18" s="1"/>
  <c r="BK27" i="19"/>
  <c r="BK27" i="21"/>
  <c r="AD27" i="21"/>
  <c r="AA27" i="21" s="1"/>
  <c r="AR28" i="21"/>
  <c r="AV26" i="21"/>
  <c r="AV26" i="19"/>
  <c r="AD27" i="19"/>
  <c r="AA27" i="19" s="1"/>
  <c r="O27" i="19" s="1"/>
  <c r="Y27" i="1" s="1"/>
  <c r="AR28" i="19"/>
  <c r="AT26" i="18"/>
  <c r="AF26" i="18"/>
  <c r="E26" i="18" s="1"/>
  <c r="AY26" i="18"/>
  <c r="AY27" i="21" l="1"/>
  <c r="O27" i="21"/>
  <c r="BG27" i="1" s="1"/>
  <c r="AI26" i="18"/>
  <c r="P26" i="18" s="1"/>
  <c r="AK26" i="18" s="1"/>
  <c r="AJ26" i="18"/>
  <c r="BG27" i="18"/>
  <c r="Q26" i="18" l="1"/>
  <c r="AL26" i="18" s="1"/>
  <c r="K26" i="19"/>
  <c r="B26" i="19"/>
  <c r="V26" i="1" s="1"/>
  <c r="K26" i="21"/>
  <c r="K26" i="18"/>
  <c r="AQ28" i="19" l="1"/>
  <c r="W26" i="19"/>
  <c r="X26" i="19" s="1"/>
  <c r="AC27" i="19"/>
  <c r="Z27" i="19" s="1"/>
  <c r="BI27" i="19"/>
  <c r="AU26" i="19"/>
  <c r="B26" i="21"/>
  <c r="AU26" i="21"/>
  <c r="AU27" i="21" s="1"/>
  <c r="AQ28" i="21"/>
  <c r="AC27" i="21"/>
  <c r="Z27" i="21" s="1"/>
  <c r="BI27" i="21"/>
  <c r="W26" i="21"/>
  <c r="X26" i="21" s="1"/>
  <c r="AQ28" i="18"/>
  <c r="AC27" i="18"/>
  <c r="Z27" i="18" s="1"/>
  <c r="AU26" i="18"/>
  <c r="BI27" i="18"/>
  <c r="R26" i="18"/>
  <c r="H27" i="19" l="1"/>
  <c r="X27" i="1" s="1"/>
  <c r="AH27" i="19"/>
  <c r="J27" i="19" s="1"/>
  <c r="AN26" i="19"/>
  <c r="AM26" i="19" s="1"/>
  <c r="AA26" i="1" s="1"/>
  <c r="Z26" i="1"/>
  <c r="S26" i="19"/>
  <c r="AN26" i="21"/>
  <c r="AM26" i="21" s="1"/>
  <c r="BI26" i="1" s="1"/>
  <c r="S26" i="21"/>
  <c r="BH26" i="1"/>
  <c r="BD26" i="1"/>
  <c r="H27" i="21"/>
  <c r="BF27" i="1" s="1"/>
  <c r="AH27" i="21"/>
  <c r="J27" i="21" s="1"/>
  <c r="H27" i="18"/>
  <c r="N27" i="1" s="1"/>
  <c r="W26" i="18"/>
  <c r="X26" i="18" s="1"/>
  <c r="P26" i="1" s="1"/>
  <c r="AR28" i="18"/>
  <c r="AV26" i="18"/>
  <c r="AD27" i="18"/>
  <c r="AA27" i="18" s="1"/>
  <c r="BK27" i="18"/>
  <c r="B26" i="18"/>
  <c r="L26" i="1" s="1"/>
  <c r="U26" i="19" l="1"/>
  <c r="AC26" i="1" s="1"/>
  <c r="DT26" i="1" s="1"/>
  <c r="AW26" i="19"/>
  <c r="AO27" i="19" s="1"/>
  <c r="BL27" i="19" s="1"/>
  <c r="AB26" i="1"/>
  <c r="AW26" i="21"/>
  <c r="AO27" i="21" s="1"/>
  <c r="BL27" i="21" s="1"/>
  <c r="BJ26" i="1"/>
  <c r="AN26" i="18"/>
  <c r="AM26" i="18" s="1"/>
  <c r="Q26" i="1" s="1"/>
  <c r="S26" i="18"/>
  <c r="O27" i="18"/>
  <c r="O27" i="1" s="1"/>
  <c r="BH27" i="21" l="1"/>
  <c r="BJ27" i="21"/>
  <c r="BH27" i="19"/>
  <c r="BJ27" i="19"/>
  <c r="T26" i="21"/>
  <c r="U26" i="21" s="1"/>
  <c r="BK26" i="1" s="1"/>
  <c r="DV26" i="1" s="1"/>
  <c r="R26" i="1"/>
  <c r="V26" i="19"/>
  <c r="V26" i="21"/>
  <c r="AW26" i="18"/>
  <c r="T26" i="18" l="1"/>
  <c r="U26" i="18" s="1"/>
  <c r="S26" i="1" s="1"/>
  <c r="DS26" i="1" s="1"/>
  <c r="AO27" i="18"/>
  <c r="BL27" i="18" s="1"/>
  <c r="BN27" i="19"/>
  <c r="BO27" i="19"/>
  <c r="AS27" i="19"/>
  <c r="BM27" i="19"/>
  <c r="AS27" i="21"/>
  <c r="BN27" i="21"/>
  <c r="BM27" i="21"/>
  <c r="BO27" i="21"/>
  <c r="V26" i="18"/>
  <c r="CB44" i="1"/>
  <c r="BH27" i="18" l="1"/>
  <c r="BM27" i="18" s="1"/>
  <c r="BJ27" i="18"/>
  <c r="BN27" i="18" s="1"/>
  <c r="AE27" i="19"/>
  <c r="D27" i="19" s="1"/>
  <c r="AY27" i="19"/>
  <c r="AJ27" i="19" s="1"/>
  <c r="AG27" i="19"/>
  <c r="I27" i="19" s="1"/>
  <c r="AE27" i="21"/>
  <c r="D27" i="21" s="1"/>
  <c r="AG27" i="21"/>
  <c r="I27" i="21" s="1"/>
  <c r="AX27" i="21"/>
  <c r="AJ27" i="21" s="1"/>
  <c r="Q27" i="21" s="1"/>
  <c r="AL27" i="21" s="1"/>
  <c r="BO27" i="18"/>
  <c r="AS27" i="18"/>
  <c r="Q27" i="19" l="1"/>
  <c r="AL27" i="19" s="1"/>
  <c r="AX27" i="18"/>
  <c r="AI27" i="19"/>
  <c r="AI27" i="21"/>
  <c r="P27" i="21" s="1"/>
  <c r="AK27" i="21" s="1"/>
  <c r="AG27" i="18"/>
  <c r="I27" i="18" s="1"/>
  <c r="AH27" i="18"/>
  <c r="J27" i="18" s="1"/>
  <c r="AE27" i="18"/>
  <c r="D27" i="18" s="1"/>
  <c r="AY27" i="18"/>
  <c r="P27" i="19" l="1"/>
  <c r="K27" i="19"/>
  <c r="AQ29" i="19" s="1"/>
  <c r="F27" i="19"/>
  <c r="AJ27" i="18"/>
  <c r="AI27" i="18"/>
  <c r="P27" i="18" s="1"/>
  <c r="AK27" i="18" s="1"/>
  <c r="AU27" i="19" l="1"/>
  <c r="AU28" i="19" s="1"/>
  <c r="R27" i="19"/>
  <c r="AV27" i="19" s="1"/>
  <c r="AK27" i="19"/>
  <c r="B27" i="19" s="1"/>
  <c r="V27" i="1" s="1"/>
  <c r="BI28" i="19"/>
  <c r="Q27" i="18"/>
  <c r="AL27" i="18" s="1"/>
  <c r="AC28" i="19"/>
  <c r="Z28" i="19" s="1"/>
  <c r="H28" i="19" s="1"/>
  <c r="X28" i="1" s="1"/>
  <c r="K27" i="21"/>
  <c r="R27" i="21"/>
  <c r="AB28" i="19"/>
  <c r="Y28" i="19" s="1"/>
  <c r="AP29" i="19"/>
  <c r="AT27" i="19"/>
  <c r="BG28" i="19"/>
  <c r="CC49" i="1"/>
  <c r="W27" i="19" l="1"/>
  <c r="X27" i="19" s="1"/>
  <c r="S27" i="19" s="1"/>
  <c r="AR29" i="19"/>
  <c r="AD28" i="19"/>
  <c r="AA28" i="19" s="1"/>
  <c r="O28" i="19" s="1"/>
  <c r="Y28" i="1" s="1"/>
  <c r="BK28" i="19"/>
  <c r="AG28" i="19"/>
  <c r="I28" i="19" s="1"/>
  <c r="K28" i="19" s="1"/>
  <c r="C28" i="19"/>
  <c r="W28" i="1" s="1"/>
  <c r="AF28" i="19"/>
  <c r="E28" i="19" s="1"/>
  <c r="AD28" i="21"/>
  <c r="AA28" i="21" s="1"/>
  <c r="AR29" i="21"/>
  <c r="AV27" i="21"/>
  <c r="AV28" i="21" s="1"/>
  <c r="BK28" i="21"/>
  <c r="AQ29" i="21"/>
  <c r="AC28" i="21"/>
  <c r="Z28" i="21" s="1"/>
  <c r="BI28" i="21"/>
  <c r="F27" i="21"/>
  <c r="B27" i="21"/>
  <c r="K27" i="18"/>
  <c r="F27" i="18"/>
  <c r="AT27" i="18" s="1"/>
  <c r="CA49" i="1"/>
  <c r="T27" i="19" l="1"/>
  <c r="U27" i="19" s="1"/>
  <c r="AC27" i="1" s="1"/>
  <c r="DT27" i="1" s="1"/>
  <c r="Z27" i="1"/>
  <c r="AN27" i="19"/>
  <c r="AM27" i="19" s="1"/>
  <c r="AA27" i="1" s="1"/>
  <c r="AB27" i="1"/>
  <c r="AW27" i="19"/>
  <c r="AT27" i="21"/>
  <c r="AB28" i="21"/>
  <c r="Y28" i="21" s="1"/>
  <c r="AP29" i="21"/>
  <c r="BG28" i="21"/>
  <c r="BD27" i="1"/>
  <c r="W27" i="21"/>
  <c r="X27" i="21" s="1"/>
  <c r="AY28" i="21"/>
  <c r="O28" i="21"/>
  <c r="BG28" i="1" s="1"/>
  <c r="AQ30" i="19"/>
  <c r="AC29" i="19"/>
  <c r="Z29" i="19" s="1"/>
  <c r="H28" i="21"/>
  <c r="BF28" i="1" s="1"/>
  <c r="AH28" i="21"/>
  <c r="J28" i="21" s="1"/>
  <c r="AU27" i="18"/>
  <c r="AQ29" i="18"/>
  <c r="AC28" i="18"/>
  <c r="Z28" i="18" s="1"/>
  <c r="H28" i="18" s="1"/>
  <c r="N28" i="1" s="1"/>
  <c r="BI28" i="18"/>
  <c r="AB28" i="18"/>
  <c r="Y28" i="18" s="1"/>
  <c r="AP29" i="18"/>
  <c r="BG28" i="18"/>
  <c r="R27" i="18"/>
  <c r="V27" i="19" l="1"/>
  <c r="AO28" i="19"/>
  <c r="AG29" i="19"/>
  <c r="I29" i="19" s="1"/>
  <c r="K29" i="19" s="1"/>
  <c r="H29" i="19"/>
  <c r="X29" i="1" s="1"/>
  <c r="AF28" i="21"/>
  <c r="E28" i="21" s="1"/>
  <c r="C28" i="21"/>
  <c r="BE28" i="1" s="1"/>
  <c r="AN27" i="21"/>
  <c r="AM27" i="21" s="1"/>
  <c r="BI27" i="1" s="1"/>
  <c r="BH27" i="1"/>
  <c r="S27" i="21"/>
  <c r="AF28" i="18"/>
  <c r="E28" i="18" s="1"/>
  <c r="C28" i="18"/>
  <c r="M28" i="1" s="1"/>
  <c r="B27" i="18"/>
  <c r="L27" i="1" s="1"/>
  <c r="W27" i="18"/>
  <c r="X27" i="18" s="1"/>
  <c r="P27" i="1" s="1"/>
  <c r="AR29" i="18"/>
  <c r="AD28" i="18"/>
  <c r="AA28" i="18" s="1"/>
  <c r="AV27" i="18"/>
  <c r="BK28" i="18"/>
  <c r="BJ28" i="19" l="1"/>
  <c r="BL28" i="19"/>
  <c r="AS28" i="19"/>
  <c r="BH28" i="19"/>
  <c r="BN28" i="19"/>
  <c r="T28" i="19"/>
  <c r="BO28" i="19"/>
  <c r="AC31" i="19"/>
  <c r="AQ33" i="19"/>
  <c r="AQ31" i="19"/>
  <c r="AQ32" i="19"/>
  <c r="AC30" i="19"/>
  <c r="Z30" i="19" s="1"/>
  <c r="BM28" i="19"/>
  <c r="AH28" i="19"/>
  <c r="J28" i="19" s="1"/>
  <c r="BJ27" i="1"/>
  <c r="AW27" i="21"/>
  <c r="AO28" i="21" s="1"/>
  <c r="BL28" i="21" s="1"/>
  <c r="S27" i="18"/>
  <c r="AN27" i="18"/>
  <c r="AM27" i="18" s="1"/>
  <c r="Q27" i="1" s="1"/>
  <c r="AY28" i="18"/>
  <c r="O28" i="18"/>
  <c r="O28" i="1" s="1"/>
  <c r="BH28" i="21" l="1"/>
  <c r="BJ28" i="21"/>
  <c r="AX28" i="19"/>
  <c r="Z31" i="19"/>
  <c r="Z32" i="19" s="1"/>
  <c r="T27" i="21"/>
  <c r="U27" i="21" s="1"/>
  <c r="BK27" i="1" s="1"/>
  <c r="DV27" i="1" s="1"/>
  <c r="H30" i="19"/>
  <c r="X30" i="1" s="1"/>
  <c r="AG30" i="19"/>
  <c r="I30" i="19" s="1"/>
  <c r="AE28" i="19"/>
  <c r="D28" i="19" s="1"/>
  <c r="R27" i="1"/>
  <c r="H31" i="19"/>
  <c r="X31" i="1" s="1"/>
  <c r="AH31" i="19"/>
  <c r="J31" i="19" s="1"/>
  <c r="AJ28" i="19"/>
  <c r="Q28" i="19" s="1"/>
  <c r="AL28" i="19" s="1"/>
  <c r="V27" i="21"/>
  <c r="BI29" i="19"/>
  <c r="AW27" i="18"/>
  <c r="AO28" i="18" s="1"/>
  <c r="BL28" i="18" s="1"/>
  <c r="BH28" i="18" l="1"/>
  <c r="BJ28" i="18"/>
  <c r="AI28" i="19"/>
  <c r="P28" i="19" s="1"/>
  <c r="T27" i="18"/>
  <c r="U27" i="18" s="1"/>
  <c r="S27" i="1" s="1"/>
  <c r="DS27" i="1" s="1"/>
  <c r="AH32" i="19"/>
  <c r="J32" i="19" s="1"/>
  <c r="K32" i="19" s="1"/>
  <c r="H32" i="19"/>
  <c r="X32" i="1" s="1"/>
  <c r="BN28" i="21"/>
  <c r="BM28" i="21"/>
  <c r="BO28" i="21"/>
  <c r="AS28" i="21"/>
  <c r="V27" i="18"/>
  <c r="AK28" i="19" l="1"/>
  <c r="R28" i="19"/>
  <c r="AV28" i="19" s="1"/>
  <c r="AQ34" i="19"/>
  <c r="AC33" i="19"/>
  <c r="Z33" i="19" s="1"/>
  <c r="K30" i="18"/>
  <c r="AR30" i="19"/>
  <c r="AX28" i="21"/>
  <c r="AJ28" i="21" s="1"/>
  <c r="Q28" i="21" s="1"/>
  <c r="AL28" i="21" s="1"/>
  <c r="AE28" i="21"/>
  <c r="D28" i="21" s="1"/>
  <c r="AG28" i="21"/>
  <c r="I28" i="21" s="1"/>
  <c r="BN28" i="18"/>
  <c r="BM28" i="18"/>
  <c r="BO28" i="18"/>
  <c r="AS28" i="18"/>
  <c r="BK29" i="19" l="1"/>
  <c r="AD29" i="19"/>
  <c r="AA29" i="19" s="1"/>
  <c r="O29" i="19" s="1"/>
  <c r="Y29" i="1" s="1"/>
  <c r="H33" i="19"/>
  <c r="X33" i="1" s="1"/>
  <c r="AH33" i="19"/>
  <c r="J33" i="19" s="1"/>
  <c r="K33" i="19" s="1"/>
  <c r="AE28" i="18"/>
  <c r="D28" i="18" s="1"/>
  <c r="AH28" i="18"/>
  <c r="J28" i="18" s="1"/>
  <c r="AI28" i="21"/>
  <c r="P28" i="21" s="1"/>
  <c r="AK28" i="21" s="1"/>
  <c r="F28" i="19"/>
  <c r="B28" i="19"/>
  <c r="AG28" i="18"/>
  <c r="I28" i="18" s="1"/>
  <c r="AX28" i="18"/>
  <c r="AI28" i="18" l="1"/>
  <c r="P28" i="18" s="1"/>
  <c r="AK28" i="18" s="1"/>
  <c r="AC35" i="19"/>
  <c r="AQ37" i="19"/>
  <c r="AC34" i="19"/>
  <c r="Z34" i="19" s="1"/>
  <c r="AQ35" i="19"/>
  <c r="AQ36" i="19"/>
  <c r="V28" i="1"/>
  <c r="AP30" i="19"/>
  <c r="AB29" i="19"/>
  <c r="Y29" i="19" s="1"/>
  <c r="AT28" i="19"/>
  <c r="BG29" i="19"/>
  <c r="W28" i="19"/>
  <c r="X28" i="19" s="1"/>
  <c r="AJ28" i="18"/>
  <c r="Q28" i="18" s="1"/>
  <c r="AL28" i="18" s="1"/>
  <c r="H34" i="19" l="1"/>
  <c r="X34" i="1" s="1"/>
  <c r="AH34" i="19"/>
  <c r="J34" i="19" s="1"/>
  <c r="Z35" i="19"/>
  <c r="K28" i="21"/>
  <c r="R28" i="21"/>
  <c r="AN28" i="19"/>
  <c r="AM28" i="19" s="1"/>
  <c r="Z28" i="1"/>
  <c r="S28" i="19"/>
  <c r="C29" i="19"/>
  <c r="W29" i="1" s="1"/>
  <c r="AF29" i="19"/>
  <c r="E29" i="19" s="1"/>
  <c r="AV28" i="18"/>
  <c r="Z36" i="19" l="1"/>
  <c r="H35" i="19"/>
  <c r="X35" i="1" s="1"/>
  <c r="AE31" i="19"/>
  <c r="AW28" i="19"/>
  <c r="AO29" i="19" s="1"/>
  <c r="BL29" i="19" s="1"/>
  <c r="AB28" i="1"/>
  <c r="U28" i="19"/>
  <c r="AM4" i="19"/>
  <c r="AA28" i="1"/>
  <c r="BK29" i="21"/>
  <c r="AD29" i="21"/>
  <c r="AA29" i="21" s="1"/>
  <c r="AR30" i="21"/>
  <c r="AQ30" i="21"/>
  <c r="AU28" i="21"/>
  <c r="AC29" i="21"/>
  <c r="Z29" i="21" s="1"/>
  <c r="BI29" i="21"/>
  <c r="B28" i="21"/>
  <c r="F28" i="21"/>
  <c r="W28" i="21" s="1"/>
  <c r="X28" i="21" s="1"/>
  <c r="R28" i="18"/>
  <c r="BH29" i="19" l="1"/>
  <c r="BJ29" i="19"/>
  <c r="AE32" i="19"/>
  <c r="Z37" i="19"/>
  <c r="Z38" i="19" s="1"/>
  <c r="H36" i="19"/>
  <c r="X36" i="1" s="1"/>
  <c r="D31" i="19"/>
  <c r="AP30" i="21"/>
  <c r="AB29" i="21"/>
  <c r="Y29" i="21" s="1"/>
  <c r="AT28" i="21"/>
  <c r="BG29" i="21"/>
  <c r="AC28" i="1"/>
  <c r="DT28" i="1" s="1"/>
  <c r="BD28" i="1"/>
  <c r="V28" i="19"/>
  <c r="S28" i="21"/>
  <c r="AN28" i="21"/>
  <c r="AM28" i="21" s="1"/>
  <c r="BH28" i="1"/>
  <c r="H29" i="21"/>
  <c r="BF29" i="1" s="1"/>
  <c r="AG29" i="21"/>
  <c r="I29" i="21" s="1"/>
  <c r="K29" i="21" s="1"/>
  <c r="AY29" i="21"/>
  <c r="O29" i="21"/>
  <c r="BG29" i="1" s="1"/>
  <c r="K28" i="18"/>
  <c r="BI29" i="18" s="1"/>
  <c r="BK29" i="18"/>
  <c r="AD29" i="18"/>
  <c r="AA29" i="18" s="1"/>
  <c r="AR30" i="18"/>
  <c r="F28" i="18"/>
  <c r="AC31" i="21" l="1"/>
  <c r="AQ33" i="21"/>
  <c r="AC30" i="21"/>
  <c r="Z30" i="21" s="1"/>
  <c r="Z31" i="21" s="1"/>
  <c r="AQ31" i="21"/>
  <c r="AQ32" i="21"/>
  <c r="H38" i="19"/>
  <c r="X38" i="1" s="1"/>
  <c r="H37" i="19"/>
  <c r="X37" i="1" s="1"/>
  <c r="Z39" i="19"/>
  <c r="H39" i="19" s="1"/>
  <c r="X39" i="1" s="1"/>
  <c r="D32" i="19"/>
  <c r="AC29" i="18"/>
  <c r="Z29" i="18" s="1"/>
  <c r="AH29" i="18" s="1"/>
  <c r="AQ30" i="18"/>
  <c r="AU28" i="18"/>
  <c r="BO29" i="19"/>
  <c r="AS29" i="19"/>
  <c r="AF29" i="21"/>
  <c r="E29" i="21" s="1"/>
  <c r="C29" i="21"/>
  <c r="BE29" i="1" s="1"/>
  <c r="BJ28" i="1"/>
  <c r="AW28" i="21"/>
  <c r="AO29" i="21" s="1"/>
  <c r="BL29" i="21" s="1"/>
  <c r="AM4" i="21"/>
  <c r="BI28" i="1"/>
  <c r="O29" i="18"/>
  <c r="O29" i="1" s="1"/>
  <c r="AY29" i="18"/>
  <c r="B28" i="18"/>
  <c r="L28" i="1" s="1"/>
  <c r="AP30" i="18"/>
  <c r="AB29" i="18"/>
  <c r="Y29" i="18" s="1"/>
  <c r="BG29" i="18"/>
  <c r="AT28" i="18"/>
  <c r="W28" i="18"/>
  <c r="X28" i="18" s="1"/>
  <c r="P28" i="1" s="1"/>
  <c r="BH29" i="21" l="1"/>
  <c r="BJ29" i="21"/>
  <c r="T28" i="21"/>
  <c r="AG30" i="21"/>
  <c r="I30" i="21" s="1"/>
  <c r="H30" i="21"/>
  <c r="BF30" i="1" s="1"/>
  <c r="U28" i="21"/>
  <c r="BK28" i="1" s="1"/>
  <c r="DV28" i="1" s="1"/>
  <c r="H29" i="18"/>
  <c r="N29" i="1" s="1"/>
  <c r="Z40" i="19"/>
  <c r="AX31" i="21"/>
  <c r="Z32" i="21"/>
  <c r="AG31" i="21"/>
  <c r="H31" i="21"/>
  <c r="BF31" i="1" s="1"/>
  <c r="AU29" i="19"/>
  <c r="BN29" i="19"/>
  <c r="BM29" i="19"/>
  <c r="J29" i="18"/>
  <c r="AX29" i="19"/>
  <c r="AE29" i="19"/>
  <c r="D29" i="19" s="1"/>
  <c r="F29" i="19" s="1"/>
  <c r="T29" i="21"/>
  <c r="V28" i="21"/>
  <c r="AH29" i="19"/>
  <c r="J29" i="19" s="1"/>
  <c r="C29" i="18"/>
  <c r="M29" i="1" s="1"/>
  <c r="S28" i="18"/>
  <c r="AN28" i="18"/>
  <c r="AM28" i="18" s="1"/>
  <c r="Q28" i="1" s="1"/>
  <c r="CB49" i="1"/>
  <c r="AB31" i="19" l="1"/>
  <c r="AP33" i="19"/>
  <c r="AB30" i="19"/>
  <c r="Y30" i="19" s="1"/>
  <c r="AP32" i="19"/>
  <c r="AP31" i="19"/>
  <c r="AT29" i="19"/>
  <c r="AT30" i="19" s="1"/>
  <c r="R28" i="1"/>
  <c r="H32" i="21"/>
  <c r="BF32" i="1" s="1"/>
  <c r="AG32" i="21"/>
  <c r="AX32" i="21"/>
  <c r="Z41" i="19"/>
  <c r="H40" i="19"/>
  <c r="X40" i="1" s="1"/>
  <c r="AE31" i="21"/>
  <c r="I31" i="21"/>
  <c r="BM29" i="21"/>
  <c r="AS29" i="21"/>
  <c r="AJ29" i="19"/>
  <c r="Q29" i="19" s="1"/>
  <c r="AL29" i="19" s="1"/>
  <c r="BI30" i="19"/>
  <c r="BG30" i="19"/>
  <c r="AI29" i="19"/>
  <c r="AW28" i="18"/>
  <c r="AO29" i="18" s="1"/>
  <c r="BL29" i="18" s="1"/>
  <c r="CC54" i="1"/>
  <c r="BH29" i="18" l="1"/>
  <c r="BJ29" i="18"/>
  <c r="Y31" i="19"/>
  <c r="C31" i="19" s="1"/>
  <c r="W31" i="1" s="1"/>
  <c r="AF30" i="19"/>
  <c r="E30" i="19" s="1"/>
  <c r="C30" i="19"/>
  <c r="W30" i="1" s="1"/>
  <c r="T28" i="18"/>
  <c r="U28" i="18" s="1"/>
  <c r="S28" i="1" s="1"/>
  <c r="DS28" i="1" s="1"/>
  <c r="AE32" i="21"/>
  <c r="H41" i="19"/>
  <c r="X41" i="1" s="1"/>
  <c r="I32" i="21"/>
  <c r="Z42" i="19"/>
  <c r="H42" i="19" s="1"/>
  <c r="X42" i="1" s="1"/>
  <c r="D31" i="21"/>
  <c r="BO29" i="21"/>
  <c r="AU29" i="21"/>
  <c r="BN29" i="21"/>
  <c r="P29" i="19"/>
  <c r="AE29" i="21"/>
  <c r="D29" i="21" s="1"/>
  <c r="F29" i="21" s="1"/>
  <c r="AX29" i="21"/>
  <c r="AH29" i="21"/>
  <c r="J29" i="21" s="1"/>
  <c r="AT29" i="21"/>
  <c r="V28" i="18"/>
  <c r="CA54" i="1"/>
  <c r="AP33" i="21" l="1"/>
  <c r="AB31" i="21"/>
  <c r="AP31" i="21"/>
  <c r="AP32" i="21"/>
  <c r="AB30" i="21"/>
  <c r="Y30" i="21" s="1"/>
  <c r="AK29" i="19"/>
  <c r="R29" i="19"/>
  <c r="Y32" i="19"/>
  <c r="C32" i="19" s="1"/>
  <c r="W32" i="1" s="1"/>
  <c r="Z43" i="19"/>
  <c r="D32" i="21"/>
  <c r="BI30" i="21"/>
  <c r="AJ29" i="21"/>
  <c r="Q29" i="21" s="1"/>
  <c r="AL29" i="21" s="1"/>
  <c r="AI29" i="21"/>
  <c r="BG30" i="21"/>
  <c r="BN29" i="18"/>
  <c r="BM29" i="18"/>
  <c r="BO29" i="18"/>
  <c r="AS29" i="18"/>
  <c r="C30" i="21" l="1"/>
  <c r="BE30" i="1" s="1"/>
  <c r="AF30" i="21"/>
  <c r="E30" i="21" s="1"/>
  <c r="Y31" i="21"/>
  <c r="C31" i="21" s="1"/>
  <c r="BE31" i="1" s="1"/>
  <c r="AD31" i="19"/>
  <c r="AR33" i="19"/>
  <c r="AR31" i="19"/>
  <c r="AR32" i="19"/>
  <c r="AD30" i="19"/>
  <c r="AA30" i="19" s="1"/>
  <c r="W29" i="19"/>
  <c r="X29" i="19" s="1"/>
  <c r="AV29" i="19"/>
  <c r="AV30" i="19" s="1"/>
  <c r="BK30" i="19"/>
  <c r="Z44" i="19"/>
  <c r="Z45" i="19" s="1"/>
  <c r="H45" i="19" s="1"/>
  <c r="X45" i="1" s="1"/>
  <c r="H43" i="19"/>
  <c r="X43" i="1" s="1"/>
  <c r="P29" i="21"/>
  <c r="AE29" i="18"/>
  <c r="D29" i="18" s="1"/>
  <c r="B29" i="19"/>
  <c r="AG29" i="18"/>
  <c r="I29" i="18" s="1"/>
  <c r="K29" i="18" s="1"/>
  <c r="AF29" i="18"/>
  <c r="E29" i="18" s="1"/>
  <c r="AX29" i="18"/>
  <c r="Y32" i="21" l="1"/>
  <c r="C32" i="21" s="1"/>
  <c r="BE32" i="1" s="1"/>
  <c r="AK29" i="21"/>
  <c r="R29" i="21"/>
  <c r="Z29" i="1"/>
  <c r="S29" i="19"/>
  <c r="AN29" i="19"/>
  <c r="AM29" i="19" s="1"/>
  <c r="AA29" i="1" s="1"/>
  <c r="O30" i="19"/>
  <c r="Y30" i="1" s="1"/>
  <c r="V29" i="1"/>
  <c r="AA31" i="19"/>
  <c r="AQ31" i="18"/>
  <c r="AQ32" i="18"/>
  <c r="AC30" i="18"/>
  <c r="Z30" i="18" s="1"/>
  <c r="AC31" i="18"/>
  <c r="AU29" i="18"/>
  <c r="H44" i="19"/>
  <c r="X44" i="1" s="1"/>
  <c r="Z46" i="19"/>
  <c r="Z30" i="1"/>
  <c r="S30" i="19"/>
  <c r="AB30" i="1" s="1"/>
  <c r="U30" i="19"/>
  <c r="AJ29" i="18"/>
  <c r="Q29" i="18" s="1"/>
  <c r="AL29" i="18" s="1"/>
  <c r="BI30" i="18"/>
  <c r="AI29" i="18"/>
  <c r="P29" i="18" s="1"/>
  <c r="AK29" i="18" s="1"/>
  <c r="AD31" i="21" l="1"/>
  <c r="AR33" i="21"/>
  <c r="AD30" i="21"/>
  <c r="AA30" i="21" s="1"/>
  <c r="AR32" i="21"/>
  <c r="AR31" i="21"/>
  <c r="W29" i="21"/>
  <c r="X29" i="21" s="1"/>
  <c r="AV29" i="21"/>
  <c r="BK30" i="21"/>
  <c r="O31" i="19"/>
  <c r="Y31" i="1" s="1"/>
  <c r="AA32" i="19"/>
  <c r="O32" i="19" s="1"/>
  <c r="Y32" i="1" s="1"/>
  <c r="T29" i="19"/>
  <c r="U29" i="19" s="1"/>
  <c r="AC29" i="1" s="1"/>
  <c r="AB29" i="1"/>
  <c r="AW29" i="19"/>
  <c r="AO30" i="19" s="1"/>
  <c r="BL30" i="19" s="1"/>
  <c r="Z31" i="18"/>
  <c r="H31" i="18" s="1"/>
  <c r="N31" i="1" s="1"/>
  <c r="H30" i="18"/>
  <c r="N30" i="1" s="1"/>
  <c r="AH30" i="18"/>
  <c r="J30" i="18" s="1"/>
  <c r="Z47" i="19"/>
  <c r="H47" i="19" s="1"/>
  <c r="X47" i="1" s="1"/>
  <c r="H46" i="19"/>
  <c r="X46" i="1" s="1"/>
  <c r="AC30" i="1"/>
  <c r="DT30" i="1" s="1"/>
  <c r="B29" i="21"/>
  <c r="R29" i="18"/>
  <c r="BK30" i="18" s="1"/>
  <c r="BH30" i="19" l="1"/>
  <c r="BJ30" i="19"/>
  <c r="S29" i="21"/>
  <c r="AN29" i="21"/>
  <c r="AM29" i="21" s="1"/>
  <c r="BI29" i="1" s="1"/>
  <c r="BH29" i="1"/>
  <c r="O30" i="21"/>
  <c r="BG30" i="1" s="1"/>
  <c r="AY30" i="21"/>
  <c r="BD29" i="1"/>
  <c r="AA31" i="21"/>
  <c r="V29" i="19"/>
  <c r="DT29" i="1"/>
  <c r="CA29" i="1"/>
  <c r="Z48" i="19"/>
  <c r="BH30" i="1"/>
  <c r="S30" i="21"/>
  <c r="F29" i="18"/>
  <c r="AP31" i="18" s="1"/>
  <c r="AT29" i="18"/>
  <c r="AD30" i="18"/>
  <c r="AA30" i="18" s="1"/>
  <c r="AR31" i="18"/>
  <c r="AV29" i="18"/>
  <c r="O31" i="21" l="1"/>
  <c r="BG31" i="1" s="1"/>
  <c r="AA32" i="21"/>
  <c r="O32" i="21" s="1"/>
  <c r="BG32" i="1" s="1"/>
  <c r="AW29" i="21"/>
  <c r="AO30" i="21" s="1"/>
  <c r="BL30" i="21" s="1"/>
  <c r="BJ29" i="1"/>
  <c r="U29" i="21"/>
  <c r="BK29" i="1" s="1"/>
  <c r="T30" i="19"/>
  <c r="AU30" i="19"/>
  <c r="AS30" i="19"/>
  <c r="AW30" i="19" s="1"/>
  <c r="V30" i="19" s="1"/>
  <c r="Z49" i="19"/>
  <c r="Z50" i="19" s="1"/>
  <c r="H50" i="19" s="1"/>
  <c r="X50" i="1" s="1"/>
  <c r="H48" i="19"/>
  <c r="X48" i="1" s="1"/>
  <c r="BJ30" i="1"/>
  <c r="U30" i="21"/>
  <c r="AX31" i="19"/>
  <c r="AI31" i="19" s="1"/>
  <c r="AG31" i="19"/>
  <c r="AS31" i="19"/>
  <c r="AV31" i="19"/>
  <c r="W29" i="18"/>
  <c r="X29" i="18" s="1"/>
  <c r="P29" i="1" s="1"/>
  <c r="BG30" i="18"/>
  <c r="AB30" i="18"/>
  <c r="Y30" i="18" s="1"/>
  <c r="C30" i="18" s="1"/>
  <c r="M30" i="1" s="1"/>
  <c r="O30" i="18"/>
  <c r="O30" i="1" s="1"/>
  <c r="BH30" i="21" l="1"/>
  <c r="BJ30" i="21"/>
  <c r="CC29" i="1"/>
  <c r="DV29" i="1"/>
  <c r="V29" i="21"/>
  <c r="BN30" i="19"/>
  <c r="AH30" i="19"/>
  <c r="AE30" i="19"/>
  <c r="BM30" i="19"/>
  <c r="AU31" i="19"/>
  <c r="AX30" i="19"/>
  <c r="BO30" i="19"/>
  <c r="W30" i="19" s="1"/>
  <c r="X30" i="19" s="1"/>
  <c r="AN30" i="19" s="1"/>
  <c r="AM30" i="19" s="1"/>
  <c r="AA30" i="1" s="1"/>
  <c r="AN29" i="18"/>
  <c r="AM29" i="18" s="1"/>
  <c r="Q29" i="1" s="1"/>
  <c r="Z31" i="1"/>
  <c r="S31" i="19"/>
  <c r="AW31" i="19" s="1"/>
  <c r="H49" i="19"/>
  <c r="X49" i="1" s="1"/>
  <c r="Z51" i="19"/>
  <c r="I31" i="19"/>
  <c r="BI32" i="19"/>
  <c r="AS31" i="21"/>
  <c r="P31" i="19"/>
  <c r="AF31" i="19"/>
  <c r="BK30" i="1"/>
  <c r="DV30" i="1" s="1"/>
  <c r="B29" i="18"/>
  <c r="L29" i="1" s="1"/>
  <c r="AV30" i="21" l="1"/>
  <c r="T30" i="21"/>
  <c r="AU30" i="21"/>
  <c r="AS30" i="21"/>
  <c r="AW30" i="21" s="1"/>
  <c r="V30" i="21" s="1"/>
  <c r="AI30" i="19"/>
  <c r="BG31" i="19"/>
  <c r="BH31" i="19" s="1"/>
  <c r="D30" i="19"/>
  <c r="BI31" i="19"/>
  <c r="AJ30" i="19"/>
  <c r="Q30" i="19" s="1"/>
  <c r="J30" i="19"/>
  <c r="S29" i="18"/>
  <c r="AW29" i="18" s="1"/>
  <c r="AO30" i="18" s="1"/>
  <c r="BL30" i="18" s="1"/>
  <c r="V31" i="19"/>
  <c r="Z52" i="19"/>
  <c r="Z53" i="19" s="1"/>
  <c r="H53" i="19" s="1"/>
  <c r="X53" i="1" s="1"/>
  <c r="H51" i="19"/>
  <c r="X51" i="1" s="1"/>
  <c r="AB31" i="1"/>
  <c r="U31" i="19"/>
  <c r="AC31" i="1" s="1"/>
  <c r="DT31" i="1" s="1"/>
  <c r="AF31" i="21"/>
  <c r="AK31" i="19"/>
  <c r="AH31" i="21"/>
  <c r="AY31" i="21"/>
  <c r="E31" i="19"/>
  <c r="AJ31" i="19"/>
  <c r="BG32" i="19"/>
  <c r="BJ31" i="19" l="1"/>
  <c r="BJ32" i="19" s="1"/>
  <c r="BH30" i="18"/>
  <c r="BJ30" i="18"/>
  <c r="BN30" i="18" s="1"/>
  <c r="AU31" i="21"/>
  <c r="BM30" i="21"/>
  <c r="AE30" i="21"/>
  <c r="AT30" i="21"/>
  <c r="BN30" i="21"/>
  <c r="AH30" i="21"/>
  <c r="BO30" i="21"/>
  <c r="W30" i="21" s="1"/>
  <c r="X30" i="21" s="1"/>
  <c r="AN30" i="21" s="1"/>
  <c r="AM30" i="21" s="1"/>
  <c r="BI30" i="1" s="1"/>
  <c r="AX30" i="21"/>
  <c r="AL30" i="19"/>
  <c r="AT31" i="19"/>
  <c r="BM31" i="19"/>
  <c r="P30" i="19"/>
  <c r="AK30" i="19" s="1"/>
  <c r="B30" i="19" s="1"/>
  <c r="V30" i="1" s="1"/>
  <c r="BK31" i="19"/>
  <c r="T30" i="18"/>
  <c r="R29" i="1"/>
  <c r="T29" i="18"/>
  <c r="U29" i="18" s="1"/>
  <c r="S29" i="1" s="1"/>
  <c r="DS29" i="1" s="1"/>
  <c r="Q31" i="19"/>
  <c r="AL31" i="19" s="1"/>
  <c r="BK32" i="19"/>
  <c r="AY32" i="19"/>
  <c r="AI32" i="19" s="1"/>
  <c r="BH31" i="1"/>
  <c r="S31" i="21"/>
  <c r="AF32" i="19"/>
  <c r="H52" i="19"/>
  <c r="X52" i="1" s="1"/>
  <c r="Z54" i="19"/>
  <c r="AS32" i="19"/>
  <c r="E31" i="21"/>
  <c r="AJ31" i="21"/>
  <c r="Q31" i="21" s="1"/>
  <c r="BG32" i="21"/>
  <c r="J31" i="21"/>
  <c r="BI32" i="21"/>
  <c r="AI31" i="21"/>
  <c r="B31" i="19"/>
  <c r="V31" i="1" s="1"/>
  <c r="V29" i="18"/>
  <c r="AS30" i="18"/>
  <c r="AU32" i="21" l="1"/>
  <c r="BL31" i="19"/>
  <c r="BL32" i="19" s="1"/>
  <c r="BO32" i="19" s="1"/>
  <c r="BN31" i="19"/>
  <c r="BH32" i="19"/>
  <c r="BM32" i="19" s="1"/>
  <c r="AT31" i="21"/>
  <c r="AI30" i="21"/>
  <c r="D30" i="21"/>
  <c r="BG31" i="21"/>
  <c r="AJ30" i="21"/>
  <c r="Q30" i="21" s="1"/>
  <c r="J30" i="21"/>
  <c r="BI31" i="21"/>
  <c r="BN32" i="19"/>
  <c r="AG32" i="19"/>
  <c r="AU32" i="19"/>
  <c r="BJ31" i="1"/>
  <c r="AW31" i="21"/>
  <c r="P32" i="19"/>
  <c r="Z55" i="19"/>
  <c r="H54" i="19"/>
  <c r="X54" i="1" s="1"/>
  <c r="E32" i="19"/>
  <c r="AJ32" i="19"/>
  <c r="Q32" i="19" s="1"/>
  <c r="R32" i="19" s="1"/>
  <c r="AL31" i="21"/>
  <c r="P31" i="21"/>
  <c r="AK31" i="21" s="1"/>
  <c r="B31" i="21" s="1"/>
  <c r="BD31" i="1" s="1"/>
  <c r="BK32" i="21"/>
  <c r="BO30" i="18"/>
  <c r="AX30" i="18"/>
  <c r="BM30" i="18"/>
  <c r="AE30" i="18"/>
  <c r="D30" i="18" s="1"/>
  <c r="AU30" i="18"/>
  <c r="AG30" i="18"/>
  <c r="I30" i="18" s="1"/>
  <c r="AF30" i="18"/>
  <c r="E30" i="18" s="1"/>
  <c r="AY30" i="18"/>
  <c r="BJ31" i="21" l="1"/>
  <c r="BJ32" i="21" s="1"/>
  <c r="BH31" i="21"/>
  <c r="BH32" i="21" s="1"/>
  <c r="BO31" i="19"/>
  <c r="W31" i="19" s="1"/>
  <c r="X31" i="19" s="1"/>
  <c r="AN31" i="19" s="1"/>
  <c r="AM31" i="19" s="1"/>
  <c r="AA31" i="1" s="1"/>
  <c r="AL30" i="21"/>
  <c r="BK31" i="21"/>
  <c r="BL31" i="21" s="1"/>
  <c r="P30" i="21"/>
  <c r="AK30" i="21" s="1"/>
  <c r="B30" i="21" s="1"/>
  <c r="BD30" i="1" s="1"/>
  <c r="AJ30" i="18"/>
  <c r="Q30" i="18" s="1"/>
  <c r="AL30" i="18" s="1"/>
  <c r="I32" i="19"/>
  <c r="AK32" i="19" s="1"/>
  <c r="BI33" i="19"/>
  <c r="BJ33" i="19" s="1"/>
  <c r="AD33" i="19"/>
  <c r="AA33" i="19" s="1"/>
  <c r="O33" i="19" s="1"/>
  <c r="Y33" i="1" s="1"/>
  <c r="AR34" i="19"/>
  <c r="AV32" i="19"/>
  <c r="V31" i="21"/>
  <c r="F32" i="19"/>
  <c r="AL32" i="19"/>
  <c r="Z56" i="19"/>
  <c r="Z57" i="19" s="1"/>
  <c r="H57" i="19" s="1"/>
  <c r="X57" i="1" s="1"/>
  <c r="H55" i="19"/>
  <c r="X55" i="1" s="1"/>
  <c r="U31" i="21"/>
  <c r="BK31" i="1" s="1"/>
  <c r="DV31" i="1" s="1"/>
  <c r="BK33" i="19"/>
  <c r="BI31" i="18"/>
  <c r="BJ31" i="18" s="1"/>
  <c r="AI30" i="18"/>
  <c r="P30" i="18" s="1"/>
  <c r="AK30" i="18" s="1"/>
  <c r="BN31" i="21" l="1"/>
  <c r="BM31" i="21"/>
  <c r="BL33" i="19"/>
  <c r="AV31" i="21"/>
  <c r="BO31" i="21"/>
  <c r="W31" i="21" s="1"/>
  <c r="X31" i="21" s="1"/>
  <c r="AN31" i="21" s="1"/>
  <c r="AM31" i="21" s="1"/>
  <c r="BI31" i="1" s="1"/>
  <c r="B32" i="19"/>
  <c r="V32" i="1" s="1"/>
  <c r="H56" i="19"/>
  <c r="X56" i="1" s="1"/>
  <c r="Z58" i="19"/>
  <c r="AS32" i="21"/>
  <c r="AP34" i="19"/>
  <c r="AB33" i="19"/>
  <c r="Y33" i="19" s="1"/>
  <c r="AT32" i="19"/>
  <c r="BG33" i="19"/>
  <c r="W32" i="19"/>
  <c r="X32" i="19" s="1"/>
  <c r="F30" i="18"/>
  <c r="AV32" i="21" l="1"/>
  <c r="BL32" i="21"/>
  <c r="BO32" i="21" s="1"/>
  <c r="BH33" i="19"/>
  <c r="BN32" i="21"/>
  <c r="AH32" i="21"/>
  <c r="BM32" i="21"/>
  <c r="AF32" i="21"/>
  <c r="AY32" i="21"/>
  <c r="Z59" i="19"/>
  <c r="H59" i="19" s="1"/>
  <c r="X59" i="1" s="1"/>
  <c r="H58" i="19"/>
  <c r="X58" i="1" s="1"/>
  <c r="AE33" i="19"/>
  <c r="C33" i="19"/>
  <c r="W33" i="1" s="1"/>
  <c r="AN32" i="19"/>
  <c r="AM32" i="19" s="1"/>
  <c r="Z32" i="1"/>
  <c r="S32" i="19"/>
  <c r="AP32" i="18"/>
  <c r="AB31" i="18"/>
  <c r="Y31" i="18" s="1"/>
  <c r="AT30" i="18"/>
  <c r="BH31" i="18" s="1"/>
  <c r="BG31" i="18"/>
  <c r="CB54" i="1"/>
  <c r="CC59" i="1"/>
  <c r="Z60" i="19" l="1"/>
  <c r="Z61" i="19" s="1"/>
  <c r="Z62" i="19" s="1"/>
  <c r="H62" i="19" s="1"/>
  <c r="X62" i="1" s="1"/>
  <c r="AA32" i="1"/>
  <c r="AB32" i="1"/>
  <c r="AW32" i="19"/>
  <c r="U32" i="19" s="1"/>
  <c r="E32" i="21"/>
  <c r="AJ32" i="21"/>
  <c r="Q32" i="21" s="1"/>
  <c r="R32" i="21" s="1"/>
  <c r="D33" i="19"/>
  <c r="J32" i="21"/>
  <c r="K32" i="21" s="1"/>
  <c r="AI32" i="21"/>
  <c r="AE31" i="18"/>
  <c r="D31" i="18" s="1"/>
  <c r="C31" i="18"/>
  <c r="M31" i="1" s="1"/>
  <c r="R30" i="18"/>
  <c r="CA59" i="1"/>
  <c r="H60" i="19" l="1"/>
  <c r="X60" i="1" s="1"/>
  <c r="AC32" i="1"/>
  <c r="DT32" i="1" s="1"/>
  <c r="H61" i="19"/>
  <c r="X61" i="1" s="1"/>
  <c r="Z63" i="19"/>
  <c r="AD33" i="21"/>
  <c r="AA33" i="21" s="1"/>
  <c r="AR34" i="21"/>
  <c r="V32" i="19"/>
  <c r="P32" i="21"/>
  <c r="AK32" i="21" s="1"/>
  <c r="BK33" i="21"/>
  <c r="BL33" i="21" s="1"/>
  <c r="F32" i="21"/>
  <c r="W32" i="21" s="1"/>
  <c r="X32" i="21" s="1"/>
  <c r="AL32" i="21"/>
  <c r="AQ34" i="21"/>
  <c r="AC33" i="21"/>
  <c r="Z33" i="21" s="1"/>
  <c r="BI33" i="21"/>
  <c r="BJ33" i="21" s="1"/>
  <c r="B30" i="18"/>
  <c r="L30" i="1" s="1"/>
  <c r="W30" i="18"/>
  <c r="X30" i="18" s="1"/>
  <c r="P30" i="1" s="1"/>
  <c r="AD31" i="18"/>
  <c r="AA31" i="18" s="1"/>
  <c r="AR32" i="18"/>
  <c r="AV30" i="18"/>
  <c r="BK31" i="18"/>
  <c r="BL31" i="18" l="1"/>
  <c r="AN32" i="21"/>
  <c r="AM32" i="21" s="1"/>
  <c r="BH32" i="1"/>
  <c r="B32" i="21"/>
  <c r="S32" i="21" s="1"/>
  <c r="AS33" i="19"/>
  <c r="AU33" i="19"/>
  <c r="AX33" i="21"/>
  <c r="O33" i="21"/>
  <c r="BG33" i="1" s="1"/>
  <c r="AH33" i="21"/>
  <c r="J33" i="21" s="1"/>
  <c r="K33" i="21" s="1"/>
  <c r="H33" i="21"/>
  <c r="BF33" i="1" s="1"/>
  <c r="Z64" i="19"/>
  <c r="Z65" i="19" s="1"/>
  <c r="H65" i="19" s="1"/>
  <c r="X65" i="1" s="1"/>
  <c r="H63" i="19"/>
  <c r="X63" i="1" s="1"/>
  <c r="AP34" i="21"/>
  <c r="AB33" i="21"/>
  <c r="Y33" i="21" s="1"/>
  <c r="AT32" i="21"/>
  <c r="BH33" i="21" s="1"/>
  <c r="BG33" i="21"/>
  <c r="S30" i="18"/>
  <c r="R30" i="1" s="1"/>
  <c r="AN30" i="18"/>
  <c r="AM30" i="18" s="1"/>
  <c r="Q30" i="1" s="1"/>
  <c r="AX31" i="18"/>
  <c r="O31" i="18"/>
  <c r="O31" i="1" s="1"/>
  <c r="AE33" i="21" l="1"/>
  <c r="C33" i="21"/>
  <c r="BE33" i="1" s="1"/>
  <c r="BD32" i="1"/>
  <c r="H64" i="19"/>
  <c r="X64" i="1" s="1"/>
  <c r="Z66" i="19"/>
  <c r="BM33" i="19"/>
  <c r="AF33" i="19"/>
  <c r="BO33" i="19"/>
  <c r="AY33" i="19"/>
  <c r="AI33" i="19" s="1"/>
  <c r="AW32" i="21"/>
  <c r="BJ32" i="1"/>
  <c r="U32" i="21"/>
  <c r="AC34" i="21"/>
  <c r="Z34" i="21" s="1"/>
  <c r="AQ37" i="21"/>
  <c r="AC35" i="21"/>
  <c r="AQ35" i="21"/>
  <c r="AQ36" i="21"/>
  <c r="BN33" i="19"/>
  <c r="AG33" i="19"/>
  <c r="BI32" i="1"/>
  <c r="AW30" i="18"/>
  <c r="U30" i="18" s="1"/>
  <c r="S30" i="1" s="1"/>
  <c r="DS30" i="1" s="1"/>
  <c r="Z35" i="21" l="1"/>
  <c r="H35" i="21" s="1"/>
  <c r="BF35" i="1" s="1"/>
  <c r="BK32" i="1"/>
  <c r="DV32" i="1" s="1"/>
  <c r="V32" i="21"/>
  <c r="P33" i="19"/>
  <c r="E33" i="19"/>
  <c r="AJ33" i="19"/>
  <c r="Q33" i="19" s="1"/>
  <c r="R33" i="19" s="1"/>
  <c r="H34" i="21"/>
  <c r="BF34" i="1" s="1"/>
  <c r="AH34" i="21"/>
  <c r="J34" i="21" s="1"/>
  <c r="D33" i="21"/>
  <c r="I33" i="19"/>
  <c r="BI34" i="19"/>
  <c r="BJ34" i="19" s="1"/>
  <c r="Z67" i="19"/>
  <c r="Z68" i="19" s="1"/>
  <c r="H68" i="19" s="1"/>
  <c r="X68" i="1" s="1"/>
  <c r="H66" i="19"/>
  <c r="X66" i="1" s="1"/>
  <c r="V30" i="18"/>
  <c r="AK33" i="19" l="1"/>
  <c r="Z36" i="21"/>
  <c r="Z37" i="21" s="1"/>
  <c r="Z38" i="21" s="1"/>
  <c r="BK34" i="19"/>
  <c r="F33" i="19"/>
  <c r="AT33" i="19" s="1"/>
  <c r="AL33" i="19"/>
  <c r="B33" i="19" s="1"/>
  <c r="H67" i="19"/>
  <c r="X67" i="1" s="1"/>
  <c r="Z69" i="19"/>
  <c r="AS33" i="21"/>
  <c r="AU33" i="21"/>
  <c r="AD35" i="19"/>
  <c r="AR37" i="19"/>
  <c r="AR35" i="19"/>
  <c r="AD34" i="19"/>
  <c r="AA34" i="19" s="1"/>
  <c r="AR36" i="19"/>
  <c r="AV33" i="19"/>
  <c r="BM31" i="18"/>
  <c r="BO31" i="18"/>
  <c r="AS31" i="18"/>
  <c r="H36" i="21" l="1"/>
  <c r="BF36" i="1" s="1"/>
  <c r="AV34" i="19"/>
  <c r="BL34" i="19"/>
  <c r="AA35" i="19"/>
  <c r="O35" i="19" s="1"/>
  <c r="Y35" i="1" s="1"/>
  <c r="V33" i="1"/>
  <c r="H38" i="21"/>
  <c r="BF38" i="1" s="1"/>
  <c r="BN33" i="21"/>
  <c r="AG33" i="21"/>
  <c r="AV35" i="19"/>
  <c r="BM33" i="21"/>
  <c r="AF33" i="21"/>
  <c r="H37" i="21"/>
  <c r="BF37" i="1" s="1"/>
  <c r="Z39" i="21"/>
  <c r="H39" i="21" s="1"/>
  <c r="BF39" i="1" s="1"/>
  <c r="O34" i="19"/>
  <c r="Y34" i="1" s="1"/>
  <c r="AB35" i="19"/>
  <c r="AP37" i="19"/>
  <c r="AB34" i="19"/>
  <c r="Y34" i="19" s="1"/>
  <c r="AP35" i="19"/>
  <c r="AP36" i="19"/>
  <c r="BG34" i="19"/>
  <c r="BH34" i="19" s="1"/>
  <c r="W33" i="19"/>
  <c r="X33" i="19" s="1"/>
  <c r="BO33" i="21"/>
  <c r="AY33" i="21"/>
  <c r="AI33" i="21" s="1"/>
  <c r="Z70" i="19"/>
  <c r="Z71" i="19" s="1"/>
  <c r="H69" i="19"/>
  <c r="X69" i="1" s="1"/>
  <c r="BN31" i="18"/>
  <c r="AG31" i="18"/>
  <c r="I31" i="18" s="1"/>
  <c r="AF31" i="18"/>
  <c r="E31" i="18" s="1"/>
  <c r="AH31" i="18"/>
  <c r="J31" i="18" s="1"/>
  <c r="AY31" i="18"/>
  <c r="AI31" i="18" s="1"/>
  <c r="P31" i="18" s="1"/>
  <c r="AK31" i="18" l="1"/>
  <c r="AA36" i="19"/>
  <c r="O36" i="19" s="1"/>
  <c r="Y36" i="1" s="1"/>
  <c r="H71" i="19"/>
  <c r="X71" i="1" s="1"/>
  <c r="I33" i="21"/>
  <c r="BI34" i="21"/>
  <c r="BJ34" i="21" s="1"/>
  <c r="Z40" i="21"/>
  <c r="H70" i="19"/>
  <c r="X70" i="1" s="1"/>
  <c r="Z72" i="19"/>
  <c r="H72" i="19" s="1"/>
  <c r="X72" i="1" s="1"/>
  <c r="E33" i="21"/>
  <c r="AJ33" i="21"/>
  <c r="Q33" i="21" s="1"/>
  <c r="R33" i="21" s="1"/>
  <c r="P33" i="21"/>
  <c r="Y35" i="19"/>
  <c r="Y36" i="19" s="1"/>
  <c r="C36" i="19" s="1"/>
  <c r="W36" i="1" s="1"/>
  <c r="AE34" i="19"/>
  <c r="C34" i="19"/>
  <c r="W34" i="1" s="1"/>
  <c r="AN33" i="19"/>
  <c r="AM33" i="19" s="1"/>
  <c r="AA33" i="1" s="1"/>
  <c r="Z33" i="1"/>
  <c r="S33" i="19"/>
  <c r="O115" i="19"/>
  <c r="O116" i="19"/>
  <c r="AV36" i="19"/>
  <c r="AJ31" i="18"/>
  <c r="AA37" i="19" l="1"/>
  <c r="C35" i="19"/>
  <c r="W35" i="1" s="1"/>
  <c r="Y37" i="19"/>
  <c r="AB33" i="1"/>
  <c r="AW33" i="19"/>
  <c r="U33" i="19" s="1"/>
  <c r="Z41" i="21"/>
  <c r="Z42" i="21" s="1"/>
  <c r="H42" i="21" s="1"/>
  <c r="BF42" i="1" s="1"/>
  <c r="H40" i="21"/>
  <c r="BF40" i="1" s="1"/>
  <c r="BK34" i="21"/>
  <c r="AK33" i="21"/>
  <c r="F33" i="21"/>
  <c r="AT33" i="21" s="1"/>
  <c r="AL33" i="21"/>
  <c r="D34" i="19"/>
  <c r="AV37" i="19"/>
  <c r="O37" i="19"/>
  <c r="Y37" i="1" s="1"/>
  <c r="Z73" i="19"/>
  <c r="AA38" i="19"/>
  <c r="AA39" i="19" s="1"/>
  <c r="AR37" i="21"/>
  <c r="AD35" i="21"/>
  <c r="AV33" i="21"/>
  <c r="AD34" i="21"/>
  <c r="AA34" i="21" s="1"/>
  <c r="AR35" i="21"/>
  <c r="AR36" i="21"/>
  <c r="Q31" i="18"/>
  <c r="AL31" i="18" s="1"/>
  <c r="K31" i="18"/>
  <c r="AC32" i="18" s="1"/>
  <c r="Z32" i="18" s="1"/>
  <c r="R31" i="18"/>
  <c r="BL34" i="21" l="1"/>
  <c r="AA35" i="21"/>
  <c r="AC33" i="1"/>
  <c r="DT33" i="1" s="1"/>
  <c r="O114" i="19" a="1"/>
  <c r="O114" i="19" s="1"/>
  <c r="O39" i="19"/>
  <c r="Y39" i="1" s="1"/>
  <c r="AA40" i="19"/>
  <c r="H41" i="21"/>
  <c r="BF41" i="1" s="1"/>
  <c r="Z43" i="21"/>
  <c r="Z74" i="19"/>
  <c r="Z75" i="19" s="1"/>
  <c r="H73" i="19"/>
  <c r="X73" i="1" s="1"/>
  <c r="AP37" i="21"/>
  <c r="AB35" i="21"/>
  <c r="AP35" i="21"/>
  <c r="AB34" i="21"/>
  <c r="Y34" i="21" s="1"/>
  <c r="AP36" i="21"/>
  <c r="BG34" i="21"/>
  <c r="BH34" i="21" s="1"/>
  <c r="W33" i="21"/>
  <c r="X33" i="21" s="1"/>
  <c r="V33" i="19"/>
  <c r="AV38" i="19"/>
  <c r="O38" i="19"/>
  <c r="Y38" i="1" s="1"/>
  <c r="B33" i="21"/>
  <c r="Y38" i="19"/>
  <c r="Y39" i="19" s="1"/>
  <c r="C37" i="19"/>
  <c r="W37" i="1" s="1"/>
  <c r="O34" i="21"/>
  <c r="BG34" i="1" s="1"/>
  <c r="AX34" i="21"/>
  <c r="AA36" i="21"/>
  <c r="O36" i="21" s="1"/>
  <c r="BG36" i="1" s="1"/>
  <c r="O35" i="21"/>
  <c r="BG35" i="1" s="1"/>
  <c r="AU31" i="18"/>
  <c r="BI32" i="18"/>
  <c r="AQ33" i="18"/>
  <c r="H32" i="18"/>
  <c r="N32" i="1" s="1"/>
  <c r="AD32" i="18"/>
  <c r="AA32" i="18" s="1"/>
  <c r="AR33" i="18"/>
  <c r="AV31" i="18"/>
  <c r="BL32" i="18" s="1"/>
  <c r="BK32" i="18"/>
  <c r="B31" i="18"/>
  <c r="L31" i="1" s="1"/>
  <c r="F31" i="18"/>
  <c r="W31" i="18" s="1"/>
  <c r="X31" i="18" s="1"/>
  <c r="P31" i="1" s="1"/>
  <c r="BJ32" i="18" l="1"/>
  <c r="C39" i="19"/>
  <c r="W39" i="1" s="1"/>
  <c r="H75" i="19"/>
  <c r="X75" i="1" s="1"/>
  <c r="Y35" i="21"/>
  <c r="C35" i="21" s="1"/>
  <c r="BE35" i="1" s="1"/>
  <c r="AE34" i="21"/>
  <c r="C34" i="21"/>
  <c r="BE34" i="1" s="1"/>
  <c r="O40" i="19"/>
  <c r="Y40" i="1" s="1"/>
  <c r="AV39" i="19"/>
  <c r="AS34" i="19"/>
  <c r="AW34" i="19" s="1"/>
  <c r="V34" i="19" s="1"/>
  <c r="AU34" i="19"/>
  <c r="AT34" i="19"/>
  <c r="C38" i="19"/>
  <c r="W38" i="1" s="1"/>
  <c r="Y40" i="19"/>
  <c r="AA41" i="19"/>
  <c r="AA42" i="19" s="1"/>
  <c r="BD33" i="1"/>
  <c r="AN33" i="21"/>
  <c r="AM33" i="21" s="1"/>
  <c r="BI33" i="1" s="1"/>
  <c r="BH33" i="1"/>
  <c r="S33" i="21"/>
  <c r="U33" i="21" s="1"/>
  <c r="O115" i="21"/>
  <c r="O116" i="21"/>
  <c r="AA37" i="21"/>
  <c r="O37" i="21" s="1"/>
  <c r="BG37" i="1" s="1"/>
  <c r="H74" i="19"/>
  <c r="X74" i="1" s="1"/>
  <c r="Z76" i="19"/>
  <c r="Z77" i="19" s="1"/>
  <c r="Z44" i="21"/>
  <c r="Z45" i="21" s="1"/>
  <c r="H45" i="21" s="1"/>
  <c r="BF45" i="1" s="1"/>
  <c r="H43" i="21"/>
  <c r="BF43" i="1" s="1"/>
  <c r="AN31" i="18"/>
  <c r="AM31" i="18" s="1"/>
  <c r="Q31" i="1" s="1"/>
  <c r="S31" i="18"/>
  <c r="R31" i="1" s="1"/>
  <c r="AX32" i="18"/>
  <c r="O32" i="18"/>
  <c r="O32" i="1" s="1"/>
  <c r="AP33" i="18"/>
  <c r="AB32" i="18"/>
  <c r="Y32" i="18" s="1"/>
  <c r="BG32" i="18"/>
  <c r="AT31" i="18"/>
  <c r="BH32" i="18" l="1"/>
  <c r="BK33" i="1"/>
  <c r="DV33" i="1" s="1"/>
  <c r="O114" i="21" a="1"/>
  <c r="O114" i="21" s="1"/>
  <c r="H77" i="19"/>
  <c r="X77" i="1" s="1"/>
  <c r="AU35" i="19"/>
  <c r="AA43" i="19"/>
  <c r="AA44" i="19" s="1"/>
  <c r="C40" i="19"/>
  <c r="W40" i="1" s="1"/>
  <c r="H44" i="21"/>
  <c r="BF44" i="1" s="1"/>
  <c r="Z46" i="21"/>
  <c r="BM34" i="19"/>
  <c r="AF34" i="19"/>
  <c r="O41" i="19"/>
  <c r="Y41" i="1" s="1"/>
  <c r="AA38" i="21"/>
  <c r="BO34" i="19"/>
  <c r="W34" i="19" s="1"/>
  <c r="AY34" i="19"/>
  <c r="AI34" i="19" s="1"/>
  <c r="Y41" i="19"/>
  <c r="Y42" i="19" s="1"/>
  <c r="C42" i="19" s="1"/>
  <c r="W42" i="1" s="1"/>
  <c r="AW33" i="21"/>
  <c r="BJ33" i="1"/>
  <c r="D34" i="21"/>
  <c r="AT35" i="19"/>
  <c r="AV40" i="19"/>
  <c r="H76" i="19"/>
  <c r="X76" i="1" s="1"/>
  <c r="Z78" i="19"/>
  <c r="O42" i="19"/>
  <c r="Y42" i="1" s="1"/>
  <c r="BN34" i="19"/>
  <c r="AG34" i="19"/>
  <c r="Y36" i="21"/>
  <c r="AE32" i="18"/>
  <c r="D32" i="18" s="1"/>
  <c r="C32" i="18"/>
  <c r="M32" i="1" s="1"/>
  <c r="AW31" i="18"/>
  <c r="O43" i="19" l="1"/>
  <c r="Y43" i="1" s="1"/>
  <c r="AA45" i="19"/>
  <c r="O44" i="19"/>
  <c r="Y44" i="1" s="1"/>
  <c r="C41" i="19"/>
  <c r="W41" i="1" s="1"/>
  <c r="Y43" i="19"/>
  <c r="H78" i="19"/>
  <c r="X78" i="1" s="1"/>
  <c r="V33" i="21"/>
  <c r="AU36" i="19"/>
  <c r="Y37" i="21"/>
  <c r="C36" i="21"/>
  <c r="BE36" i="1" s="1"/>
  <c r="AT36" i="19"/>
  <c r="P34" i="19"/>
  <c r="Z47" i="21"/>
  <c r="H46" i="21"/>
  <c r="BF46" i="1" s="1"/>
  <c r="Z79" i="19"/>
  <c r="H79" i="19" s="1"/>
  <c r="X79" i="1" s="1"/>
  <c r="AV41" i="19"/>
  <c r="E34" i="19"/>
  <c r="AJ34" i="19"/>
  <c r="Q34" i="19" s="1"/>
  <c r="BG35" i="19"/>
  <c r="I34" i="19"/>
  <c r="AK34" i="19" s="1"/>
  <c r="BI35" i="19"/>
  <c r="AA39" i="21"/>
  <c r="AA40" i="21" s="1"/>
  <c r="O38" i="21"/>
  <c r="BG38" i="1" s="1"/>
  <c r="V31" i="18"/>
  <c r="U31" i="18"/>
  <c r="S31" i="1" s="1"/>
  <c r="DS31" i="1" s="1"/>
  <c r="BJ35" i="19" l="1"/>
  <c r="BJ36" i="19" s="1"/>
  <c r="BN36" i="19" s="1"/>
  <c r="BH35" i="19"/>
  <c r="BH36" i="19" s="1"/>
  <c r="BM36" i="19" s="1"/>
  <c r="AA41" i="21"/>
  <c r="AA42" i="21" s="1"/>
  <c r="C37" i="21"/>
  <c r="BE37" i="1" s="1"/>
  <c r="H47" i="21"/>
  <c r="BF47" i="1" s="1"/>
  <c r="Y44" i="19"/>
  <c r="C43" i="19"/>
  <c r="W43" i="1" s="1"/>
  <c r="BK35" i="19"/>
  <c r="AL34" i="19"/>
  <c r="AS34" i="21"/>
  <c r="AW34" i="21" s="1"/>
  <c r="V34" i="21" s="1"/>
  <c r="AU34" i="21"/>
  <c r="AU37" i="19"/>
  <c r="AV42" i="19"/>
  <c r="O45" i="19"/>
  <c r="Y45" i="1" s="1"/>
  <c r="AT37" i="19"/>
  <c r="B34" i="19"/>
  <c r="V34" i="1" s="1"/>
  <c r="O40" i="21"/>
  <c r="BG40" i="1" s="1"/>
  <c r="O39" i="21"/>
  <c r="BG39" i="1" s="1"/>
  <c r="AA46" i="19"/>
  <c r="Z48" i="21"/>
  <c r="Z49" i="21" s="1"/>
  <c r="Y38" i="21"/>
  <c r="Y39" i="21" s="1"/>
  <c r="Z80" i="19"/>
  <c r="BM32" i="18"/>
  <c r="BO32" i="18"/>
  <c r="AS32" i="18"/>
  <c r="BL35" i="19" l="1"/>
  <c r="BL36" i="19" s="1"/>
  <c r="BJ37" i="19"/>
  <c r="BN37" i="19" s="1"/>
  <c r="BN35" i="19"/>
  <c r="BH37" i="19"/>
  <c r="BM37" i="19" s="1"/>
  <c r="BM35" i="19"/>
  <c r="C39" i="21"/>
  <c r="BE39" i="1" s="1"/>
  <c r="AU35" i="21"/>
  <c r="H49" i="21"/>
  <c r="BF49" i="1" s="1"/>
  <c r="AA43" i="21"/>
  <c r="O43" i="21" s="1"/>
  <c r="BG43" i="1" s="1"/>
  <c r="BO34" i="21"/>
  <c r="W34" i="21" s="1"/>
  <c r="AY34" i="21"/>
  <c r="AI34" i="21" s="1"/>
  <c r="BM34" i="21"/>
  <c r="AF34" i="21"/>
  <c r="AU38" i="19"/>
  <c r="O46" i="19"/>
  <c r="Y46" i="1" s="1"/>
  <c r="C44" i="19"/>
  <c r="W44" i="1" s="1"/>
  <c r="AV34" i="21"/>
  <c r="AV43" i="19"/>
  <c r="O41" i="21"/>
  <c r="BG41" i="1" s="1"/>
  <c r="Z81" i="19"/>
  <c r="H80" i="19"/>
  <c r="X80" i="1" s="1"/>
  <c r="AT38" i="19"/>
  <c r="AT34" i="21"/>
  <c r="C38" i="21"/>
  <c r="BE38" i="1" s="1"/>
  <c r="Y40" i="21"/>
  <c r="AA47" i="19"/>
  <c r="Y45" i="19"/>
  <c r="C45" i="19" s="1"/>
  <c r="W45" i="1" s="1"/>
  <c r="BN32" i="18"/>
  <c r="AG32" i="18"/>
  <c r="I32" i="18" s="1"/>
  <c r="H48" i="21"/>
  <c r="BF48" i="1" s="1"/>
  <c r="Z50" i="21"/>
  <c r="Z51" i="21" s="1"/>
  <c r="H51" i="21" s="1"/>
  <c r="BF51" i="1" s="1"/>
  <c r="BN34" i="21"/>
  <c r="AG34" i="21"/>
  <c r="O42" i="21"/>
  <c r="BG42" i="1" s="1"/>
  <c r="AF32" i="18"/>
  <c r="E32" i="18" s="1"/>
  <c r="F32" i="18" s="1"/>
  <c r="AB33" i="18" s="1"/>
  <c r="Y33" i="18" s="1"/>
  <c r="AH32" i="18"/>
  <c r="J32" i="18" s="1"/>
  <c r="AY32" i="18"/>
  <c r="CC64" i="1"/>
  <c r="BO36" i="19" l="1"/>
  <c r="W36" i="19" s="1"/>
  <c r="BL37" i="19"/>
  <c r="BO35" i="19"/>
  <c r="W35" i="19" s="1"/>
  <c r="BJ38" i="19"/>
  <c r="BN38" i="19" s="1"/>
  <c r="BH38" i="19"/>
  <c r="BM38" i="19" s="1"/>
  <c r="Y46" i="19"/>
  <c r="Y47" i="19" s="1"/>
  <c r="O47" i="19"/>
  <c r="Y47" i="1" s="1"/>
  <c r="AT35" i="21"/>
  <c r="AV44" i="19"/>
  <c r="E34" i="21"/>
  <c r="AJ34" i="21"/>
  <c r="Q34" i="21" s="1"/>
  <c r="BG35" i="21"/>
  <c r="AI32" i="18"/>
  <c r="P32" i="18" s="1"/>
  <c r="AK32" i="18" s="1"/>
  <c r="AT32" i="18"/>
  <c r="H50" i="21"/>
  <c r="BF50" i="1" s="1"/>
  <c r="Z52" i="21"/>
  <c r="AP34" i="18"/>
  <c r="AT39" i="19"/>
  <c r="AV35" i="21"/>
  <c r="AU36" i="21"/>
  <c r="H81" i="19"/>
  <c r="X81" i="1" s="1"/>
  <c r="P34" i="21"/>
  <c r="C40" i="21"/>
  <c r="BE40" i="1" s="1"/>
  <c r="AU39" i="19"/>
  <c r="Z82" i="19"/>
  <c r="Y41" i="21"/>
  <c r="C41" i="21" s="1"/>
  <c r="BE41" i="1" s="1"/>
  <c r="I34" i="21"/>
  <c r="BI35" i="21"/>
  <c r="AA48" i="19"/>
  <c r="AA49" i="19" s="1"/>
  <c r="AA44" i="21"/>
  <c r="O44" i="21" s="1"/>
  <c r="BG44" i="1" s="1"/>
  <c r="BG33" i="18"/>
  <c r="C33" i="18"/>
  <c r="M33" i="1" s="1"/>
  <c r="AJ32" i="18"/>
  <c r="Q32" i="18" s="1"/>
  <c r="AL32" i="18" s="1"/>
  <c r="CA64" i="1"/>
  <c r="BJ35" i="21" l="1"/>
  <c r="BJ36" i="21" s="1"/>
  <c r="BN36" i="21" s="1"/>
  <c r="BH35" i="21"/>
  <c r="BM35" i="21" s="1"/>
  <c r="BO37" i="19"/>
  <c r="W37" i="19" s="1"/>
  <c r="BL38" i="19"/>
  <c r="C46" i="19"/>
  <c r="W46" i="1" s="1"/>
  <c r="BJ39" i="19"/>
  <c r="BN39" i="19" s="1"/>
  <c r="BH39" i="19"/>
  <c r="BM39" i="19" s="1"/>
  <c r="BH33" i="18"/>
  <c r="AK34" i="21"/>
  <c r="R32" i="18"/>
  <c r="AV32" i="18" s="1"/>
  <c r="Y42" i="21"/>
  <c r="Y43" i="21" s="1"/>
  <c r="Y44" i="21" s="1"/>
  <c r="O49" i="19"/>
  <c r="Y49" i="1" s="1"/>
  <c r="H82" i="19"/>
  <c r="X82" i="1" s="1"/>
  <c r="AU40" i="19"/>
  <c r="C47" i="19"/>
  <c r="W47" i="1" s="1"/>
  <c r="AT40" i="19"/>
  <c r="AL34" i="21"/>
  <c r="Z53" i="21"/>
  <c r="Z54" i="21" s="1"/>
  <c r="H52" i="21"/>
  <c r="BF52" i="1" s="1"/>
  <c r="AV45" i="19"/>
  <c r="AA45" i="21"/>
  <c r="AA46" i="21" s="1"/>
  <c r="AU37" i="21"/>
  <c r="BK35" i="21"/>
  <c r="AT36" i="21"/>
  <c r="Z83" i="19"/>
  <c r="H83" i="19" s="1"/>
  <c r="X83" i="1" s="1"/>
  <c r="B34" i="21"/>
  <c r="BD34" i="1" s="1"/>
  <c r="O48" i="19"/>
  <c r="Y48" i="1" s="1"/>
  <c r="AA50" i="19"/>
  <c r="Y48" i="19"/>
  <c r="AV36" i="21"/>
  <c r="BK33" i="18"/>
  <c r="CB59" i="1"/>
  <c r="BL35" i="21" l="1"/>
  <c r="BL36" i="21" s="1"/>
  <c r="BO36" i="21" s="1"/>
  <c r="W36" i="21" s="1"/>
  <c r="BN35" i="21"/>
  <c r="BJ37" i="21"/>
  <c r="BN37" i="21" s="1"/>
  <c r="BH36" i="21"/>
  <c r="BM36" i="21" s="1"/>
  <c r="C42" i="21"/>
  <c r="BE42" i="1" s="1"/>
  <c r="BO38" i="19"/>
  <c r="W38" i="19" s="1"/>
  <c r="BL39" i="19"/>
  <c r="BJ40" i="19"/>
  <c r="BN40" i="19" s="1"/>
  <c r="BH40" i="19"/>
  <c r="BM40" i="19" s="1"/>
  <c r="BL33" i="18"/>
  <c r="AD33" i="18"/>
  <c r="AA33" i="18" s="1"/>
  <c r="O33" i="18" s="1"/>
  <c r="O33" i="1" s="1"/>
  <c r="AR34" i="18"/>
  <c r="C44" i="21"/>
  <c r="BE44" i="1" s="1"/>
  <c r="H54" i="21"/>
  <c r="BF54" i="1" s="1"/>
  <c r="AV46" i="19"/>
  <c r="C48" i="19"/>
  <c r="W48" i="1" s="1"/>
  <c r="AA51" i="19"/>
  <c r="AA52" i="19" s="1"/>
  <c r="H53" i="21"/>
  <c r="BF53" i="1" s="1"/>
  <c r="Z55" i="21"/>
  <c r="AA47" i="21"/>
  <c r="AA48" i="21" s="1"/>
  <c r="AU38" i="21"/>
  <c r="Z84" i="19"/>
  <c r="AV37" i="21"/>
  <c r="AT37" i="21"/>
  <c r="AU41" i="19"/>
  <c r="O45" i="21"/>
  <c r="BG45" i="1" s="1"/>
  <c r="O46" i="21"/>
  <c r="BG46" i="1" s="1"/>
  <c r="AT41" i="19"/>
  <c r="O50" i="19"/>
  <c r="Y50" i="1" s="1"/>
  <c r="C43" i="21"/>
  <c r="BE43" i="1" s="1"/>
  <c r="Y45" i="21"/>
  <c r="Y46" i="21" s="1"/>
  <c r="Y49" i="19"/>
  <c r="Y50" i="19" s="1"/>
  <c r="BL37" i="21" l="1"/>
  <c r="BO37" i="21" s="1"/>
  <c r="W37" i="21" s="1"/>
  <c r="BO35" i="21"/>
  <c r="W35" i="21" s="1"/>
  <c r="BJ38" i="21"/>
  <c r="BN38" i="21" s="1"/>
  <c r="BH37" i="21"/>
  <c r="BM37" i="21" s="1"/>
  <c r="BO39" i="19"/>
  <c r="W39" i="19" s="1"/>
  <c r="BL40" i="19"/>
  <c r="BJ41" i="19"/>
  <c r="BN41" i="19" s="1"/>
  <c r="BH41" i="19"/>
  <c r="BM41" i="19" s="1"/>
  <c r="C50" i="19"/>
  <c r="W50" i="1" s="1"/>
  <c r="AU39" i="21"/>
  <c r="O48" i="21"/>
  <c r="BG48" i="1" s="1"/>
  <c r="AA49" i="21"/>
  <c r="O49" i="21" s="1"/>
  <c r="BG49" i="1" s="1"/>
  <c r="Z85" i="19"/>
  <c r="Z86" i="19" s="1"/>
  <c r="H86" i="19" s="1"/>
  <c r="X86" i="1" s="1"/>
  <c r="H84" i="19"/>
  <c r="X84" i="1" s="1"/>
  <c r="C49" i="19"/>
  <c r="W49" i="1" s="1"/>
  <c r="Y51" i="19"/>
  <c r="C45" i="21"/>
  <c r="BE45" i="1" s="1"/>
  <c r="Y47" i="21"/>
  <c r="Y48" i="21" s="1"/>
  <c r="C48" i="21" s="1"/>
  <c r="BE48" i="1" s="1"/>
  <c r="AU42" i="19"/>
  <c r="O47" i="21"/>
  <c r="BG47" i="1" s="1"/>
  <c r="AV47" i="19"/>
  <c r="H55" i="21"/>
  <c r="BF55" i="1" s="1"/>
  <c r="Z56" i="21"/>
  <c r="Z57" i="21" s="1"/>
  <c r="AT38" i="21"/>
  <c r="AT42" i="19"/>
  <c r="AV38" i="21"/>
  <c r="O52" i="19"/>
  <c r="Y52" i="1" s="1"/>
  <c r="C46" i="21"/>
  <c r="BE46" i="1" s="1"/>
  <c r="O51" i="19"/>
  <c r="Y51" i="1" s="1"/>
  <c r="AA53" i="19"/>
  <c r="O53" i="19" s="1"/>
  <c r="Y53" i="1" s="1"/>
  <c r="K32" i="18"/>
  <c r="BL38" i="21" l="1"/>
  <c r="BO38" i="21" s="1"/>
  <c r="W38" i="21" s="1"/>
  <c r="BJ39" i="21"/>
  <c r="BN39" i="21" s="1"/>
  <c r="BH38" i="21"/>
  <c r="BM38" i="21" s="1"/>
  <c r="BO40" i="19"/>
  <c r="W40" i="19" s="1"/>
  <c r="BL41" i="19"/>
  <c r="BJ42" i="19"/>
  <c r="BN42" i="19" s="1"/>
  <c r="BH42" i="19"/>
  <c r="BM42" i="19" s="1"/>
  <c r="AT39" i="21"/>
  <c r="H85" i="19"/>
  <c r="X85" i="1" s="1"/>
  <c r="Z87" i="19"/>
  <c r="AU43" i="19"/>
  <c r="AA50" i="21"/>
  <c r="O50" i="21" s="1"/>
  <c r="BG50" i="1" s="1"/>
  <c r="H56" i="21"/>
  <c r="BF56" i="1" s="1"/>
  <c r="Z58" i="21"/>
  <c r="C47" i="21"/>
  <c r="BE47" i="1" s="1"/>
  <c r="Y49" i="21"/>
  <c r="AV39" i="21"/>
  <c r="H57" i="21"/>
  <c r="BF57" i="1" s="1"/>
  <c r="C51" i="19"/>
  <c r="W51" i="1" s="1"/>
  <c r="AU40" i="21"/>
  <c r="AA54" i="19"/>
  <c r="O54" i="19" s="1"/>
  <c r="Y54" i="1" s="1"/>
  <c r="AT43" i="19"/>
  <c r="Y52" i="19"/>
  <c r="Y53" i="19" s="1"/>
  <c r="C53" i="19" s="1"/>
  <c r="W53" i="1" s="1"/>
  <c r="AV48" i="19"/>
  <c r="B32" i="18"/>
  <c r="L32" i="1" s="1"/>
  <c r="AC33" i="18"/>
  <c r="Z33" i="18" s="1"/>
  <c r="AQ34" i="18"/>
  <c r="AU32" i="18"/>
  <c r="BI33" i="18"/>
  <c r="W32" i="18"/>
  <c r="X32" i="18" s="1"/>
  <c r="P32" i="1" s="1"/>
  <c r="BL39" i="21" l="1"/>
  <c r="BO39" i="21" s="1"/>
  <c r="W39" i="21" s="1"/>
  <c r="BJ40" i="21"/>
  <c r="BN40" i="21" s="1"/>
  <c r="BH39" i="21"/>
  <c r="BM39" i="21" s="1"/>
  <c r="BO41" i="19"/>
  <c r="W41" i="19" s="1"/>
  <c r="BL42" i="19"/>
  <c r="BJ43" i="19"/>
  <c r="BN43" i="19" s="1"/>
  <c r="BH43" i="19"/>
  <c r="BM43" i="19" s="1"/>
  <c r="BJ33" i="18"/>
  <c r="AT44" i="19"/>
  <c r="AV40" i="21"/>
  <c r="AU44" i="19"/>
  <c r="AU41" i="21"/>
  <c r="Y50" i="21"/>
  <c r="Y51" i="21" s="1"/>
  <c r="C49" i="21"/>
  <c r="BE49" i="1" s="1"/>
  <c r="Z88" i="19"/>
  <c r="H87" i="19"/>
  <c r="X87" i="1" s="1"/>
  <c r="AV49" i="19"/>
  <c r="H58" i="21"/>
  <c r="BF58" i="1" s="1"/>
  <c r="AA55" i="19"/>
  <c r="AA56" i="19" s="1"/>
  <c r="C52" i="19"/>
  <c r="W52" i="1" s="1"/>
  <c r="Y54" i="19"/>
  <c r="Z59" i="21"/>
  <c r="H59" i="21" s="1"/>
  <c r="BF59" i="1" s="1"/>
  <c r="AA51" i="21"/>
  <c r="AT40" i="21"/>
  <c r="H33" i="18"/>
  <c r="N33" i="1" s="1"/>
  <c r="AN32" i="18"/>
  <c r="AM32" i="18" s="1"/>
  <c r="Q32" i="1" s="1"/>
  <c r="S32" i="18"/>
  <c r="R32" i="1" s="1"/>
  <c r="BL40" i="21" l="1"/>
  <c r="BO40" i="21" s="1"/>
  <c r="W40" i="21" s="1"/>
  <c r="BJ41" i="21"/>
  <c r="BN41" i="21" s="1"/>
  <c r="BH40" i="21"/>
  <c r="BM40" i="21" s="1"/>
  <c r="BO42" i="19"/>
  <c r="W42" i="19" s="1"/>
  <c r="BL43" i="19"/>
  <c r="BJ44" i="19"/>
  <c r="BN44" i="19" s="1"/>
  <c r="BH44" i="19"/>
  <c r="BM44" i="19" s="1"/>
  <c r="O51" i="21"/>
  <c r="BG51" i="1" s="1"/>
  <c r="AV50" i="19"/>
  <c r="Y55" i="19"/>
  <c r="Y56" i="19" s="1"/>
  <c r="C54" i="19"/>
  <c r="W54" i="1" s="1"/>
  <c r="AU45" i="19"/>
  <c r="Z89" i="19"/>
  <c r="Z90" i="19" s="1"/>
  <c r="H88" i="19"/>
  <c r="X88" i="1" s="1"/>
  <c r="AA52" i="21"/>
  <c r="C51" i="21"/>
  <c r="BE51" i="1" s="1"/>
  <c r="AV41" i="21"/>
  <c r="O55" i="19"/>
  <c r="Y55" i="1" s="1"/>
  <c r="O56" i="19"/>
  <c r="Y56" i="1" s="1"/>
  <c r="AA57" i="19"/>
  <c r="AT41" i="21"/>
  <c r="Z60" i="21"/>
  <c r="C50" i="21"/>
  <c r="BE50" i="1" s="1"/>
  <c r="Y52" i="21"/>
  <c r="AT45" i="19"/>
  <c r="AU42" i="21"/>
  <c r="AW32" i="18"/>
  <c r="BL41" i="21" l="1"/>
  <c r="BO41" i="21" s="1"/>
  <c r="W41" i="21" s="1"/>
  <c r="BJ42" i="21"/>
  <c r="BN42" i="21" s="1"/>
  <c r="BH41" i="21"/>
  <c r="BM41" i="21" s="1"/>
  <c r="BO43" i="19"/>
  <c r="W43" i="19" s="1"/>
  <c r="BL44" i="19"/>
  <c r="BJ45" i="19"/>
  <c r="BN45" i="19" s="1"/>
  <c r="BH45" i="19"/>
  <c r="BM45" i="19" s="1"/>
  <c r="H90" i="19"/>
  <c r="X90" i="1" s="1"/>
  <c r="AU43" i="21"/>
  <c r="C55" i="19"/>
  <c r="W55" i="1" s="1"/>
  <c r="Y57" i="19"/>
  <c r="C57" i="19" s="1"/>
  <c r="W57" i="1" s="1"/>
  <c r="AV51" i="19"/>
  <c r="C56" i="19"/>
  <c r="W56" i="1" s="1"/>
  <c r="AT42" i="21"/>
  <c r="C52" i="21"/>
  <c r="BE52" i="1" s="1"/>
  <c r="AU46" i="19"/>
  <c r="AV42" i="21"/>
  <c r="AA58" i="19"/>
  <c r="O58" i="19" s="1"/>
  <c r="Y58" i="1" s="1"/>
  <c r="O52" i="21"/>
  <c r="BG52" i="1" s="1"/>
  <c r="AT46" i="19"/>
  <c r="H89" i="19"/>
  <c r="X89" i="1" s="1"/>
  <c r="Z91" i="19"/>
  <c r="AA53" i="21"/>
  <c r="AA54" i="21" s="1"/>
  <c r="Z61" i="21"/>
  <c r="Z62" i="21" s="1"/>
  <c r="H62" i="21" s="1"/>
  <c r="BF62" i="1" s="1"/>
  <c r="H60" i="21"/>
  <c r="BF60" i="1" s="1"/>
  <c r="Y53" i="21"/>
  <c r="Y54" i="21" s="1"/>
  <c r="C54" i="21" s="1"/>
  <c r="BE54" i="1" s="1"/>
  <c r="O57" i="19"/>
  <c r="Y57" i="1" s="1"/>
  <c r="V32" i="18"/>
  <c r="U32" i="18"/>
  <c r="S32" i="1" s="1"/>
  <c r="DS32" i="1" s="1"/>
  <c r="BL42" i="21" l="1"/>
  <c r="BO42" i="21" s="1"/>
  <c r="W42" i="21" s="1"/>
  <c r="BJ43" i="21"/>
  <c r="BN43" i="21" s="1"/>
  <c r="BH42" i="21"/>
  <c r="BM42" i="21" s="1"/>
  <c r="BO44" i="19"/>
  <c r="W44" i="19" s="1"/>
  <c r="BL45" i="19"/>
  <c r="BJ46" i="19"/>
  <c r="BN46" i="19" s="1"/>
  <c r="BH46" i="19"/>
  <c r="BM46" i="19" s="1"/>
  <c r="AA59" i="19"/>
  <c r="AA60" i="19" s="1"/>
  <c r="Y58" i="19"/>
  <c r="Y59" i="19" s="1"/>
  <c r="Y60" i="19" s="1"/>
  <c r="AA55" i="21"/>
  <c r="O55" i="21" s="1"/>
  <c r="BG55" i="1" s="1"/>
  <c r="H61" i="21"/>
  <c r="BF61" i="1" s="1"/>
  <c r="Z63" i="21"/>
  <c r="AT43" i="21"/>
  <c r="H91" i="19"/>
  <c r="X91" i="1" s="1"/>
  <c r="AV43" i="21"/>
  <c r="AU44" i="21"/>
  <c r="Z92" i="19"/>
  <c r="Z93" i="19" s="1"/>
  <c r="H93" i="19" s="1"/>
  <c r="X93" i="1" s="1"/>
  <c r="C53" i="21"/>
  <c r="BE53" i="1" s="1"/>
  <c r="Y55" i="21"/>
  <c r="O53" i="21"/>
  <c r="BG53" i="1" s="1"/>
  <c r="O54" i="21"/>
  <c r="BG54" i="1" s="1"/>
  <c r="AT47" i="19"/>
  <c r="AU47" i="19"/>
  <c r="AV52" i="19"/>
  <c r="AS33" i="18"/>
  <c r="BL43" i="21" l="1"/>
  <c r="BO43" i="21" s="1"/>
  <c r="W43" i="21" s="1"/>
  <c r="BJ44" i="21"/>
  <c r="BN44" i="21" s="1"/>
  <c r="BH43" i="21"/>
  <c r="BM43" i="21" s="1"/>
  <c r="BO45" i="19"/>
  <c r="W45" i="19" s="1"/>
  <c r="BL46" i="19"/>
  <c r="O59" i="19"/>
  <c r="Y59" i="1" s="1"/>
  <c r="BJ47" i="19"/>
  <c r="BN47" i="19" s="1"/>
  <c r="BH47" i="19"/>
  <c r="BM47" i="19" s="1"/>
  <c r="C58" i="19"/>
  <c r="W58" i="1" s="1"/>
  <c r="AA56" i="21"/>
  <c r="O56" i="21" s="1"/>
  <c r="BG56" i="1" s="1"/>
  <c r="C60" i="19"/>
  <c r="W60" i="1" s="1"/>
  <c r="AU45" i="21"/>
  <c r="O60" i="19"/>
  <c r="Y60" i="1" s="1"/>
  <c r="AU48" i="19"/>
  <c r="AA61" i="19"/>
  <c r="AA62" i="19" s="1"/>
  <c r="BN33" i="18"/>
  <c r="AG33" i="18"/>
  <c r="I33" i="18" s="1"/>
  <c r="Y56" i="21"/>
  <c r="C55" i="21"/>
  <c r="BE55" i="1" s="1"/>
  <c r="C59" i="19"/>
  <c r="W59" i="1" s="1"/>
  <c r="Y61" i="19"/>
  <c r="BO33" i="18"/>
  <c r="AY33" i="18"/>
  <c r="AT48" i="19"/>
  <c r="AT44" i="21"/>
  <c r="AV53" i="19"/>
  <c r="AV44" i="21"/>
  <c r="Z64" i="21"/>
  <c r="Z65" i="21" s="1"/>
  <c r="H65" i="21" s="1"/>
  <c r="BF65" i="1" s="1"/>
  <c r="H63" i="21"/>
  <c r="BF63" i="1" s="1"/>
  <c r="BM33" i="18"/>
  <c r="AF33" i="18"/>
  <c r="E33" i="18" s="1"/>
  <c r="H92" i="19"/>
  <c r="X92" i="1" s="1"/>
  <c r="Z94" i="19"/>
  <c r="AE33" i="18"/>
  <c r="D33" i="18" s="1"/>
  <c r="AH33" i="18"/>
  <c r="J33" i="18" s="1"/>
  <c r="K33" i="18" s="1"/>
  <c r="AX33" i="18"/>
  <c r="BL44" i="21" l="1"/>
  <c r="BO44" i="21" s="1"/>
  <c r="W44" i="21" s="1"/>
  <c r="BJ45" i="21"/>
  <c r="BN45" i="21" s="1"/>
  <c r="BH44" i="21"/>
  <c r="BM44" i="21" s="1"/>
  <c r="AA57" i="21"/>
  <c r="O57" i="21" s="1"/>
  <c r="BG57" i="1" s="1"/>
  <c r="BO46" i="19"/>
  <c r="W46" i="19" s="1"/>
  <c r="BL47" i="19"/>
  <c r="BJ48" i="19"/>
  <c r="BN48" i="19" s="1"/>
  <c r="BH48" i="19"/>
  <c r="BM48" i="19" s="1"/>
  <c r="C61" i="19"/>
  <c r="W61" i="1" s="1"/>
  <c r="AU49" i="19"/>
  <c r="O62" i="19"/>
  <c r="Y62" i="1" s="1"/>
  <c r="AC34" i="18"/>
  <c r="Z34" i="18" s="1"/>
  <c r="AQ35" i="18"/>
  <c r="AU33" i="18"/>
  <c r="AT45" i="21"/>
  <c r="Y57" i="21"/>
  <c r="Y58" i="21" s="1"/>
  <c r="C56" i="21"/>
  <c r="BE56" i="1" s="1"/>
  <c r="AT49" i="19"/>
  <c r="AU46" i="21"/>
  <c r="AV45" i="21"/>
  <c r="Y62" i="19"/>
  <c r="H64" i="21"/>
  <c r="BF64" i="1" s="1"/>
  <c r="Z66" i="21"/>
  <c r="Z95" i="19"/>
  <c r="Z96" i="19" s="1"/>
  <c r="H96" i="19" s="1"/>
  <c r="X96" i="1" s="1"/>
  <c r="H94" i="19"/>
  <c r="X94" i="1" s="1"/>
  <c r="AV54" i="19"/>
  <c r="O61" i="19"/>
  <c r="Y61" i="1" s="1"/>
  <c r="AA63" i="19"/>
  <c r="O63" i="19" s="1"/>
  <c r="Y63" i="1" s="1"/>
  <c r="AI33" i="18"/>
  <c r="P33" i="18" s="1"/>
  <c r="AK33" i="18" s="1"/>
  <c r="AJ33" i="18"/>
  <c r="Q33" i="18" s="1"/>
  <c r="AL33" i="18" s="1"/>
  <c r="BI34" i="18"/>
  <c r="BL45" i="21" l="1"/>
  <c r="BO45" i="21" s="1"/>
  <c r="W45" i="21" s="1"/>
  <c r="BJ46" i="21"/>
  <c r="BN46" i="21" s="1"/>
  <c r="AA58" i="21"/>
  <c r="O58" i="21" s="1"/>
  <c r="BG58" i="1" s="1"/>
  <c r="BH45" i="21"/>
  <c r="BM45" i="21" s="1"/>
  <c r="BO47" i="19"/>
  <c r="W47" i="19" s="1"/>
  <c r="BL48" i="19"/>
  <c r="BJ49" i="19"/>
  <c r="BN49" i="19" s="1"/>
  <c r="BH49" i="19"/>
  <c r="BM49" i="19" s="1"/>
  <c r="BJ34" i="18"/>
  <c r="C58" i="21"/>
  <c r="BE58" i="1" s="1"/>
  <c r="C62" i="19"/>
  <c r="W62" i="1" s="1"/>
  <c r="AT50" i="19"/>
  <c r="H34" i="18"/>
  <c r="N34" i="1" s="1"/>
  <c r="AG34" i="18"/>
  <c r="I34" i="18" s="1"/>
  <c r="AV55" i="19"/>
  <c r="AV46" i="21"/>
  <c r="C57" i="21"/>
  <c r="BE57" i="1" s="1"/>
  <c r="Y59" i="21"/>
  <c r="C59" i="21" s="1"/>
  <c r="BE59" i="1" s="1"/>
  <c r="AA64" i="19"/>
  <c r="AA65" i="19" s="1"/>
  <c r="AU50" i="19"/>
  <c r="H95" i="19"/>
  <c r="X95" i="1" s="1"/>
  <c r="Z97" i="19"/>
  <c r="AU47" i="21"/>
  <c r="AT46" i="21"/>
  <c r="Y63" i="19"/>
  <c r="Y64" i="19" s="1"/>
  <c r="Z67" i="21"/>
  <c r="Z68" i="21" s="1"/>
  <c r="H66" i="21"/>
  <c r="BF66" i="1" s="1"/>
  <c r="BL46" i="21" l="1"/>
  <c r="BO46" i="21" s="1"/>
  <c r="W46" i="21" s="1"/>
  <c r="BJ47" i="21"/>
  <c r="BN47" i="21" s="1"/>
  <c r="AA59" i="21"/>
  <c r="O59" i="21" s="1"/>
  <c r="BG59" i="1" s="1"/>
  <c r="BH46" i="21"/>
  <c r="BM46" i="21" s="1"/>
  <c r="BO48" i="19"/>
  <c r="W48" i="19" s="1"/>
  <c r="BL49" i="19"/>
  <c r="BJ50" i="19"/>
  <c r="BN50" i="19" s="1"/>
  <c r="BH50" i="19"/>
  <c r="BM50" i="19" s="1"/>
  <c r="O64" i="19"/>
  <c r="Y64" i="1" s="1"/>
  <c r="AA60" i="21"/>
  <c r="AA61" i="21" s="1"/>
  <c r="C64" i="19"/>
  <c r="W64" i="1" s="1"/>
  <c r="AT51" i="19"/>
  <c r="H68" i="21"/>
  <c r="BF68" i="1" s="1"/>
  <c r="Z98" i="19"/>
  <c r="H97" i="19"/>
  <c r="X97" i="1" s="1"/>
  <c r="H67" i="21"/>
  <c r="BF67" i="1" s="1"/>
  <c r="Z69" i="21"/>
  <c r="H69" i="21" s="1"/>
  <c r="BF69" i="1" s="1"/>
  <c r="AT47" i="21"/>
  <c r="AV47" i="21"/>
  <c r="AA66" i="19"/>
  <c r="AA67" i="19" s="1"/>
  <c r="O65" i="19"/>
  <c r="Y65" i="1" s="1"/>
  <c r="C63" i="19"/>
  <c r="W63" i="1" s="1"/>
  <c r="Y65" i="19"/>
  <c r="Y66" i="19" s="1"/>
  <c r="C66" i="19" s="1"/>
  <c r="W66" i="1" s="1"/>
  <c r="AU51" i="19"/>
  <c r="AU48" i="21"/>
  <c r="AV56" i="19"/>
  <c r="Y60" i="21"/>
  <c r="BL47" i="21" l="1"/>
  <c r="BO47" i="21" s="1"/>
  <c r="W47" i="21" s="1"/>
  <c r="BJ48" i="21"/>
  <c r="BN48" i="21" s="1"/>
  <c r="BH47" i="21"/>
  <c r="BM47" i="21" s="1"/>
  <c r="O60" i="21"/>
  <c r="BG60" i="1" s="1"/>
  <c r="BO49" i="19"/>
  <c r="W49" i="19" s="1"/>
  <c r="BL50" i="19"/>
  <c r="BJ51" i="19"/>
  <c r="BN51" i="19" s="1"/>
  <c r="BH51" i="19"/>
  <c r="BM51" i="19" s="1"/>
  <c r="AA62" i="21"/>
  <c r="AA63" i="21" s="1"/>
  <c r="O61" i="21"/>
  <c r="BG61" i="1" s="1"/>
  <c r="Z70" i="21"/>
  <c r="Z71" i="21" s="1"/>
  <c r="Z72" i="21" s="1"/>
  <c r="H72" i="21" s="1"/>
  <c r="BF72" i="1" s="1"/>
  <c r="AU49" i="21"/>
  <c r="AV48" i="21"/>
  <c r="AU52" i="19"/>
  <c r="Y61" i="21"/>
  <c r="C60" i="21"/>
  <c r="BE60" i="1" s="1"/>
  <c r="C65" i="19"/>
  <c r="W65" i="1" s="1"/>
  <c r="Y67" i="19"/>
  <c r="AT48" i="21"/>
  <c r="H98" i="19"/>
  <c r="X98" i="1" s="1"/>
  <c r="AV57" i="19"/>
  <c r="O66" i="19"/>
  <c r="Y66" i="1" s="1"/>
  <c r="AA68" i="19"/>
  <c r="AA69" i="19" s="1"/>
  <c r="O62" i="21"/>
  <c r="BG62" i="1" s="1"/>
  <c r="AT52" i="19"/>
  <c r="O67" i="19"/>
  <c r="Y67" i="1" s="1"/>
  <c r="Z99" i="19"/>
  <c r="R33" i="18"/>
  <c r="CC69" i="1"/>
  <c r="BL48" i="21" l="1"/>
  <c r="BO48" i="21" s="1"/>
  <c r="W48" i="21" s="1"/>
  <c r="BJ49" i="21"/>
  <c r="BN49" i="21" s="1"/>
  <c r="BH48" i="21"/>
  <c r="BM48" i="21" s="1"/>
  <c r="BO50" i="19"/>
  <c r="W50" i="19" s="1"/>
  <c r="BL51" i="19"/>
  <c r="BJ52" i="19"/>
  <c r="BN52" i="19" s="1"/>
  <c r="BH52" i="19"/>
  <c r="BM52" i="19" s="1"/>
  <c r="H70" i="21"/>
  <c r="BF70" i="1" s="1"/>
  <c r="H99" i="19"/>
  <c r="X99" i="1" s="1"/>
  <c r="Z100" i="19"/>
  <c r="C61" i="21"/>
  <c r="BE61" i="1" s="1"/>
  <c r="AT49" i="21"/>
  <c r="AV49" i="21"/>
  <c r="AU53" i="19"/>
  <c r="O68" i="19"/>
  <c r="Y68" i="1" s="1"/>
  <c r="O69" i="19"/>
  <c r="Y69" i="1" s="1"/>
  <c r="O63" i="21"/>
  <c r="BG63" i="1" s="1"/>
  <c r="AT53" i="19"/>
  <c r="AA70" i="19"/>
  <c r="AA71" i="19" s="1"/>
  <c r="Y68" i="19"/>
  <c r="C68" i="19" s="1"/>
  <c r="W68" i="1" s="1"/>
  <c r="C67" i="19"/>
  <c r="W67" i="1" s="1"/>
  <c r="H71" i="21"/>
  <c r="BF71" i="1" s="1"/>
  <c r="Z73" i="21"/>
  <c r="AA64" i="21"/>
  <c r="AU50" i="21"/>
  <c r="AV58" i="19"/>
  <c r="Y62" i="21"/>
  <c r="AV33" i="18"/>
  <c r="BL34" i="18" s="1"/>
  <c r="AR35" i="18"/>
  <c r="AD34" i="18"/>
  <c r="AA34" i="18" s="1"/>
  <c r="BK34" i="18"/>
  <c r="F33" i="18"/>
  <c r="W33" i="18" s="1"/>
  <c r="X33" i="18" s="1"/>
  <c r="P33" i="1" s="1"/>
  <c r="B33" i="18"/>
  <c r="L33" i="1" s="1"/>
  <c r="BL49" i="21" l="1"/>
  <c r="BO49" i="21" s="1"/>
  <c r="W49" i="21" s="1"/>
  <c r="BJ50" i="21"/>
  <c r="BN50" i="21" s="1"/>
  <c r="BH49" i="21"/>
  <c r="BM49" i="21" s="1"/>
  <c r="BO51" i="19"/>
  <c r="W51" i="19" s="1"/>
  <c r="BL52" i="19"/>
  <c r="BJ53" i="19"/>
  <c r="BN53" i="19" s="1"/>
  <c r="BH53" i="19"/>
  <c r="BM53" i="19" s="1"/>
  <c r="O70" i="19"/>
  <c r="Y70" i="1" s="1"/>
  <c r="Y69" i="19"/>
  <c r="Y70" i="19" s="1"/>
  <c r="Y71" i="19" s="1"/>
  <c r="C62" i="21"/>
  <c r="BE62" i="1" s="1"/>
  <c r="AV59" i="19"/>
  <c r="AU51" i="21"/>
  <c r="O71" i="19"/>
  <c r="Y71" i="1" s="1"/>
  <c r="AU54" i="19"/>
  <c r="Y63" i="21"/>
  <c r="C63" i="21" s="1"/>
  <c r="BE63" i="1" s="1"/>
  <c r="AA72" i="19"/>
  <c r="AA73" i="19" s="1"/>
  <c r="AA65" i="21"/>
  <c r="H100" i="19"/>
  <c r="X100" i="1" s="1"/>
  <c r="AT50" i="21"/>
  <c r="Z74" i="21"/>
  <c r="Z75" i="21" s="1"/>
  <c r="H73" i="21"/>
  <c r="BF73" i="1" s="1"/>
  <c r="O64" i="21"/>
  <c r="BG64" i="1" s="1"/>
  <c r="Z101" i="19"/>
  <c r="Z102" i="19" s="1"/>
  <c r="H102" i="19" s="1"/>
  <c r="X102" i="1" s="1"/>
  <c r="AT54" i="19"/>
  <c r="AV50" i="21"/>
  <c r="O34" i="18"/>
  <c r="O34" i="1" s="1"/>
  <c r="AN33" i="18"/>
  <c r="AM33" i="18" s="1"/>
  <c r="Q33" i="1" s="1"/>
  <c r="S33" i="18"/>
  <c r="R33" i="1" s="1"/>
  <c r="AB34" i="18"/>
  <c r="Y34" i="18" s="1"/>
  <c r="AP35" i="18"/>
  <c r="AT33" i="18"/>
  <c r="BG34" i="18"/>
  <c r="CA69" i="1"/>
  <c r="BL50" i="21" l="1"/>
  <c r="BO50" i="21" s="1"/>
  <c r="W50" i="21" s="1"/>
  <c r="BJ51" i="21"/>
  <c r="BN51" i="21" s="1"/>
  <c r="BH50" i="21"/>
  <c r="BM50" i="21" s="1"/>
  <c r="BO52" i="19"/>
  <c r="W52" i="19" s="1"/>
  <c r="BL53" i="19"/>
  <c r="BJ54" i="19"/>
  <c r="BN54" i="19" s="1"/>
  <c r="BH54" i="19"/>
  <c r="BM54" i="19" s="1"/>
  <c r="BH34" i="18"/>
  <c r="C69" i="19"/>
  <c r="W69" i="1" s="1"/>
  <c r="C71" i="19"/>
  <c r="W71" i="1" s="1"/>
  <c r="AA74" i="19"/>
  <c r="O74" i="19" s="1"/>
  <c r="Y74" i="1" s="1"/>
  <c r="AV51" i="21"/>
  <c r="H75" i="21"/>
  <c r="BF75" i="1" s="1"/>
  <c r="AA66" i="21"/>
  <c r="AA67" i="21" s="1"/>
  <c r="O72" i="19"/>
  <c r="Y72" i="1" s="1"/>
  <c r="O73" i="19"/>
  <c r="Y73" i="1" s="1"/>
  <c r="AU52" i="21"/>
  <c r="AT55" i="19"/>
  <c r="H74" i="21"/>
  <c r="BF74" i="1" s="1"/>
  <c r="Z76" i="21"/>
  <c r="Z77" i="21" s="1"/>
  <c r="O65" i="21"/>
  <c r="BG65" i="1" s="1"/>
  <c r="AV60" i="19"/>
  <c r="H101" i="19"/>
  <c r="X101" i="1" s="1"/>
  <c r="Z103" i="19"/>
  <c r="AT51" i="21"/>
  <c r="AU55" i="19"/>
  <c r="Y64" i="21"/>
  <c r="C70" i="19"/>
  <c r="W70" i="1" s="1"/>
  <c r="Y72" i="19"/>
  <c r="C72" i="19" s="1"/>
  <c r="W72" i="1" s="1"/>
  <c r="AW33" i="18"/>
  <c r="U33" i="18" s="1"/>
  <c r="S33" i="1" s="1"/>
  <c r="DS33" i="1" s="1"/>
  <c r="C34" i="18"/>
  <c r="M34" i="1" s="1"/>
  <c r="BL51" i="21" l="1"/>
  <c r="BO51" i="21" s="1"/>
  <c r="W51" i="21" s="1"/>
  <c r="BJ52" i="21"/>
  <c r="BN52" i="21" s="1"/>
  <c r="BH51" i="21"/>
  <c r="BM51" i="21" s="1"/>
  <c r="BO53" i="19"/>
  <c r="W53" i="19" s="1"/>
  <c r="BL54" i="19"/>
  <c r="BJ55" i="19"/>
  <c r="BN55" i="19" s="1"/>
  <c r="BH55" i="19"/>
  <c r="BM55" i="19" s="1"/>
  <c r="AA68" i="21"/>
  <c r="AA69" i="21" s="1"/>
  <c r="Z104" i="19"/>
  <c r="Z105" i="19" s="1"/>
  <c r="H105" i="19" s="1"/>
  <c r="X105" i="1" s="1"/>
  <c r="H103" i="19"/>
  <c r="X103" i="1" s="1"/>
  <c r="Y65" i="21"/>
  <c r="C64" i="21"/>
  <c r="BE64" i="1" s="1"/>
  <c r="AU53" i="21"/>
  <c r="AV61" i="19"/>
  <c r="AV52" i="21"/>
  <c r="AU56" i="19"/>
  <c r="H76" i="21"/>
  <c r="BF76" i="1" s="1"/>
  <c r="Z78" i="21"/>
  <c r="H78" i="21" s="1"/>
  <c r="BF78" i="1" s="1"/>
  <c r="O66" i="21"/>
  <c r="BG66" i="1" s="1"/>
  <c r="AA75" i="19"/>
  <c r="O75" i="19" s="1"/>
  <c r="Y75" i="1" s="1"/>
  <c r="H77" i="21"/>
  <c r="BF77" i="1" s="1"/>
  <c r="AT52" i="21"/>
  <c r="Y73" i="19"/>
  <c r="AT56" i="19"/>
  <c r="O67" i="21"/>
  <c r="BG67" i="1" s="1"/>
  <c r="V33" i="18"/>
  <c r="CB64" i="1"/>
  <c r="BL52" i="21" l="1"/>
  <c r="BO52" i="21" s="1"/>
  <c r="W52" i="21" s="1"/>
  <c r="BJ53" i="21"/>
  <c r="BN53" i="21" s="1"/>
  <c r="BH52" i="21"/>
  <c r="BM52" i="21" s="1"/>
  <c r="BO54" i="19"/>
  <c r="W54" i="19" s="1"/>
  <c r="BL55" i="19"/>
  <c r="BJ56" i="19"/>
  <c r="BN56" i="19" s="1"/>
  <c r="BH56" i="19"/>
  <c r="BM56" i="19" s="1"/>
  <c r="AA76" i="19"/>
  <c r="AA77" i="19" s="1"/>
  <c r="O77" i="19" s="1"/>
  <c r="Y77" i="1" s="1"/>
  <c r="Z79" i="21"/>
  <c r="Z80" i="21" s="1"/>
  <c r="Z81" i="21" s="1"/>
  <c r="AA70" i="21"/>
  <c r="C65" i="21"/>
  <c r="BE65" i="1" s="1"/>
  <c r="AT57" i="19"/>
  <c r="AV62" i="19"/>
  <c r="Y74" i="19"/>
  <c r="C74" i="19" s="1"/>
  <c r="W74" i="1" s="1"/>
  <c r="C73" i="19"/>
  <c r="W73" i="1" s="1"/>
  <c r="H104" i="19"/>
  <c r="X104" i="1" s="1"/>
  <c r="Z106" i="19"/>
  <c r="AU54" i="21"/>
  <c r="O68" i="21"/>
  <c r="BG68" i="1" s="1"/>
  <c r="AT53" i="21"/>
  <c r="AU57" i="19"/>
  <c r="AV53" i="21"/>
  <c r="Y66" i="21"/>
  <c r="C66" i="21" s="1"/>
  <c r="BE66" i="1" s="1"/>
  <c r="O69" i="21"/>
  <c r="BG69" i="1" s="1"/>
  <c r="BN34" i="18"/>
  <c r="AS34" i="18"/>
  <c r="F34" i="18"/>
  <c r="BL53" i="21" l="1"/>
  <c r="BO53" i="21" s="1"/>
  <c r="W53" i="21" s="1"/>
  <c r="BJ54" i="21"/>
  <c r="BN54" i="21" s="1"/>
  <c r="H79" i="21"/>
  <c r="BF79" i="1" s="1"/>
  <c r="BH53" i="21"/>
  <c r="BM53" i="21" s="1"/>
  <c r="BO55" i="19"/>
  <c r="W55" i="19" s="1"/>
  <c r="BL56" i="19"/>
  <c r="BJ57" i="19"/>
  <c r="BN57" i="19" s="1"/>
  <c r="O76" i="19"/>
  <c r="Y76" i="1" s="1"/>
  <c r="BH57" i="19"/>
  <c r="BM57" i="19" s="1"/>
  <c r="AT54" i="21"/>
  <c r="Y75" i="19"/>
  <c r="AA78" i="19"/>
  <c r="AA79" i="19" s="1"/>
  <c r="H81" i="21"/>
  <c r="BF81" i="1" s="1"/>
  <c r="AU58" i="19"/>
  <c r="BM34" i="18"/>
  <c r="AF34" i="18"/>
  <c r="E34" i="18" s="1"/>
  <c r="Y67" i="21"/>
  <c r="AT58" i="19"/>
  <c r="AV63" i="19"/>
  <c r="H80" i="21"/>
  <c r="BF80" i="1" s="1"/>
  <c r="Z82" i="21"/>
  <c r="Z83" i="21" s="1"/>
  <c r="AV54" i="21"/>
  <c r="AU55" i="21"/>
  <c r="AA71" i="21"/>
  <c r="BO34" i="18"/>
  <c r="AY34" i="18"/>
  <c r="Z107" i="19"/>
  <c r="Z108" i="19" s="1"/>
  <c r="H108" i="19" s="1"/>
  <c r="X108" i="1" s="1"/>
  <c r="H106" i="19"/>
  <c r="X106" i="1" s="1"/>
  <c r="O70" i="21"/>
  <c r="BG70" i="1" s="1"/>
  <c r="AE34" i="18"/>
  <c r="D34" i="18" s="1"/>
  <c r="AH34" i="18"/>
  <c r="J34" i="18" s="1"/>
  <c r="AB35" i="18"/>
  <c r="Y35" i="18" s="1"/>
  <c r="AP36" i="18"/>
  <c r="AT34" i="18"/>
  <c r="AX34" i="18"/>
  <c r="BL54" i="21" l="1"/>
  <c r="BO54" i="21" s="1"/>
  <c r="W54" i="21" s="1"/>
  <c r="BJ55" i="21"/>
  <c r="BN55" i="21" s="1"/>
  <c r="BH54" i="21"/>
  <c r="BM54" i="21" s="1"/>
  <c r="BO56" i="19"/>
  <c r="W56" i="19" s="1"/>
  <c r="BL57" i="19"/>
  <c r="BJ58" i="19"/>
  <c r="BN58" i="19" s="1"/>
  <c r="BH58" i="19"/>
  <c r="BM58" i="19" s="1"/>
  <c r="O78" i="19"/>
  <c r="Y78" i="1" s="1"/>
  <c r="AU59" i="19"/>
  <c r="AA72" i="21"/>
  <c r="O72" i="21" s="1"/>
  <c r="BG72" i="1" s="1"/>
  <c r="H83" i="21"/>
  <c r="BF83" i="1" s="1"/>
  <c r="AT59" i="19"/>
  <c r="AA80" i="19"/>
  <c r="O80" i="19" s="1"/>
  <c r="Y80" i="1" s="1"/>
  <c r="O79" i="19"/>
  <c r="Y79" i="1" s="1"/>
  <c r="Y76" i="19"/>
  <c r="Y77" i="19" s="1"/>
  <c r="C77" i="19" s="1"/>
  <c r="W77" i="1" s="1"/>
  <c r="C75" i="19"/>
  <c r="W75" i="1" s="1"/>
  <c r="AV64" i="19"/>
  <c r="AU56" i="21"/>
  <c r="Y68" i="21"/>
  <c r="Y69" i="21" s="1"/>
  <c r="C69" i="21" s="1"/>
  <c r="BE69" i="1" s="1"/>
  <c r="C67" i="21"/>
  <c r="BE67" i="1" s="1"/>
  <c r="AV55" i="21"/>
  <c r="H107" i="19"/>
  <c r="X107" i="1" s="1"/>
  <c r="Z109" i="19"/>
  <c r="H109" i="19" s="1"/>
  <c r="X109" i="1" s="1"/>
  <c r="H82" i="21"/>
  <c r="BF82" i="1" s="1"/>
  <c r="Z84" i="21"/>
  <c r="H84" i="21" s="1"/>
  <c r="BF84" i="1" s="1"/>
  <c r="AT55" i="21"/>
  <c r="O71" i="21"/>
  <c r="BG71" i="1" s="1"/>
  <c r="AE35" i="18"/>
  <c r="D35" i="18" s="1"/>
  <c r="C35" i="18"/>
  <c r="M35" i="1" s="1"/>
  <c r="BG35" i="18"/>
  <c r="BH35" i="18" s="1"/>
  <c r="AI34" i="18"/>
  <c r="AJ34" i="18"/>
  <c r="BL55" i="21" l="1"/>
  <c r="BO55" i="21" s="1"/>
  <c r="W55" i="21" s="1"/>
  <c r="BJ56" i="21"/>
  <c r="BN56" i="21" s="1"/>
  <c r="BH55" i="21"/>
  <c r="BM55" i="21" s="1"/>
  <c r="BO57" i="19"/>
  <c r="W57" i="19" s="1"/>
  <c r="BL58" i="19"/>
  <c r="BJ59" i="19"/>
  <c r="BN59" i="19" s="1"/>
  <c r="BH59" i="19"/>
  <c r="BM59" i="19" s="1"/>
  <c r="AA73" i="21"/>
  <c r="O73" i="21" s="1"/>
  <c r="BG73" i="1" s="1"/>
  <c r="AV56" i="21"/>
  <c r="AT60" i="19"/>
  <c r="AT56" i="21"/>
  <c r="Z85" i="21"/>
  <c r="C76" i="19"/>
  <c r="W76" i="1" s="1"/>
  <c r="Y78" i="19"/>
  <c r="C68" i="21"/>
  <c r="BE68" i="1" s="1"/>
  <c r="Y70" i="21"/>
  <c r="AU57" i="21"/>
  <c r="AV65" i="19"/>
  <c r="AA81" i="19"/>
  <c r="O81" i="19" s="1"/>
  <c r="Y81" i="1" s="1"/>
  <c r="AU60" i="19"/>
  <c r="R34" i="18"/>
  <c r="Q34" i="18"/>
  <c r="AL34" i="18" s="1"/>
  <c r="P34" i="18"/>
  <c r="AK34" i="18" s="1"/>
  <c r="BL56" i="21" l="1"/>
  <c r="BO56" i="21" s="1"/>
  <c r="W56" i="21" s="1"/>
  <c r="BJ57" i="21"/>
  <c r="BN57" i="21" s="1"/>
  <c r="BH56" i="21"/>
  <c r="BM56" i="21" s="1"/>
  <c r="BO58" i="19"/>
  <c r="W58" i="19" s="1"/>
  <c r="BL59" i="19"/>
  <c r="BJ60" i="19"/>
  <c r="BN60" i="19" s="1"/>
  <c r="BH60" i="19"/>
  <c r="BM60" i="19" s="1"/>
  <c r="AA74" i="21"/>
  <c r="O74" i="21" s="1"/>
  <c r="BG74" i="1" s="1"/>
  <c r="Z86" i="21"/>
  <c r="H86" i="21" s="1"/>
  <c r="BF86" i="1" s="1"/>
  <c r="H85" i="21"/>
  <c r="BF85" i="1" s="1"/>
  <c r="AT57" i="21"/>
  <c r="AU58" i="21"/>
  <c r="AT61" i="19"/>
  <c r="AU61" i="19"/>
  <c r="AA82" i="19"/>
  <c r="O82" i="19" s="1"/>
  <c r="Y82" i="1" s="1"/>
  <c r="AV66" i="19"/>
  <c r="Y71" i="21"/>
  <c r="Y72" i="21" s="1"/>
  <c r="C70" i="21"/>
  <c r="BE70" i="1" s="1"/>
  <c r="AD35" i="18"/>
  <c r="AA35" i="18" s="1"/>
  <c r="O35" i="18" s="1"/>
  <c r="O35" i="1" s="1"/>
  <c r="AV34" i="18"/>
  <c r="BL35" i="18" s="1"/>
  <c r="Y79" i="19"/>
  <c r="Y80" i="19" s="1"/>
  <c r="C78" i="19"/>
  <c r="W78" i="1" s="1"/>
  <c r="AV57" i="21"/>
  <c r="AR36" i="18"/>
  <c r="BK35" i="18"/>
  <c r="AX35" i="18"/>
  <c r="BL57" i="21" l="1"/>
  <c r="BO57" i="21" s="1"/>
  <c r="W57" i="21" s="1"/>
  <c r="BJ58" i="21"/>
  <c r="BN58" i="21" s="1"/>
  <c r="BH57" i="21"/>
  <c r="BM57" i="21" s="1"/>
  <c r="BO59" i="19"/>
  <c r="W59" i="19" s="1"/>
  <c r="BL60" i="19"/>
  <c r="BJ61" i="19"/>
  <c r="BN61" i="19" s="1"/>
  <c r="BH61" i="19"/>
  <c r="BM61" i="19" s="1"/>
  <c r="AA75" i="21"/>
  <c r="O75" i="21" s="1"/>
  <c r="BG75" i="1" s="1"/>
  <c r="C72" i="21"/>
  <c r="BE72" i="1" s="1"/>
  <c r="C80" i="19"/>
  <c r="W80" i="1" s="1"/>
  <c r="AU59" i="21"/>
  <c r="AA83" i="19"/>
  <c r="AA84" i="19" s="1"/>
  <c r="AT58" i="21"/>
  <c r="AV58" i="21"/>
  <c r="Z87" i="21"/>
  <c r="AU62" i="19"/>
  <c r="C71" i="21"/>
  <c r="BE71" i="1" s="1"/>
  <c r="Y73" i="21"/>
  <c r="C73" i="21" s="1"/>
  <c r="BE73" i="1" s="1"/>
  <c r="C79" i="19"/>
  <c r="W79" i="1" s="1"/>
  <c r="Y81" i="19"/>
  <c r="AV67" i="19"/>
  <c r="AT62" i="19"/>
  <c r="K34" i="18"/>
  <c r="BL58" i="21" l="1"/>
  <c r="BO58" i="21" s="1"/>
  <c r="W58" i="21" s="1"/>
  <c r="BJ59" i="21"/>
  <c r="BN59" i="21" s="1"/>
  <c r="BH58" i="21"/>
  <c r="BM58" i="21" s="1"/>
  <c r="BO60" i="19"/>
  <c r="W60" i="19" s="1"/>
  <c r="BL61" i="19"/>
  <c r="BJ62" i="19"/>
  <c r="BN62" i="19" s="1"/>
  <c r="BH62" i="19"/>
  <c r="BM62" i="19" s="1"/>
  <c r="AA76" i="21"/>
  <c r="O76" i="21" s="1"/>
  <c r="BG76" i="1" s="1"/>
  <c r="AT63" i="19"/>
  <c r="C81" i="19"/>
  <c r="W81" i="1" s="1"/>
  <c r="AV59" i="21"/>
  <c r="AU60" i="21"/>
  <c r="AV68" i="19"/>
  <c r="Z88" i="21"/>
  <c r="H87" i="21"/>
  <c r="BF87" i="1" s="1"/>
  <c r="O84" i="19"/>
  <c r="Y84" i="1" s="1"/>
  <c r="AA85" i="19"/>
  <c r="O83" i="19"/>
  <c r="Y83" i="1" s="1"/>
  <c r="Y82" i="19"/>
  <c r="C82" i="19" s="1"/>
  <c r="W82" i="1" s="1"/>
  <c r="AU63" i="19"/>
  <c r="AT59" i="21"/>
  <c r="Y74" i="21"/>
  <c r="AQ36" i="18"/>
  <c r="AC35" i="18"/>
  <c r="Z35" i="18" s="1"/>
  <c r="AU34" i="18"/>
  <c r="BJ35" i="18" s="1"/>
  <c r="BI35" i="18"/>
  <c r="W34" i="18"/>
  <c r="X34" i="18" s="1"/>
  <c r="B34" i="18"/>
  <c r="L34" i="1" s="1"/>
  <c r="BL59" i="21" l="1"/>
  <c r="BO59" i="21" s="1"/>
  <c r="W59" i="21" s="1"/>
  <c r="BJ60" i="21"/>
  <c r="BN60" i="21" s="1"/>
  <c r="BH59" i="21"/>
  <c r="BM59" i="21" s="1"/>
  <c r="AA77" i="21"/>
  <c r="O77" i="21" s="1"/>
  <c r="BG77" i="1" s="1"/>
  <c r="BO61" i="19"/>
  <c r="W61" i="19" s="1"/>
  <c r="BL62" i="19"/>
  <c r="BJ63" i="19"/>
  <c r="BN63" i="19" s="1"/>
  <c r="BH63" i="19"/>
  <c r="BM63" i="19" s="1"/>
  <c r="Y83" i="19"/>
  <c r="C83" i="19" s="1"/>
  <c r="W83" i="1" s="1"/>
  <c r="AT64" i="19"/>
  <c r="H88" i="21"/>
  <c r="BF88" i="1" s="1"/>
  <c r="AU64" i="19"/>
  <c r="Y75" i="21"/>
  <c r="Y76" i="21" s="1"/>
  <c r="C74" i="21"/>
  <c r="BE74" i="1" s="1"/>
  <c r="AU61" i="21"/>
  <c r="AV69" i="19"/>
  <c r="AA86" i="19"/>
  <c r="AT60" i="21"/>
  <c r="Z89" i="21"/>
  <c r="Z90" i="21" s="1"/>
  <c r="AV60" i="21"/>
  <c r="O85" i="19"/>
  <c r="Y85" i="1" s="1"/>
  <c r="AH35" i="18"/>
  <c r="J35" i="18" s="1"/>
  <c r="AN34" i="18"/>
  <c r="AM34" i="18" s="1"/>
  <c r="Q34" i="1" s="1"/>
  <c r="S34" i="18"/>
  <c r="R34" i="1" s="1"/>
  <c r="H35" i="18"/>
  <c r="N35" i="1" s="1"/>
  <c r="BL60" i="21" l="1"/>
  <c r="BO60" i="21" s="1"/>
  <c r="W60" i="21" s="1"/>
  <c r="AA78" i="21"/>
  <c r="AA79" i="21" s="1"/>
  <c r="BJ61" i="21"/>
  <c r="BN61" i="21" s="1"/>
  <c r="BH60" i="21"/>
  <c r="BM60" i="21" s="1"/>
  <c r="BO62" i="19"/>
  <c r="W62" i="19" s="1"/>
  <c r="BL63" i="19"/>
  <c r="Y84" i="19"/>
  <c r="Y85" i="19" s="1"/>
  <c r="C85" i="19" s="1"/>
  <c r="W85" i="1" s="1"/>
  <c r="BJ64" i="19"/>
  <c r="BN64" i="19" s="1"/>
  <c r="BH64" i="19"/>
  <c r="BM64" i="19" s="1"/>
  <c r="C76" i="21"/>
  <c r="BE76" i="1" s="1"/>
  <c r="O79" i="21"/>
  <c r="BG79" i="1" s="1"/>
  <c r="H90" i="21"/>
  <c r="BF90" i="1" s="1"/>
  <c r="AT61" i="21"/>
  <c r="AU62" i="21"/>
  <c r="AU65" i="19"/>
  <c r="AV70" i="19"/>
  <c r="C75" i="21"/>
  <c r="BE75" i="1" s="1"/>
  <c r="Y77" i="21"/>
  <c r="Y78" i="21" s="1"/>
  <c r="C78" i="21" s="1"/>
  <c r="BE78" i="1" s="1"/>
  <c r="O78" i="21"/>
  <c r="BG78" i="1" s="1"/>
  <c r="AA80" i="21"/>
  <c r="AV61" i="21"/>
  <c r="O86" i="19"/>
  <c r="Y86" i="1" s="1"/>
  <c r="H89" i="21"/>
  <c r="BF89" i="1" s="1"/>
  <c r="Z91" i="21"/>
  <c r="H91" i="21" s="1"/>
  <c r="BF91" i="1" s="1"/>
  <c r="Y86" i="19"/>
  <c r="C86" i="19" s="1"/>
  <c r="W86" i="1" s="1"/>
  <c r="AA87" i="19"/>
  <c r="AT65" i="19"/>
  <c r="K35" i="18"/>
  <c r="AW34" i="18"/>
  <c r="BL61" i="21" l="1"/>
  <c r="BO61" i="21" s="1"/>
  <c r="W61" i="21" s="1"/>
  <c r="BJ62" i="21"/>
  <c r="BN62" i="21" s="1"/>
  <c r="BH61" i="21"/>
  <c r="BM61" i="21" s="1"/>
  <c r="BO63" i="19"/>
  <c r="W63" i="19" s="1"/>
  <c r="BL64" i="19"/>
  <c r="C84" i="19"/>
  <c r="W84" i="1" s="1"/>
  <c r="BJ65" i="19"/>
  <c r="BN65" i="19" s="1"/>
  <c r="BH65" i="19"/>
  <c r="BM65" i="19" s="1"/>
  <c r="AV62" i="21"/>
  <c r="AV71" i="19"/>
  <c r="Z92" i="21"/>
  <c r="AA88" i="19"/>
  <c r="O88" i="19" s="1"/>
  <c r="Y88" i="1" s="1"/>
  <c r="O80" i="21"/>
  <c r="BG80" i="1" s="1"/>
  <c r="O87" i="19"/>
  <c r="Y87" i="1" s="1"/>
  <c r="AA81" i="21"/>
  <c r="AA82" i="21" s="1"/>
  <c r="AT66" i="19"/>
  <c r="Y87" i="19"/>
  <c r="AU66" i="19"/>
  <c r="AT62" i="21"/>
  <c r="C77" i="21"/>
  <c r="BE77" i="1" s="1"/>
  <c r="Y79" i="21"/>
  <c r="AU63" i="21"/>
  <c r="V34" i="18"/>
  <c r="U34" i="18"/>
  <c r="S34" i="1" s="1"/>
  <c r="DS34" i="1" s="1"/>
  <c r="AC36" i="18"/>
  <c r="Z36" i="18" s="1"/>
  <c r="AQ37" i="18"/>
  <c r="BL62" i="21" l="1"/>
  <c r="BO62" i="21" s="1"/>
  <c r="W62" i="21" s="1"/>
  <c r="BJ63" i="21"/>
  <c r="BN63" i="21" s="1"/>
  <c r="BH62" i="21"/>
  <c r="BM62" i="21" s="1"/>
  <c r="BO64" i="19"/>
  <c r="W64" i="19" s="1"/>
  <c r="BL65" i="19"/>
  <c r="BJ66" i="19"/>
  <c r="BN66" i="19" s="1"/>
  <c r="BH66" i="19"/>
  <c r="BM66" i="19" s="1"/>
  <c r="AA89" i="19"/>
  <c r="AA90" i="19" s="1"/>
  <c r="Y88" i="19"/>
  <c r="C88" i="19" s="1"/>
  <c r="W88" i="1" s="1"/>
  <c r="C87" i="19"/>
  <c r="W87" i="1" s="1"/>
  <c r="AU64" i="21"/>
  <c r="AT67" i="19"/>
  <c r="AU67" i="19"/>
  <c r="Y80" i="21"/>
  <c r="Y81" i="21" s="1"/>
  <c r="C81" i="21" s="1"/>
  <c r="BE81" i="1" s="1"/>
  <c r="C79" i="21"/>
  <c r="BE79" i="1" s="1"/>
  <c r="Z93" i="21"/>
  <c r="H92" i="21"/>
  <c r="BF92" i="1" s="1"/>
  <c r="O81" i="21"/>
  <c r="BG81" i="1" s="1"/>
  <c r="O82" i="21"/>
  <c r="BG82" i="1" s="1"/>
  <c r="AV72" i="19"/>
  <c r="AT63" i="21"/>
  <c r="AA83" i="21"/>
  <c r="O83" i="21" s="1"/>
  <c r="BG83" i="1" s="1"/>
  <c r="AV63" i="21"/>
  <c r="AH36" i="18"/>
  <c r="BN35" i="18"/>
  <c r="BM35" i="18"/>
  <c r="BO35" i="18"/>
  <c r="AS35" i="18"/>
  <c r="H36" i="18"/>
  <c r="N36" i="1" s="1"/>
  <c r="CC74" i="1"/>
  <c r="BL63" i="21" l="1"/>
  <c r="BO63" i="21" s="1"/>
  <c r="W63" i="21" s="1"/>
  <c r="BJ64" i="21"/>
  <c r="BN64" i="21" s="1"/>
  <c r="BH63" i="21"/>
  <c r="BM63" i="21" s="1"/>
  <c r="BO65" i="19"/>
  <c r="W65" i="19" s="1"/>
  <c r="BL66" i="19"/>
  <c r="BJ67" i="19"/>
  <c r="BN67" i="19" s="1"/>
  <c r="O89" i="19"/>
  <c r="Y89" i="1" s="1"/>
  <c r="BH67" i="19"/>
  <c r="BM67" i="19" s="1"/>
  <c r="AT64" i="21"/>
  <c r="H93" i="21"/>
  <c r="BF93" i="1" s="1"/>
  <c r="AT68" i="19"/>
  <c r="AV73" i="19"/>
  <c r="O90" i="19"/>
  <c r="Y90" i="1" s="1"/>
  <c r="C80" i="21"/>
  <c r="BE80" i="1" s="1"/>
  <c r="Y82" i="21"/>
  <c r="AU65" i="21"/>
  <c r="AV64" i="21"/>
  <c r="AA91" i="19"/>
  <c r="AU68" i="19"/>
  <c r="Y89" i="19"/>
  <c r="AA84" i="21"/>
  <c r="O84" i="21" s="1"/>
  <c r="BG84" i="1" s="1"/>
  <c r="Z94" i="21"/>
  <c r="H94" i="21" s="1"/>
  <c r="BF94" i="1" s="1"/>
  <c r="AG35" i="18"/>
  <c r="I35" i="18" s="1"/>
  <c r="AF35" i="18"/>
  <c r="E35" i="18" s="1"/>
  <c r="K36" i="18"/>
  <c r="AC37" i="18" s="1"/>
  <c r="Z37" i="18" s="1"/>
  <c r="J36" i="18"/>
  <c r="AU35" i="18"/>
  <c r="AY35" i="18"/>
  <c r="AI35" i="18" s="1"/>
  <c r="P35" i="18" s="1"/>
  <c r="F67" i="4"/>
  <c r="BL64" i="21" l="1"/>
  <c r="BO64" i="21" s="1"/>
  <c r="W64" i="21" s="1"/>
  <c r="BJ65" i="21"/>
  <c r="BN65" i="21" s="1"/>
  <c r="BH64" i="21"/>
  <c r="BM64" i="21" s="1"/>
  <c r="BO66" i="19"/>
  <c r="W66" i="19" s="1"/>
  <c r="BL67" i="19"/>
  <c r="BJ68" i="19"/>
  <c r="BN68" i="19" s="1"/>
  <c r="BH68" i="19"/>
  <c r="BM68" i="19" s="1"/>
  <c r="AV74" i="19"/>
  <c r="AV65" i="21"/>
  <c r="AA85" i="21"/>
  <c r="AA86" i="21" s="1"/>
  <c r="AU66" i="21"/>
  <c r="AT69" i="19"/>
  <c r="Y90" i="19"/>
  <c r="C90" i="19" s="1"/>
  <c r="W90" i="1" s="1"/>
  <c r="C89" i="19"/>
  <c r="W89" i="1" s="1"/>
  <c r="Y83" i="21"/>
  <c r="C83" i="21" s="1"/>
  <c r="BE83" i="1" s="1"/>
  <c r="C82" i="21"/>
  <c r="BE82" i="1" s="1"/>
  <c r="Z95" i="21"/>
  <c r="O91" i="19"/>
  <c r="Y91" i="1" s="1"/>
  <c r="AU69" i="19"/>
  <c r="AA92" i="19"/>
  <c r="AA93" i="19" s="1"/>
  <c r="AT65" i="21"/>
  <c r="AK35" i="18"/>
  <c r="AQ38" i="18"/>
  <c r="AG37" i="18"/>
  <c r="I37" i="18" s="1"/>
  <c r="BI36" i="18"/>
  <c r="BJ36" i="18" s="1"/>
  <c r="AJ35" i="18"/>
  <c r="Q35" i="18" s="1"/>
  <c r="AL35" i="18" s="1"/>
  <c r="H37" i="18"/>
  <c r="N37" i="1" s="1"/>
  <c r="CA74" i="1"/>
  <c r="BL65" i="21" l="1"/>
  <c r="BO65" i="21" s="1"/>
  <c r="W65" i="21" s="1"/>
  <c r="BJ66" i="21"/>
  <c r="BN66" i="21" s="1"/>
  <c r="BH65" i="21"/>
  <c r="BM65" i="21" s="1"/>
  <c r="BO67" i="19"/>
  <c r="W67" i="19" s="1"/>
  <c r="BL68" i="19"/>
  <c r="BJ69" i="19"/>
  <c r="BN69" i="19" s="1"/>
  <c r="BH69" i="19"/>
  <c r="BM69" i="19" s="1"/>
  <c r="Y84" i="21"/>
  <c r="Y85" i="21" s="1"/>
  <c r="C85" i="21" s="1"/>
  <c r="BE85" i="1" s="1"/>
  <c r="O85" i="21"/>
  <c r="BG85" i="1" s="1"/>
  <c r="O92" i="19"/>
  <c r="Y92" i="1" s="1"/>
  <c r="O93" i="19"/>
  <c r="Y93" i="1" s="1"/>
  <c r="AU70" i="19"/>
  <c r="Y91" i="19"/>
  <c r="AA87" i="21"/>
  <c r="AA88" i="21" s="1"/>
  <c r="O86" i="21"/>
  <c r="BG86" i="1" s="1"/>
  <c r="AA94" i="19"/>
  <c r="O94" i="19" s="1"/>
  <c r="Y94" i="1" s="1"/>
  <c r="AT70" i="19"/>
  <c r="AV66" i="21"/>
  <c r="AT66" i="21"/>
  <c r="Z96" i="21"/>
  <c r="Z97" i="21" s="1"/>
  <c r="H95" i="21"/>
  <c r="BF95" i="1" s="1"/>
  <c r="AV75" i="19"/>
  <c r="AU67" i="21"/>
  <c r="AN67" i="4"/>
  <c r="AM67" i="4" s="1"/>
  <c r="F67" i="1"/>
  <c r="BL66" i="21" l="1"/>
  <c r="BO66" i="21" s="1"/>
  <c r="W66" i="21" s="1"/>
  <c r="BJ67" i="21"/>
  <c r="BN67" i="21" s="1"/>
  <c r="C84" i="21"/>
  <c r="BE84" i="1" s="1"/>
  <c r="BH66" i="21"/>
  <c r="BM66" i="21" s="1"/>
  <c r="BO68" i="19"/>
  <c r="W68" i="19" s="1"/>
  <c r="BL69" i="19"/>
  <c r="BJ70" i="19"/>
  <c r="BN70" i="19" s="1"/>
  <c r="BH70" i="19"/>
  <c r="BM70" i="19" s="1"/>
  <c r="AA95" i="19"/>
  <c r="AA96" i="19" s="1"/>
  <c r="AA97" i="19" s="1"/>
  <c r="H97" i="21"/>
  <c r="BF97" i="1" s="1"/>
  <c r="O88" i="21"/>
  <c r="BG88" i="1" s="1"/>
  <c r="AV76" i="19"/>
  <c r="AA89" i="21"/>
  <c r="AT71" i="19"/>
  <c r="Y92" i="19"/>
  <c r="Y93" i="19" s="1"/>
  <c r="C93" i="19" s="1"/>
  <c r="W93" i="1" s="1"/>
  <c r="C91" i="19"/>
  <c r="W91" i="1" s="1"/>
  <c r="AU68" i="21"/>
  <c r="AU71" i="19"/>
  <c r="H96" i="21"/>
  <c r="BF96" i="1" s="1"/>
  <c r="Z98" i="21"/>
  <c r="H98" i="21" s="1"/>
  <c r="BF98" i="1" s="1"/>
  <c r="AT67" i="21"/>
  <c r="AV67" i="21"/>
  <c r="Y86" i="21"/>
  <c r="O87" i="21"/>
  <c r="BG87" i="1" s="1"/>
  <c r="R35" i="18"/>
  <c r="H67" i="1"/>
  <c r="U67" i="4"/>
  <c r="I67" i="1" s="1"/>
  <c r="DR67" i="1" s="1"/>
  <c r="G67" i="1"/>
  <c r="BL67" i="21" l="1"/>
  <c r="BO67" i="21" s="1"/>
  <c r="W67" i="21" s="1"/>
  <c r="BJ68" i="21"/>
  <c r="BN68" i="21" s="1"/>
  <c r="BH67" i="21"/>
  <c r="BM67" i="21" s="1"/>
  <c r="BO69" i="19"/>
  <c r="W69" i="19" s="1"/>
  <c r="BL70" i="19"/>
  <c r="BJ71" i="19"/>
  <c r="BN71" i="19" s="1"/>
  <c r="BH71" i="19"/>
  <c r="BM71" i="19" s="1"/>
  <c r="O95" i="19"/>
  <c r="Y95" i="1" s="1"/>
  <c r="AA98" i="19"/>
  <c r="AA99" i="19" s="1"/>
  <c r="AV68" i="21"/>
  <c r="AA90" i="21"/>
  <c r="O90" i="21" s="1"/>
  <c r="BG90" i="1" s="1"/>
  <c r="O96" i="19"/>
  <c r="Y96" i="1" s="1"/>
  <c r="O97" i="19"/>
  <c r="Y97" i="1" s="1"/>
  <c r="AU69" i="21"/>
  <c r="O89" i="21"/>
  <c r="BG89" i="1" s="1"/>
  <c r="AT68" i="21"/>
  <c r="AV77" i="19"/>
  <c r="Y87" i="21"/>
  <c r="Y88" i="21" s="1"/>
  <c r="C88" i="21" s="1"/>
  <c r="BE88" i="1" s="1"/>
  <c r="C86" i="21"/>
  <c r="BE86" i="1" s="1"/>
  <c r="C92" i="19"/>
  <c r="W92" i="1" s="1"/>
  <c r="Y94" i="19"/>
  <c r="Z99" i="21"/>
  <c r="AU72" i="19"/>
  <c r="AT72" i="19"/>
  <c r="AV35" i="18"/>
  <c r="AD36" i="18"/>
  <c r="AA36" i="18" s="1"/>
  <c r="AR37" i="18"/>
  <c r="BK36" i="18"/>
  <c r="B35" i="18"/>
  <c r="L35" i="1" s="1"/>
  <c r="F35" i="18"/>
  <c r="W35" i="18" s="1"/>
  <c r="X35" i="18" s="1"/>
  <c r="BL68" i="21" l="1"/>
  <c r="BO68" i="21" s="1"/>
  <c r="W68" i="21" s="1"/>
  <c r="BJ69" i="21"/>
  <c r="BN69" i="21" s="1"/>
  <c r="BH68" i="21"/>
  <c r="BM68" i="21" s="1"/>
  <c r="BO70" i="19"/>
  <c r="W70" i="19" s="1"/>
  <c r="BL71" i="19"/>
  <c r="BJ72" i="19"/>
  <c r="BN72" i="19" s="1"/>
  <c r="BH72" i="19"/>
  <c r="BM72" i="19" s="1"/>
  <c r="AV36" i="18"/>
  <c r="BL36" i="18"/>
  <c r="AA91" i="21"/>
  <c r="AA92" i="21" s="1"/>
  <c r="AA93" i="21" s="1"/>
  <c r="O99" i="19"/>
  <c r="Y99" i="1" s="1"/>
  <c r="AU73" i="19"/>
  <c r="AV78" i="19"/>
  <c r="Y95" i="19"/>
  <c r="C95" i="19" s="1"/>
  <c r="W95" i="1" s="1"/>
  <c r="C94" i="19"/>
  <c r="W94" i="1" s="1"/>
  <c r="AT69" i="21"/>
  <c r="AV69" i="21"/>
  <c r="Z100" i="21"/>
  <c r="Z101" i="21" s="1"/>
  <c r="H99" i="21"/>
  <c r="BF99" i="1" s="1"/>
  <c r="AU70" i="21"/>
  <c r="AT73" i="19"/>
  <c r="C87" i="21"/>
  <c r="BE87" i="1" s="1"/>
  <c r="Y89" i="21"/>
  <c r="O98" i="19"/>
  <c r="Y98" i="1" s="1"/>
  <c r="AA100" i="19"/>
  <c r="AN35" i="18"/>
  <c r="AM35" i="18" s="1"/>
  <c r="Q35" i="1" s="1"/>
  <c r="S35" i="18"/>
  <c r="R35" i="1" s="1"/>
  <c r="AX36" i="18"/>
  <c r="O36" i="18"/>
  <c r="O36" i="1" s="1"/>
  <c r="AB36" i="18"/>
  <c r="Y36" i="18" s="1"/>
  <c r="AP37" i="18"/>
  <c r="AT35" i="18"/>
  <c r="BG36" i="18"/>
  <c r="AS68" i="4"/>
  <c r="BL69" i="21" l="1"/>
  <c r="BO69" i="21" s="1"/>
  <c r="W69" i="21" s="1"/>
  <c r="BJ70" i="21"/>
  <c r="BN70" i="21" s="1"/>
  <c r="BH69" i="21"/>
  <c r="BM69" i="21" s="1"/>
  <c r="O91" i="21"/>
  <c r="BG91" i="1" s="1"/>
  <c r="BO71" i="19"/>
  <c r="W71" i="19" s="1"/>
  <c r="BL72" i="19"/>
  <c r="BJ73" i="19"/>
  <c r="BN73" i="19" s="1"/>
  <c r="BH73" i="19"/>
  <c r="BM73" i="19" s="1"/>
  <c r="BH36" i="18"/>
  <c r="Y96" i="19"/>
  <c r="C96" i="19" s="1"/>
  <c r="W96" i="1" s="1"/>
  <c r="AT74" i="19"/>
  <c r="AT70" i="21"/>
  <c r="AA94" i="21"/>
  <c r="O94" i="21" s="1"/>
  <c r="BG94" i="1" s="1"/>
  <c r="AU71" i="21"/>
  <c r="O100" i="19"/>
  <c r="Y100" i="1" s="1"/>
  <c r="H101" i="21"/>
  <c r="BF101" i="1" s="1"/>
  <c r="AU74" i="19"/>
  <c r="O93" i="21"/>
  <c r="BG93" i="1" s="1"/>
  <c r="AV79" i="19"/>
  <c r="Y90" i="21"/>
  <c r="Y91" i="21" s="1"/>
  <c r="C91" i="21" s="1"/>
  <c r="BE91" i="1" s="1"/>
  <c r="C89" i="21"/>
  <c r="BE89" i="1" s="1"/>
  <c r="H100" i="21"/>
  <c r="BF100" i="1" s="1"/>
  <c r="Z102" i="21"/>
  <c r="H102" i="21" s="1"/>
  <c r="BF102" i="1" s="1"/>
  <c r="AA101" i="19"/>
  <c r="AV70" i="21"/>
  <c r="O92" i="21"/>
  <c r="BG92" i="1" s="1"/>
  <c r="AE36" i="18"/>
  <c r="D36" i="18" s="1"/>
  <c r="C36" i="18"/>
  <c r="M36" i="1" s="1"/>
  <c r="AW35" i="18"/>
  <c r="F68" i="4"/>
  <c r="BG69" i="4" s="1"/>
  <c r="BL70" i="21" l="1"/>
  <c r="BO70" i="21" s="1"/>
  <c r="W70" i="21" s="1"/>
  <c r="BJ71" i="21"/>
  <c r="BN71" i="21" s="1"/>
  <c r="AA95" i="21"/>
  <c r="BH70" i="21"/>
  <c r="BM70" i="21" s="1"/>
  <c r="BO72" i="19"/>
  <c r="W72" i="19" s="1"/>
  <c r="BL73" i="19"/>
  <c r="Y97" i="19"/>
  <c r="C97" i="19" s="1"/>
  <c r="W97" i="1" s="1"/>
  <c r="BJ74" i="19"/>
  <c r="BN74" i="19" s="1"/>
  <c r="BH74" i="19"/>
  <c r="BM74" i="19" s="1"/>
  <c r="Z103" i="21"/>
  <c r="H103" i="21" s="1"/>
  <c r="BF103" i="1" s="1"/>
  <c r="C90" i="21"/>
  <c r="BE90" i="1" s="1"/>
  <c r="Y92" i="21"/>
  <c r="AU72" i="21"/>
  <c r="AA96" i="21"/>
  <c r="O96" i="21" s="1"/>
  <c r="BG96" i="1" s="1"/>
  <c r="AV71" i="21"/>
  <c r="AU75" i="19"/>
  <c r="AT71" i="21"/>
  <c r="O95" i="21"/>
  <c r="BG95" i="1" s="1"/>
  <c r="O101" i="19"/>
  <c r="Y101" i="1" s="1"/>
  <c r="AV80" i="19"/>
  <c r="AT75" i="19"/>
  <c r="AA102" i="19"/>
  <c r="O102" i="19" s="1"/>
  <c r="Y102" i="1" s="1"/>
  <c r="V35" i="18"/>
  <c r="U35" i="18"/>
  <c r="S35" i="1" s="1"/>
  <c r="DS35" i="1" s="1"/>
  <c r="AB69" i="4"/>
  <c r="BL71" i="21" l="1"/>
  <c r="BO71" i="21" s="1"/>
  <c r="W71" i="21" s="1"/>
  <c r="BJ72" i="21"/>
  <c r="BN72" i="21" s="1"/>
  <c r="BH71" i="21"/>
  <c r="BM71" i="21" s="1"/>
  <c r="Z104" i="21"/>
  <c r="H104" i="21" s="1"/>
  <c r="BF104" i="1" s="1"/>
  <c r="Y98" i="19"/>
  <c r="BO73" i="19"/>
  <c r="W73" i="19" s="1"/>
  <c r="BL74" i="19"/>
  <c r="BJ75" i="19"/>
  <c r="BN75" i="19" s="1"/>
  <c r="BH75" i="19"/>
  <c r="BM75" i="19" s="1"/>
  <c r="AT72" i="21"/>
  <c r="AA97" i="21"/>
  <c r="O97" i="21" s="1"/>
  <c r="BG97" i="1" s="1"/>
  <c r="AV81" i="19"/>
  <c r="AU76" i="19"/>
  <c r="AU73" i="21"/>
  <c r="AA103" i="19"/>
  <c r="AA104" i="19" s="1"/>
  <c r="Y93" i="21"/>
  <c r="C93" i="21" s="1"/>
  <c r="BE93" i="1" s="1"/>
  <c r="C92" i="21"/>
  <c r="BE92" i="1" s="1"/>
  <c r="AT76" i="19"/>
  <c r="Z105" i="21"/>
  <c r="Z106" i="21" s="1"/>
  <c r="AV72" i="21"/>
  <c r="BN36" i="18"/>
  <c r="BM36" i="18"/>
  <c r="BO36" i="18"/>
  <c r="AS36" i="18"/>
  <c r="AD69" i="4"/>
  <c r="B68" i="1"/>
  <c r="BL72" i="21" l="1"/>
  <c r="BO72" i="21" s="1"/>
  <c r="W72" i="21" s="1"/>
  <c r="BJ73" i="21"/>
  <c r="BN73" i="21" s="1"/>
  <c r="BH72" i="21"/>
  <c r="BM72" i="21" s="1"/>
  <c r="BO74" i="19"/>
  <c r="W74" i="19" s="1"/>
  <c r="BL75" i="19"/>
  <c r="Y99" i="19"/>
  <c r="C98" i="19"/>
  <c r="W98" i="1" s="1"/>
  <c r="BJ76" i="19"/>
  <c r="BN76" i="19" s="1"/>
  <c r="BH76" i="19"/>
  <c r="BM76" i="19" s="1"/>
  <c r="AA98" i="21"/>
  <c r="AA99" i="21" s="1"/>
  <c r="O99" i="21" s="1"/>
  <c r="BG99" i="1" s="1"/>
  <c r="Y94" i="21"/>
  <c r="C94" i="21" s="1"/>
  <c r="BE94" i="1" s="1"/>
  <c r="H106" i="21"/>
  <c r="BF106" i="1" s="1"/>
  <c r="AT77" i="19"/>
  <c r="AU74" i="21"/>
  <c r="AT73" i="21"/>
  <c r="AV73" i="21"/>
  <c r="O104" i="19"/>
  <c r="Y104" i="1" s="1"/>
  <c r="O103" i="19"/>
  <c r="Y103" i="1" s="1"/>
  <c r="AA105" i="19"/>
  <c r="O105" i="19" s="1"/>
  <c r="Y105" i="1" s="1"/>
  <c r="AU77" i="19"/>
  <c r="H105" i="21"/>
  <c r="BF105" i="1" s="1"/>
  <c r="Z107" i="21"/>
  <c r="Z108" i="21" s="1"/>
  <c r="H108" i="21" s="1"/>
  <c r="BF108" i="1" s="1"/>
  <c r="AV82" i="19"/>
  <c r="AF36" i="18"/>
  <c r="E36" i="18" s="1"/>
  <c r="AU36" i="18"/>
  <c r="AG36" i="18"/>
  <c r="I36" i="18" s="1"/>
  <c r="AY36" i="18"/>
  <c r="AI36" i="18" s="1"/>
  <c r="P36" i="18" s="1"/>
  <c r="AN68" i="4"/>
  <c r="AM68" i="4" s="1"/>
  <c r="F68" i="1"/>
  <c r="BL73" i="21" l="1"/>
  <c r="BO73" i="21" s="1"/>
  <c r="W73" i="21" s="1"/>
  <c r="BJ74" i="21"/>
  <c r="BN74" i="21" s="1"/>
  <c r="BH73" i="21"/>
  <c r="BM73" i="21" s="1"/>
  <c r="O98" i="21"/>
  <c r="BG98" i="1" s="1"/>
  <c r="Y100" i="19"/>
  <c r="C99" i="19"/>
  <c r="W99" i="1" s="1"/>
  <c r="Y101" i="19"/>
  <c r="BO75" i="19"/>
  <c r="W75" i="19" s="1"/>
  <c r="BL76" i="19"/>
  <c r="BJ77" i="19"/>
  <c r="BN77" i="19" s="1"/>
  <c r="BH77" i="19"/>
  <c r="BM77" i="19" s="1"/>
  <c r="Y95" i="21"/>
  <c r="Y96" i="21" s="1"/>
  <c r="C96" i="21" s="1"/>
  <c r="BE96" i="1" s="1"/>
  <c r="AA106" i="19"/>
  <c r="AA107" i="19" s="1"/>
  <c r="AT78" i="19"/>
  <c r="AA100" i="21"/>
  <c r="AA101" i="21" s="1"/>
  <c r="AU78" i="19"/>
  <c r="AV83" i="19"/>
  <c r="AT74" i="21"/>
  <c r="H107" i="21"/>
  <c r="BF107" i="1" s="1"/>
  <c r="Z109" i="21"/>
  <c r="H109" i="21" s="1"/>
  <c r="BF109" i="1" s="1"/>
  <c r="AV74" i="21"/>
  <c r="AU75" i="21"/>
  <c r="AK36" i="18"/>
  <c r="BI37" i="18"/>
  <c r="BJ37" i="18" s="1"/>
  <c r="AJ36" i="18"/>
  <c r="Q36" i="18" s="1"/>
  <c r="AL36" i="18" s="1"/>
  <c r="AW68" i="4"/>
  <c r="H68" i="1"/>
  <c r="G68" i="1"/>
  <c r="BL74" i="21" l="1"/>
  <c r="BO74" i="21" s="1"/>
  <c r="W74" i="21" s="1"/>
  <c r="BJ75" i="21"/>
  <c r="BN75" i="21" s="1"/>
  <c r="BH74" i="21"/>
  <c r="BM74" i="21" s="1"/>
  <c r="BO76" i="19"/>
  <c r="W76" i="19" s="1"/>
  <c r="BL77" i="19"/>
  <c r="C101" i="19"/>
  <c r="W101" i="1" s="1"/>
  <c r="C100" i="19"/>
  <c r="W100" i="1" s="1"/>
  <c r="Y102" i="19"/>
  <c r="BJ78" i="19"/>
  <c r="BN78" i="19" s="1"/>
  <c r="BH78" i="19"/>
  <c r="BM78" i="19" s="1"/>
  <c r="Y97" i="21"/>
  <c r="C97" i="21" s="1"/>
  <c r="BE97" i="1" s="1"/>
  <c r="C95" i="21"/>
  <c r="BE95" i="1" s="1"/>
  <c r="O100" i="21"/>
  <c r="BG100" i="1" s="1"/>
  <c r="AA102" i="21"/>
  <c r="O102" i="21" s="1"/>
  <c r="BG102" i="1" s="1"/>
  <c r="AA108" i="19"/>
  <c r="AA109" i="19" s="1"/>
  <c r="O109" i="19" s="1"/>
  <c r="Y109" i="1" s="1"/>
  <c r="AU76" i="21"/>
  <c r="AV75" i="21"/>
  <c r="AU79" i="19"/>
  <c r="AV84" i="19"/>
  <c r="AT79" i="19"/>
  <c r="O101" i="21"/>
  <c r="BG101" i="1" s="1"/>
  <c r="AT75" i="21"/>
  <c r="O106" i="19"/>
  <c r="Y106" i="1" s="1"/>
  <c r="O107" i="19"/>
  <c r="Y107" i="1" s="1"/>
  <c r="AC69" i="4"/>
  <c r="U68" i="4"/>
  <c r="I68" i="1" s="1"/>
  <c r="DR68" i="1" s="1"/>
  <c r="CB69" i="1"/>
  <c r="V68" i="4"/>
  <c r="BL75" i="21" l="1"/>
  <c r="BO75" i="21" s="1"/>
  <c r="W75" i="21" s="1"/>
  <c r="BJ76" i="21"/>
  <c r="BN76" i="21" s="1"/>
  <c r="BH75" i="21"/>
  <c r="BM75" i="21" s="1"/>
  <c r="Y98" i="21"/>
  <c r="Y99" i="21" s="1"/>
  <c r="C99" i="21" s="1"/>
  <c r="BE99" i="1" s="1"/>
  <c r="C102" i="19"/>
  <c r="W102" i="1" s="1"/>
  <c r="Y103" i="19"/>
  <c r="BO77" i="19"/>
  <c r="W77" i="19" s="1"/>
  <c r="BL78" i="19"/>
  <c r="BJ79" i="19"/>
  <c r="BN79" i="19" s="1"/>
  <c r="BH79" i="19"/>
  <c r="BM79" i="19" s="1"/>
  <c r="O108" i="19"/>
  <c r="Y108" i="1" s="1"/>
  <c r="AA103" i="21"/>
  <c r="O103" i="21" s="1"/>
  <c r="BG103" i="1" s="1"/>
  <c r="AU77" i="21"/>
  <c r="AV85" i="19"/>
  <c r="AV76" i="21"/>
  <c r="AT80" i="19"/>
  <c r="AT76" i="21"/>
  <c r="AU80" i="19"/>
  <c r="R36" i="18"/>
  <c r="AS69" i="4"/>
  <c r="BL76" i="21" l="1"/>
  <c r="BO76" i="21" s="1"/>
  <c r="W76" i="21" s="1"/>
  <c r="C98" i="21"/>
  <c r="BE98" i="1" s="1"/>
  <c r="BJ77" i="21"/>
  <c r="BN77" i="21" s="1"/>
  <c r="BH76" i="21"/>
  <c r="BM76" i="21" s="1"/>
  <c r="AA104" i="21"/>
  <c r="O104" i="21" s="1"/>
  <c r="BG104" i="1" s="1"/>
  <c r="Y100" i="21"/>
  <c r="Y101" i="21" s="1"/>
  <c r="Y102" i="21" s="1"/>
  <c r="C102" i="21" s="1"/>
  <c r="BE102" i="1" s="1"/>
  <c r="BO78" i="19"/>
  <c r="W78" i="19" s="1"/>
  <c r="BL79" i="19"/>
  <c r="C103" i="19"/>
  <c r="W103" i="1" s="1"/>
  <c r="Y104" i="19"/>
  <c r="C104" i="19" s="1"/>
  <c r="W104" i="1" s="1"/>
  <c r="BJ80" i="19"/>
  <c r="BN80" i="19" s="1"/>
  <c r="BH80" i="19"/>
  <c r="BM80" i="19" s="1"/>
  <c r="AU81" i="19"/>
  <c r="AV77" i="21"/>
  <c r="AT77" i="21"/>
  <c r="AT81" i="19"/>
  <c r="AV86" i="19"/>
  <c r="AU78" i="21"/>
  <c r="AD37" i="18"/>
  <c r="AA37" i="18" s="1"/>
  <c r="AR38" i="18"/>
  <c r="BK37" i="18"/>
  <c r="BL37" i="18" s="1"/>
  <c r="B36" i="18"/>
  <c r="L36" i="1" s="1"/>
  <c r="F36" i="18"/>
  <c r="W36" i="18" s="1"/>
  <c r="X36" i="18" s="1"/>
  <c r="F69" i="4"/>
  <c r="BG70" i="4" s="1"/>
  <c r="BL77" i="21" l="1"/>
  <c r="BO77" i="21" s="1"/>
  <c r="W77" i="21" s="1"/>
  <c r="AA105" i="21"/>
  <c r="O105" i="21" s="1"/>
  <c r="BG105" i="1" s="1"/>
  <c r="BJ78" i="21"/>
  <c r="BN78" i="21" s="1"/>
  <c r="BH77" i="21"/>
  <c r="BM77" i="21" s="1"/>
  <c r="C100" i="21"/>
  <c r="BE100" i="1" s="1"/>
  <c r="Y105" i="19"/>
  <c r="BO79" i="19"/>
  <c r="W79" i="19" s="1"/>
  <c r="BL80" i="19"/>
  <c r="BJ81" i="19"/>
  <c r="BN81" i="19" s="1"/>
  <c r="BH81" i="19"/>
  <c r="BM81" i="19" s="1"/>
  <c r="AA106" i="21"/>
  <c r="O106" i="21" s="1"/>
  <c r="BG106" i="1" s="1"/>
  <c r="AV78" i="21"/>
  <c r="AU79" i="21"/>
  <c r="C101" i="21"/>
  <c r="BE101" i="1" s="1"/>
  <c r="Y103" i="21"/>
  <c r="AU82" i="19"/>
  <c r="AV87" i="19"/>
  <c r="AT82" i="19"/>
  <c r="AT78" i="21"/>
  <c r="AN36" i="18"/>
  <c r="AM36" i="18" s="1"/>
  <c r="Q36" i="1" s="1"/>
  <c r="S36" i="18"/>
  <c r="R36" i="1" s="1"/>
  <c r="AX37" i="18"/>
  <c r="O37" i="18"/>
  <c r="O37" i="1" s="1"/>
  <c r="AB37" i="18"/>
  <c r="Y37" i="18" s="1"/>
  <c r="AP38" i="18"/>
  <c r="AT36" i="18"/>
  <c r="BG37" i="18"/>
  <c r="AP71" i="4"/>
  <c r="AB70" i="4"/>
  <c r="BL78" i="21" l="1"/>
  <c r="BO78" i="21" s="1"/>
  <c r="W78" i="21" s="1"/>
  <c r="BJ79" i="21"/>
  <c r="BN79" i="21" s="1"/>
  <c r="BH78" i="21"/>
  <c r="BM78" i="21" s="1"/>
  <c r="BO80" i="19"/>
  <c r="W80" i="19" s="1"/>
  <c r="BL81" i="19"/>
  <c r="Y106" i="19"/>
  <c r="Y107" i="19" s="1"/>
  <c r="C105" i="19"/>
  <c r="W105" i="1" s="1"/>
  <c r="BJ82" i="19"/>
  <c r="BN82" i="19" s="1"/>
  <c r="BH82" i="19"/>
  <c r="BM82" i="19" s="1"/>
  <c r="BH37" i="18"/>
  <c r="AT79" i="21"/>
  <c r="AT83" i="19"/>
  <c r="AU80" i="21"/>
  <c r="AV88" i="19"/>
  <c r="AV79" i="21"/>
  <c r="AU83" i="19"/>
  <c r="AA107" i="21"/>
  <c r="Y104" i="21"/>
  <c r="Y105" i="21" s="1"/>
  <c r="C103" i="21"/>
  <c r="BE103" i="1" s="1"/>
  <c r="AE37" i="18"/>
  <c r="D37" i="18" s="1"/>
  <c r="C37" i="18"/>
  <c r="M37" i="1" s="1"/>
  <c r="AW36" i="18"/>
  <c r="AD70" i="4"/>
  <c r="B69" i="1"/>
  <c r="BL79" i="21" l="1"/>
  <c r="BO79" i="21" s="1"/>
  <c r="W79" i="21" s="1"/>
  <c r="BJ80" i="21"/>
  <c r="BN80" i="21" s="1"/>
  <c r="BH79" i="21"/>
  <c r="BM79" i="21" s="1"/>
  <c r="C107" i="19"/>
  <c r="W107" i="1" s="1"/>
  <c r="C106" i="19"/>
  <c r="W106" i="1" s="1"/>
  <c r="Y108" i="19"/>
  <c r="C108" i="19" s="1"/>
  <c r="W108" i="1" s="1"/>
  <c r="BO81" i="19"/>
  <c r="W81" i="19" s="1"/>
  <c r="BL82" i="19"/>
  <c r="BJ83" i="19"/>
  <c r="BN83" i="19" s="1"/>
  <c r="BH83" i="19"/>
  <c r="BM83" i="19" s="1"/>
  <c r="C104" i="21"/>
  <c r="BE104" i="1" s="1"/>
  <c r="Y106" i="21"/>
  <c r="Y107" i="21" s="1"/>
  <c r="C105" i="21"/>
  <c r="BE105" i="1" s="1"/>
  <c r="AU81" i="21"/>
  <c r="AU84" i="19"/>
  <c r="AT84" i="19"/>
  <c r="AV89" i="19"/>
  <c r="AA108" i="21"/>
  <c r="O108" i="21" s="1"/>
  <c r="BG108" i="1" s="1"/>
  <c r="AT80" i="21"/>
  <c r="O107" i="21"/>
  <c r="BG107" i="1" s="1"/>
  <c r="AV80" i="21"/>
  <c r="V36" i="18"/>
  <c r="U36" i="18"/>
  <c r="S36" i="1" s="1"/>
  <c r="DS36" i="1" s="1"/>
  <c r="AN69" i="4"/>
  <c r="AM69" i="4" s="1"/>
  <c r="F69" i="1"/>
  <c r="BL80" i="21" l="1"/>
  <c r="BO80" i="21" s="1"/>
  <c r="W80" i="21" s="1"/>
  <c r="BJ81" i="21"/>
  <c r="BN81" i="21" s="1"/>
  <c r="BH80" i="21"/>
  <c r="BM80" i="21" s="1"/>
  <c r="BO82" i="19"/>
  <c r="W82" i="19" s="1"/>
  <c r="BL83" i="19"/>
  <c r="Y109" i="19"/>
  <c r="C109" i="19" s="1"/>
  <c r="W109" i="1" s="1"/>
  <c r="BJ84" i="19"/>
  <c r="BN84" i="19" s="1"/>
  <c r="BH84" i="19"/>
  <c r="BM84" i="19" s="1"/>
  <c r="AA109" i="21"/>
  <c r="O109" i="21" s="1"/>
  <c r="BG109" i="1" s="1"/>
  <c r="AU82" i="21"/>
  <c r="C107" i="21"/>
  <c r="BE107" i="1" s="1"/>
  <c r="AU85" i="19"/>
  <c r="AV81" i="21"/>
  <c r="AV90" i="19"/>
  <c r="C106" i="21"/>
  <c r="BE106" i="1" s="1"/>
  <c r="Y108" i="21"/>
  <c r="C108" i="21" s="1"/>
  <c r="BE108" i="1" s="1"/>
  <c r="AT81" i="21"/>
  <c r="AT85" i="19"/>
  <c r="F37" i="18"/>
  <c r="BN37" i="18"/>
  <c r="BM37" i="18"/>
  <c r="BO37" i="18"/>
  <c r="AS37" i="18"/>
  <c r="AW69" i="4"/>
  <c r="H69" i="1"/>
  <c r="U69" i="4"/>
  <c r="I69" i="1" s="1"/>
  <c r="DR69" i="1" s="1"/>
  <c r="G69" i="1"/>
  <c r="BL81" i="21" l="1"/>
  <c r="BO81" i="21" s="1"/>
  <c r="W81" i="21" s="1"/>
  <c r="BJ82" i="21"/>
  <c r="BN82" i="21" s="1"/>
  <c r="BH81" i="21"/>
  <c r="BM81" i="21" s="1"/>
  <c r="BO83" i="19"/>
  <c r="W83" i="19" s="1"/>
  <c r="BL84" i="19"/>
  <c r="BJ85" i="19"/>
  <c r="BN85" i="19" s="1"/>
  <c r="BH85" i="19"/>
  <c r="BM85" i="19" s="1"/>
  <c r="AT86" i="19"/>
  <c r="AT82" i="21"/>
  <c r="AU86" i="19"/>
  <c r="AV82" i="21"/>
  <c r="Y109" i="21"/>
  <c r="C109" i="21" s="1"/>
  <c r="BE109" i="1" s="1"/>
  <c r="AV91" i="19"/>
  <c r="AU83" i="21"/>
  <c r="AH37" i="18"/>
  <c r="J37" i="18" s="1"/>
  <c r="AF37" i="18"/>
  <c r="E37" i="18" s="1"/>
  <c r="AT37" i="18"/>
  <c r="AY37" i="18"/>
  <c r="AI37" i="18" s="1"/>
  <c r="P37" i="18" s="1"/>
  <c r="AK37" i="18" s="1"/>
  <c r="AB38" i="18"/>
  <c r="Y38" i="18" s="1"/>
  <c r="AP39" i="18"/>
  <c r="AC70" i="4"/>
  <c r="BY69" i="1"/>
  <c r="V69" i="4"/>
  <c r="BL82" i="21" l="1"/>
  <c r="BO82" i="21" s="1"/>
  <c r="W82" i="21" s="1"/>
  <c r="BJ83" i="21"/>
  <c r="BN83" i="21" s="1"/>
  <c r="BH82" i="21"/>
  <c r="BM82" i="21" s="1"/>
  <c r="BO84" i="19"/>
  <c r="W84" i="19" s="1"/>
  <c r="BL85" i="19"/>
  <c r="BJ86" i="19"/>
  <c r="BN86" i="19" s="1"/>
  <c r="BH86" i="19"/>
  <c r="BM86" i="19" s="1"/>
  <c r="AV83" i="21"/>
  <c r="BG38" i="18"/>
  <c r="BH38" i="18" s="1"/>
  <c r="AU84" i="21"/>
  <c r="AU87" i="19"/>
  <c r="AV92" i="19"/>
  <c r="AT83" i="21"/>
  <c r="AT87" i="19"/>
  <c r="AF38" i="18"/>
  <c r="E38" i="18" s="1"/>
  <c r="R37" i="18"/>
  <c r="C38" i="18"/>
  <c r="M38" i="1" s="1"/>
  <c r="AJ37" i="18"/>
  <c r="Q37" i="18" s="1"/>
  <c r="AL37" i="18" s="1"/>
  <c r="AS70" i="4"/>
  <c r="BL83" i="21" l="1"/>
  <c r="BO83" i="21" s="1"/>
  <c r="W83" i="21" s="1"/>
  <c r="BJ84" i="21"/>
  <c r="BN84" i="21" s="1"/>
  <c r="BH83" i="21"/>
  <c r="BM83" i="21" s="1"/>
  <c r="BO85" i="19"/>
  <c r="W85" i="19" s="1"/>
  <c r="BL86" i="19"/>
  <c r="BJ87" i="19"/>
  <c r="BN87" i="19" s="1"/>
  <c r="BH87" i="19"/>
  <c r="BM87" i="19" s="1"/>
  <c r="AU88" i="19"/>
  <c r="AT88" i="19"/>
  <c r="AU85" i="21"/>
  <c r="AV93" i="19"/>
  <c r="AT84" i="21"/>
  <c r="AV84" i="21"/>
  <c r="BK38" i="18"/>
  <c r="AD38" i="18"/>
  <c r="AA38" i="18" s="1"/>
  <c r="AR39" i="18"/>
  <c r="AV37" i="18"/>
  <c r="BL38" i="18" s="1"/>
  <c r="BL84" i="21" l="1"/>
  <c r="BO84" i="21" s="1"/>
  <c r="W84" i="21" s="1"/>
  <c r="BJ85" i="21"/>
  <c r="BN85" i="21" s="1"/>
  <c r="BH84" i="21"/>
  <c r="BM84" i="21" s="1"/>
  <c r="BO86" i="19"/>
  <c r="W86" i="19" s="1"/>
  <c r="BL87" i="19"/>
  <c r="BJ88" i="19"/>
  <c r="BN88" i="19" s="1"/>
  <c r="BH88" i="19"/>
  <c r="BM88" i="19" s="1"/>
  <c r="AV94" i="19"/>
  <c r="AU86" i="21"/>
  <c r="AV85" i="21"/>
  <c r="AT89" i="19"/>
  <c r="AU89" i="19"/>
  <c r="AT85" i="21"/>
  <c r="AY38" i="18"/>
  <c r="O38" i="18"/>
  <c r="O38" i="1" s="1"/>
  <c r="F70" i="4"/>
  <c r="BG71" i="4" s="1"/>
  <c r="BL85" i="21" l="1"/>
  <c r="BO85" i="21" s="1"/>
  <c r="W85" i="21" s="1"/>
  <c r="BJ86" i="21"/>
  <c r="BN86" i="21" s="1"/>
  <c r="BH85" i="21"/>
  <c r="BM85" i="21" s="1"/>
  <c r="BO87" i="19"/>
  <c r="W87" i="19" s="1"/>
  <c r="BL88" i="19"/>
  <c r="BJ89" i="19"/>
  <c r="BN89" i="19" s="1"/>
  <c r="BH89" i="19"/>
  <c r="BM89" i="19" s="1"/>
  <c r="AT90" i="19"/>
  <c r="AT86" i="21"/>
  <c r="AU87" i="21"/>
  <c r="AV86" i="21"/>
  <c r="AV95" i="19"/>
  <c r="AU90" i="19"/>
  <c r="K37" i="18"/>
  <c r="AP72" i="4"/>
  <c r="AB71" i="4"/>
  <c r="BL86" i="21" l="1"/>
  <c r="BO86" i="21" s="1"/>
  <c r="W86" i="21" s="1"/>
  <c r="BJ87" i="21"/>
  <c r="BN87" i="21" s="1"/>
  <c r="BH86" i="21"/>
  <c r="BM86" i="21" s="1"/>
  <c r="BO88" i="19"/>
  <c r="W88" i="19" s="1"/>
  <c r="BL89" i="19"/>
  <c r="BJ90" i="19"/>
  <c r="BN90" i="19" s="1"/>
  <c r="BH90" i="19"/>
  <c r="BM90" i="19" s="1"/>
  <c r="AV87" i="21"/>
  <c r="AU88" i="21"/>
  <c r="AT87" i="21"/>
  <c r="AU91" i="19"/>
  <c r="AV96" i="19"/>
  <c r="AT91" i="19"/>
  <c r="B37" i="18"/>
  <c r="L37" i="1" s="1"/>
  <c r="AC38" i="18"/>
  <c r="Z38" i="18" s="1"/>
  <c r="AQ39" i="18"/>
  <c r="AU37" i="18"/>
  <c r="BJ38" i="18" s="1"/>
  <c r="BI38" i="18"/>
  <c r="W37" i="18"/>
  <c r="X37" i="18" s="1"/>
  <c r="AD71" i="4"/>
  <c r="B70" i="1"/>
  <c r="BL87" i="21" l="1"/>
  <c r="BO87" i="21" s="1"/>
  <c r="W87" i="21" s="1"/>
  <c r="BJ88" i="21"/>
  <c r="BN88" i="21" s="1"/>
  <c r="BH87" i="21"/>
  <c r="BM87" i="21" s="1"/>
  <c r="BO89" i="19"/>
  <c r="W89" i="19" s="1"/>
  <c r="BL90" i="19"/>
  <c r="BJ91" i="19"/>
  <c r="BN91" i="19" s="1"/>
  <c r="BH91" i="19"/>
  <c r="BM91" i="19" s="1"/>
  <c r="AU92" i="19"/>
  <c r="AT88" i="21"/>
  <c r="AT92" i="19"/>
  <c r="AU89" i="21"/>
  <c r="AV97" i="19"/>
  <c r="AV88" i="21"/>
  <c r="AG38" i="18"/>
  <c r="I38" i="18" s="1"/>
  <c r="H38" i="18"/>
  <c r="N38" i="1" s="1"/>
  <c r="AN37" i="18"/>
  <c r="AM37" i="18" s="1"/>
  <c r="Q37" i="1" s="1"/>
  <c r="S37" i="18"/>
  <c r="R37" i="1" s="1"/>
  <c r="BL88" i="21" l="1"/>
  <c r="BO88" i="21" s="1"/>
  <c r="W88" i="21" s="1"/>
  <c r="BJ89" i="21"/>
  <c r="BN89" i="21" s="1"/>
  <c r="BH88" i="21"/>
  <c r="BM88" i="21" s="1"/>
  <c r="BO90" i="19"/>
  <c r="W90" i="19" s="1"/>
  <c r="BL91" i="19"/>
  <c r="BJ92" i="19"/>
  <c r="BN92" i="19" s="1"/>
  <c r="BH92" i="19"/>
  <c r="BM92" i="19" s="1"/>
  <c r="AU90" i="21"/>
  <c r="AT93" i="19"/>
  <c r="AV89" i="21"/>
  <c r="AT89" i="21"/>
  <c r="AV98" i="19"/>
  <c r="AU93" i="19"/>
  <c r="AW37" i="18"/>
  <c r="U37" i="18" s="1"/>
  <c r="S37" i="1" s="1"/>
  <c r="DS37" i="1" s="1"/>
  <c r="AN70" i="4"/>
  <c r="AM70" i="4" s="1"/>
  <c r="F70" i="1"/>
  <c r="BL89" i="21" l="1"/>
  <c r="BO89" i="21" s="1"/>
  <c r="W89" i="21" s="1"/>
  <c r="BJ90" i="21"/>
  <c r="BN90" i="21" s="1"/>
  <c r="BH89" i="21"/>
  <c r="BM89" i="21" s="1"/>
  <c r="BO91" i="19"/>
  <c r="W91" i="19" s="1"/>
  <c r="BL92" i="19"/>
  <c r="BJ93" i="19"/>
  <c r="BN93" i="19" s="1"/>
  <c r="BH93" i="19"/>
  <c r="BM93" i="19" s="1"/>
  <c r="AT90" i="21"/>
  <c r="AV90" i="21"/>
  <c r="AT94" i="19"/>
  <c r="AU94" i="19"/>
  <c r="AV99" i="19"/>
  <c r="AU91" i="21"/>
  <c r="V37" i="18"/>
  <c r="AW70" i="4"/>
  <c r="H70" i="1"/>
  <c r="G70" i="1"/>
  <c r="BL90" i="21" l="1"/>
  <c r="BO90" i="21" s="1"/>
  <c r="W90" i="21" s="1"/>
  <c r="BJ91" i="21"/>
  <c r="BN91" i="21" s="1"/>
  <c r="BH90" i="21"/>
  <c r="BM90" i="21" s="1"/>
  <c r="BO92" i="19"/>
  <c r="W92" i="19" s="1"/>
  <c r="BL93" i="19"/>
  <c r="BJ94" i="19"/>
  <c r="BN94" i="19" s="1"/>
  <c r="BH94" i="19"/>
  <c r="BM94" i="19" s="1"/>
  <c r="AU95" i="19"/>
  <c r="AV91" i="21"/>
  <c r="AT95" i="19"/>
  <c r="AU92" i="21"/>
  <c r="AV100" i="19"/>
  <c r="AT91" i="21"/>
  <c r="BN38" i="18"/>
  <c r="BM38" i="18"/>
  <c r="BO38" i="18"/>
  <c r="AS38" i="18"/>
  <c r="AC71" i="4"/>
  <c r="U70" i="4"/>
  <c r="I70" i="1" s="1"/>
  <c r="DR70" i="1" s="1"/>
  <c r="V70" i="4"/>
  <c r="BL91" i="21" l="1"/>
  <c r="BO91" i="21" s="1"/>
  <c r="W91" i="21" s="1"/>
  <c r="BJ92" i="21"/>
  <c r="BN92" i="21" s="1"/>
  <c r="BH91" i="21"/>
  <c r="BM91" i="21" s="1"/>
  <c r="BO93" i="19"/>
  <c r="W93" i="19" s="1"/>
  <c r="BL94" i="19"/>
  <c r="BJ95" i="19"/>
  <c r="BN95" i="19" s="1"/>
  <c r="BH95" i="19"/>
  <c r="BM95" i="19" s="1"/>
  <c r="AU93" i="21"/>
  <c r="AT96" i="19"/>
  <c r="AV92" i="21"/>
  <c r="AT92" i="21"/>
  <c r="AV101" i="19"/>
  <c r="AU96" i="19"/>
  <c r="AH38" i="18"/>
  <c r="J38" i="18" s="1"/>
  <c r="AE38" i="18"/>
  <c r="D38" i="18" s="1"/>
  <c r="AX38" i="18"/>
  <c r="AJ38" i="18" s="1"/>
  <c r="Q38" i="18" s="1"/>
  <c r="AS71" i="4"/>
  <c r="BL92" i="21" l="1"/>
  <c r="BO92" i="21" s="1"/>
  <c r="W92" i="21" s="1"/>
  <c r="BJ93" i="21"/>
  <c r="BN93" i="21" s="1"/>
  <c r="BH92" i="21"/>
  <c r="BM92" i="21" s="1"/>
  <c r="BO94" i="19"/>
  <c r="W94" i="19" s="1"/>
  <c r="BL95" i="19"/>
  <c r="BJ96" i="19"/>
  <c r="BN96" i="19" s="1"/>
  <c r="BH96" i="19"/>
  <c r="BM96" i="19" s="1"/>
  <c r="AT93" i="21"/>
  <c r="AV93" i="21"/>
  <c r="AU97" i="19"/>
  <c r="AT97" i="19"/>
  <c r="AV102" i="19"/>
  <c r="AU94" i="21"/>
  <c r="AL38" i="18"/>
  <c r="AI38" i="18"/>
  <c r="P38" i="18" s="1"/>
  <c r="AK38" i="18" s="1"/>
  <c r="F71" i="4"/>
  <c r="BG72" i="4" s="1"/>
  <c r="BL93" i="21" l="1"/>
  <c r="BO93" i="21" s="1"/>
  <c r="W93" i="21" s="1"/>
  <c r="BJ94" i="21"/>
  <c r="BN94" i="21" s="1"/>
  <c r="BH93" i="21"/>
  <c r="BM93" i="21" s="1"/>
  <c r="BO95" i="19"/>
  <c r="W95" i="19" s="1"/>
  <c r="BL96" i="19"/>
  <c r="BJ97" i="19"/>
  <c r="BN97" i="19" s="1"/>
  <c r="BH97" i="19"/>
  <c r="BM97" i="19" s="1"/>
  <c r="AT98" i="19"/>
  <c r="AU98" i="19"/>
  <c r="AV94" i="21"/>
  <c r="AU95" i="21"/>
  <c r="AV103" i="19"/>
  <c r="AT94" i="21"/>
  <c r="AP73" i="4"/>
  <c r="AB72" i="4"/>
  <c r="BL94" i="21" l="1"/>
  <c r="BO94" i="21" s="1"/>
  <c r="W94" i="21" s="1"/>
  <c r="BJ95" i="21"/>
  <c r="BN95" i="21" s="1"/>
  <c r="BH94" i="21"/>
  <c r="BM94" i="21" s="1"/>
  <c r="BO96" i="19"/>
  <c r="W96" i="19" s="1"/>
  <c r="BL97" i="19"/>
  <c r="BJ98" i="19"/>
  <c r="BN98" i="19" s="1"/>
  <c r="BH98" i="19"/>
  <c r="BM98" i="19" s="1"/>
  <c r="AV104" i="19"/>
  <c r="AU96" i="21"/>
  <c r="AV95" i="21"/>
  <c r="AT95" i="21"/>
  <c r="AU99" i="19"/>
  <c r="AT99" i="19"/>
  <c r="K38" i="18"/>
  <c r="R38" i="18"/>
  <c r="AD72" i="4"/>
  <c r="B71" i="1"/>
  <c r="BL95" i="21" l="1"/>
  <c r="BO95" i="21" s="1"/>
  <c r="W95" i="21" s="1"/>
  <c r="BJ96" i="21"/>
  <c r="BN96" i="21" s="1"/>
  <c r="BH95" i="21"/>
  <c r="BM95" i="21" s="1"/>
  <c r="BO97" i="19"/>
  <c r="W97" i="19" s="1"/>
  <c r="BL98" i="19"/>
  <c r="BJ99" i="19"/>
  <c r="BN99" i="19" s="1"/>
  <c r="BH99" i="19"/>
  <c r="BM99" i="19" s="1"/>
  <c r="AT96" i="21"/>
  <c r="AV96" i="21"/>
  <c r="AT100" i="19"/>
  <c r="AU97" i="21"/>
  <c r="AU100" i="19"/>
  <c r="AV105" i="19"/>
  <c r="AR40" i="18"/>
  <c r="AD39" i="18"/>
  <c r="AA39" i="18" s="1"/>
  <c r="AV38" i="18"/>
  <c r="BK39" i="18"/>
  <c r="AC39" i="18"/>
  <c r="Z39" i="18" s="1"/>
  <c r="AQ40" i="18"/>
  <c r="AU38" i="18"/>
  <c r="BI39" i="18"/>
  <c r="B38" i="18"/>
  <c r="L38" i="1" s="1"/>
  <c r="F38" i="18"/>
  <c r="W38" i="18" s="1"/>
  <c r="X38" i="18" s="1"/>
  <c r="CC79" i="1"/>
  <c r="BL96" i="21" l="1"/>
  <c r="BO96" i="21" s="1"/>
  <c r="W96" i="21" s="1"/>
  <c r="BJ97" i="21"/>
  <c r="BN97" i="21" s="1"/>
  <c r="BH96" i="21"/>
  <c r="BM96" i="21" s="1"/>
  <c r="BO98" i="19"/>
  <c r="W98" i="19" s="1"/>
  <c r="BL99" i="19"/>
  <c r="BJ100" i="19"/>
  <c r="BN100" i="19" s="1"/>
  <c r="BH100" i="19"/>
  <c r="BM100" i="19" s="1"/>
  <c r="AV39" i="18"/>
  <c r="BL39" i="18"/>
  <c r="BJ39" i="18"/>
  <c r="AT101" i="19"/>
  <c r="AV97" i="21"/>
  <c r="AT97" i="21"/>
  <c r="AU98" i="21"/>
  <c r="AV106" i="19"/>
  <c r="AU101" i="19"/>
  <c r="AG39" i="18"/>
  <c r="I39" i="18" s="1"/>
  <c r="AY39" i="18"/>
  <c r="O39" i="18"/>
  <c r="O39" i="1" s="1"/>
  <c r="S38" i="18"/>
  <c r="R38" i="1" s="1"/>
  <c r="AN38" i="18"/>
  <c r="AM38" i="18" s="1"/>
  <c r="Q38" i="1" s="1"/>
  <c r="H39" i="18"/>
  <c r="N39" i="1" s="1"/>
  <c r="AP40" i="18"/>
  <c r="AT38" i="18"/>
  <c r="AB39" i="18"/>
  <c r="Y39" i="18" s="1"/>
  <c r="BG39" i="18"/>
  <c r="AN71" i="4"/>
  <c r="AM71" i="4" s="1"/>
  <c r="F71" i="1"/>
  <c r="BL97" i="21" l="1"/>
  <c r="BO97" i="21" s="1"/>
  <c r="W97" i="21" s="1"/>
  <c r="BJ98" i="21"/>
  <c r="BN98" i="21" s="1"/>
  <c r="BH97" i="21"/>
  <c r="BM97" i="21" s="1"/>
  <c r="BO99" i="19"/>
  <c r="W99" i="19" s="1"/>
  <c r="BL100" i="19"/>
  <c r="BJ101" i="19"/>
  <c r="BN101" i="19" s="1"/>
  <c r="BH101" i="19"/>
  <c r="BM101" i="19" s="1"/>
  <c r="BH39" i="18"/>
  <c r="AT98" i="21"/>
  <c r="AU99" i="21"/>
  <c r="AU102" i="19"/>
  <c r="AV98" i="21"/>
  <c r="AV107" i="19"/>
  <c r="AT102" i="19"/>
  <c r="AF39" i="18"/>
  <c r="E39" i="18" s="1"/>
  <c r="AW38" i="18"/>
  <c r="U38" i="18" s="1"/>
  <c r="S38" i="1" s="1"/>
  <c r="DS38" i="1" s="1"/>
  <c r="C39" i="18"/>
  <c r="M39" i="1" s="1"/>
  <c r="G71" i="1"/>
  <c r="AW71" i="4"/>
  <c r="H71" i="1"/>
  <c r="U71" i="4"/>
  <c r="I71" i="1" s="1"/>
  <c r="DR71" i="1" s="1"/>
  <c r="BL98" i="21" l="1"/>
  <c r="BO98" i="21" s="1"/>
  <c r="W98" i="21" s="1"/>
  <c r="BJ99" i="21"/>
  <c r="BN99" i="21" s="1"/>
  <c r="BH98" i="21"/>
  <c r="BM98" i="21" s="1"/>
  <c r="BO100" i="19"/>
  <c r="W100" i="19" s="1"/>
  <c r="BL101" i="19"/>
  <c r="BJ102" i="19"/>
  <c r="BN102" i="19" s="1"/>
  <c r="BH102" i="19"/>
  <c r="BM102" i="19" s="1"/>
  <c r="AU103" i="19"/>
  <c r="AU100" i="21"/>
  <c r="AV99" i="21"/>
  <c r="AT103" i="19"/>
  <c r="AV108" i="19"/>
  <c r="AT99" i="21"/>
  <c r="V38" i="18"/>
  <c r="AC72" i="4"/>
  <c r="V71" i="4"/>
  <c r="BL99" i="21" l="1"/>
  <c r="BO99" i="21" s="1"/>
  <c r="W99" i="21" s="1"/>
  <c r="BJ100" i="21"/>
  <c r="BN100" i="21" s="1"/>
  <c r="BH99" i="21"/>
  <c r="BM99" i="21" s="1"/>
  <c r="BO101" i="19"/>
  <c r="W101" i="19" s="1"/>
  <c r="BL102" i="19"/>
  <c r="BJ103" i="19"/>
  <c r="BN103" i="19" s="1"/>
  <c r="BH103" i="19"/>
  <c r="BM103" i="19" s="1"/>
  <c r="AT104" i="19"/>
  <c r="AV100" i="21"/>
  <c r="AU101" i="21"/>
  <c r="AT100" i="21"/>
  <c r="AV109" i="19"/>
  <c r="AV110" i="19" s="1"/>
  <c r="AV111" i="19" s="1"/>
  <c r="AV112" i="19" s="1"/>
  <c r="AV113" i="19" s="1"/>
  <c r="AV114" i="19" s="1"/>
  <c r="AV115" i="19" s="1"/>
  <c r="AV116" i="19" s="1"/>
  <c r="AV117" i="19" s="1"/>
  <c r="AV118" i="19" s="1"/>
  <c r="AV119" i="19" s="1"/>
  <c r="AV120" i="19" s="1"/>
  <c r="AV121" i="19" s="1"/>
  <c r="AV122" i="19" s="1"/>
  <c r="AV123" i="19" s="1"/>
  <c r="AV124" i="19" s="1"/>
  <c r="AV125" i="19" s="1"/>
  <c r="AV126" i="19" s="1"/>
  <c r="AV127" i="19" s="1"/>
  <c r="AV128" i="19" s="1"/>
  <c r="AV129" i="19" s="1"/>
  <c r="AV130" i="19" s="1"/>
  <c r="AV131" i="19" s="1"/>
  <c r="AV132" i="19" s="1"/>
  <c r="AV133" i="19" s="1"/>
  <c r="AV134" i="19" s="1"/>
  <c r="AV135" i="19" s="1"/>
  <c r="AV136" i="19" s="1"/>
  <c r="AV137" i="19" s="1"/>
  <c r="AV138" i="19" s="1"/>
  <c r="AV139" i="19" s="1"/>
  <c r="AV140" i="19" s="1"/>
  <c r="AV141" i="19" s="1"/>
  <c r="AV142" i="19" s="1"/>
  <c r="AV143" i="19" s="1"/>
  <c r="AV144" i="19" s="1"/>
  <c r="AV145" i="19" s="1"/>
  <c r="AV146" i="19" s="1"/>
  <c r="AV147" i="19" s="1"/>
  <c r="AV148" i="19" s="1"/>
  <c r="AV149" i="19" s="1"/>
  <c r="AV150" i="19" s="1"/>
  <c r="AV151" i="19" s="1"/>
  <c r="AV152" i="19" s="1"/>
  <c r="AV153" i="19" s="1"/>
  <c r="AV154" i="19" s="1"/>
  <c r="AV155" i="19" s="1"/>
  <c r="AV156" i="19" s="1"/>
  <c r="AV157" i="19" s="1"/>
  <c r="AV158" i="19" s="1"/>
  <c r="AV159" i="19" s="1"/>
  <c r="AV160" i="19" s="1"/>
  <c r="AV161" i="19" s="1"/>
  <c r="AV162" i="19" s="1"/>
  <c r="AV163" i="19" s="1"/>
  <c r="AU104" i="19"/>
  <c r="BN39" i="18"/>
  <c r="BM39" i="18"/>
  <c r="BO39" i="18"/>
  <c r="AS39" i="18"/>
  <c r="F39" i="18"/>
  <c r="CA79" i="1"/>
  <c r="AS72" i="4"/>
  <c r="BL100" i="21" l="1"/>
  <c r="BO100" i="21" s="1"/>
  <c r="W100" i="21" s="1"/>
  <c r="BJ101" i="21"/>
  <c r="BN101" i="21" s="1"/>
  <c r="BH100" i="21"/>
  <c r="BM100" i="21" s="1"/>
  <c r="BO102" i="19"/>
  <c r="W102" i="19" s="1"/>
  <c r="BL103" i="19"/>
  <c r="BJ104" i="19"/>
  <c r="BN104" i="19" s="1"/>
  <c r="BH104" i="19"/>
  <c r="BM104" i="19" s="1"/>
  <c r="AT101" i="21"/>
  <c r="AU102" i="21"/>
  <c r="AU105" i="19"/>
  <c r="AV101" i="21"/>
  <c r="AT105" i="19"/>
  <c r="AH39" i="18"/>
  <c r="J39" i="18" s="1"/>
  <c r="AE39" i="18"/>
  <c r="D39" i="18" s="1"/>
  <c r="AX39" i="18"/>
  <c r="AP41" i="18"/>
  <c r="AB40" i="18"/>
  <c r="Y40" i="18" s="1"/>
  <c r="AT39" i="18"/>
  <c r="F72" i="4"/>
  <c r="BG73" i="4" s="1"/>
  <c r="BL101" i="21" l="1"/>
  <c r="BO101" i="21" s="1"/>
  <c r="W101" i="21" s="1"/>
  <c r="BJ102" i="21"/>
  <c r="BN102" i="21" s="1"/>
  <c r="BH101" i="21"/>
  <c r="BM101" i="21" s="1"/>
  <c r="BO103" i="19"/>
  <c r="W103" i="19" s="1"/>
  <c r="BL104" i="19"/>
  <c r="BJ105" i="19"/>
  <c r="BN105" i="19" s="1"/>
  <c r="BH105" i="19"/>
  <c r="BM105" i="19" s="1"/>
  <c r="AV102" i="21"/>
  <c r="AU106" i="19"/>
  <c r="AU103" i="21"/>
  <c r="AT106" i="19"/>
  <c r="AT102" i="21"/>
  <c r="AE40" i="18"/>
  <c r="D40" i="18" s="1"/>
  <c r="C40" i="18"/>
  <c r="M40" i="1" s="1"/>
  <c r="BG40" i="18"/>
  <c r="BH40" i="18" s="1"/>
  <c r="AI39" i="18"/>
  <c r="AJ39" i="18"/>
  <c r="AP74" i="4"/>
  <c r="AB73" i="4"/>
  <c r="BL102" i="21" l="1"/>
  <c r="BO102" i="21" s="1"/>
  <c r="W102" i="21" s="1"/>
  <c r="BJ103" i="21"/>
  <c r="BN103" i="21" s="1"/>
  <c r="BH102" i="21"/>
  <c r="BM102" i="21" s="1"/>
  <c r="BO104" i="19"/>
  <c r="W104" i="19" s="1"/>
  <c r="BL105" i="19"/>
  <c r="BJ106" i="19"/>
  <c r="BN106" i="19" s="1"/>
  <c r="BH106" i="19"/>
  <c r="BM106" i="19" s="1"/>
  <c r="AT107" i="19"/>
  <c r="AU104" i="21"/>
  <c r="AU107" i="19"/>
  <c r="AT103" i="21"/>
  <c r="AV103" i="21"/>
  <c r="R39" i="18"/>
  <c r="BK40" i="18" s="1"/>
  <c r="BL40" i="18" s="1"/>
  <c r="Q39" i="18"/>
  <c r="AL39" i="18" s="1"/>
  <c r="P39" i="18"/>
  <c r="AK39" i="18" s="1"/>
  <c r="AD73" i="4"/>
  <c r="B72" i="1"/>
  <c r="BL103" i="21" l="1"/>
  <c r="BO103" i="21" s="1"/>
  <c r="W103" i="21" s="1"/>
  <c r="BJ104" i="21"/>
  <c r="BN104" i="21" s="1"/>
  <c r="BH103" i="21"/>
  <c r="BM103" i="21" s="1"/>
  <c r="BO105" i="19"/>
  <c r="W105" i="19" s="1"/>
  <c r="BL106" i="19"/>
  <c r="BJ107" i="19"/>
  <c r="BN107" i="19" s="1"/>
  <c r="BH107" i="19"/>
  <c r="BM107" i="19" s="1"/>
  <c r="AU108" i="19"/>
  <c r="AU105" i="21"/>
  <c r="AT104" i="21"/>
  <c r="AV104" i="21"/>
  <c r="AT108" i="19"/>
  <c r="AD40" i="18"/>
  <c r="AA40" i="18" s="1"/>
  <c r="O40" i="18" s="1"/>
  <c r="O40" i="1" s="1"/>
  <c r="AR41" i="18"/>
  <c r="AX40" i="18"/>
  <c r="AN72" i="4"/>
  <c r="AM72" i="4" s="1"/>
  <c r="F72" i="1"/>
  <c r="BL104" i="21" l="1"/>
  <c r="BO104" i="21" s="1"/>
  <c r="W104" i="21" s="1"/>
  <c r="BJ105" i="21"/>
  <c r="BN105" i="21" s="1"/>
  <c r="BH104" i="21"/>
  <c r="BM104" i="21" s="1"/>
  <c r="BO106" i="19"/>
  <c r="W106" i="19" s="1"/>
  <c r="BL107" i="19"/>
  <c r="BJ108" i="19"/>
  <c r="BN108" i="19" s="1"/>
  <c r="BH108" i="19"/>
  <c r="BM108" i="19" s="1"/>
  <c r="AT105" i="21"/>
  <c r="AU106" i="21"/>
  <c r="AU109" i="19"/>
  <c r="AU110" i="19" s="1"/>
  <c r="AU111" i="19" s="1"/>
  <c r="AU112" i="19" s="1"/>
  <c r="AU113" i="19" s="1"/>
  <c r="AU114" i="19" s="1"/>
  <c r="AU115" i="19" s="1"/>
  <c r="AU116" i="19" s="1"/>
  <c r="AU117" i="19" s="1"/>
  <c r="AU118" i="19" s="1"/>
  <c r="AU119" i="19" s="1"/>
  <c r="AU120" i="19" s="1"/>
  <c r="AU121" i="19" s="1"/>
  <c r="AU122" i="19" s="1"/>
  <c r="AU123" i="19" s="1"/>
  <c r="AU124" i="19" s="1"/>
  <c r="AU125" i="19" s="1"/>
  <c r="AU126" i="19" s="1"/>
  <c r="AU127" i="19" s="1"/>
  <c r="AU128" i="19" s="1"/>
  <c r="AU129" i="19" s="1"/>
  <c r="AU130" i="19" s="1"/>
  <c r="AU131" i="19" s="1"/>
  <c r="AU132" i="19" s="1"/>
  <c r="AU133" i="19" s="1"/>
  <c r="AU134" i="19" s="1"/>
  <c r="AU135" i="19" s="1"/>
  <c r="AU136" i="19" s="1"/>
  <c r="AU137" i="19" s="1"/>
  <c r="AU138" i="19" s="1"/>
  <c r="AU139" i="19" s="1"/>
  <c r="AU140" i="19" s="1"/>
  <c r="AU141" i="19" s="1"/>
  <c r="AU142" i="19" s="1"/>
  <c r="AU143" i="19" s="1"/>
  <c r="AU144" i="19" s="1"/>
  <c r="AU145" i="19" s="1"/>
  <c r="AU146" i="19" s="1"/>
  <c r="AU147" i="19" s="1"/>
  <c r="AU148" i="19" s="1"/>
  <c r="AU149" i="19" s="1"/>
  <c r="AU150" i="19" s="1"/>
  <c r="AU151" i="19" s="1"/>
  <c r="AU152" i="19" s="1"/>
  <c r="AU153" i="19" s="1"/>
  <c r="AU154" i="19" s="1"/>
  <c r="AU155" i="19" s="1"/>
  <c r="AU156" i="19" s="1"/>
  <c r="AU157" i="19" s="1"/>
  <c r="AU158" i="19" s="1"/>
  <c r="AU159" i="19" s="1"/>
  <c r="AU160" i="19" s="1"/>
  <c r="AU161" i="19" s="1"/>
  <c r="AU162" i="19" s="1"/>
  <c r="AU163" i="19" s="1"/>
  <c r="AV105" i="21"/>
  <c r="AT109" i="19"/>
  <c r="AT110" i="19" s="1"/>
  <c r="AT111" i="19" s="1"/>
  <c r="AT112" i="19" s="1"/>
  <c r="AT113" i="19" s="1"/>
  <c r="AT114" i="19" s="1"/>
  <c r="AT115" i="19" s="1"/>
  <c r="AT116" i="19" s="1"/>
  <c r="AT117" i="19" s="1"/>
  <c r="AT118" i="19" s="1"/>
  <c r="AT119" i="19" s="1"/>
  <c r="AT120" i="19" s="1"/>
  <c r="AT121" i="19" s="1"/>
  <c r="AT122" i="19" s="1"/>
  <c r="AT123" i="19" s="1"/>
  <c r="AT124" i="19" s="1"/>
  <c r="AT125" i="19" s="1"/>
  <c r="AT126" i="19" s="1"/>
  <c r="AT127" i="19" s="1"/>
  <c r="AT128" i="19" s="1"/>
  <c r="AT129" i="19" s="1"/>
  <c r="AT130" i="19" s="1"/>
  <c r="AT131" i="19" s="1"/>
  <c r="AT132" i="19" s="1"/>
  <c r="AT133" i="19" s="1"/>
  <c r="AT134" i="19" s="1"/>
  <c r="AT135" i="19" s="1"/>
  <c r="AT136" i="19" s="1"/>
  <c r="AT137" i="19" s="1"/>
  <c r="AT138" i="19" s="1"/>
  <c r="AT139" i="19" s="1"/>
  <c r="AT140" i="19" s="1"/>
  <c r="AT141" i="19" s="1"/>
  <c r="AT142" i="19" s="1"/>
  <c r="AT143" i="19" s="1"/>
  <c r="AT144" i="19" s="1"/>
  <c r="AT145" i="19" s="1"/>
  <c r="AT146" i="19" s="1"/>
  <c r="AT147" i="19" s="1"/>
  <c r="AT148" i="19" s="1"/>
  <c r="AT149" i="19" s="1"/>
  <c r="AT150" i="19" s="1"/>
  <c r="AT151" i="19" s="1"/>
  <c r="AT152" i="19" s="1"/>
  <c r="AT153" i="19" s="1"/>
  <c r="AT154" i="19" s="1"/>
  <c r="AT155" i="19" s="1"/>
  <c r="AT156" i="19" s="1"/>
  <c r="AT157" i="19" s="1"/>
  <c r="AT158" i="19" s="1"/>
  <c r="AT159" i="19" s="1"/>
  <c r="AT160" i="19" s="1"/>
  <c r="AT161" i="19" s="1"/>
  <c r="AT162" i="19" s="1"/>
  <c r="AT163" i="19" s="1"/>
  <c r="K39" i="18"/>
  <c r="AU39" i="18" s="1"/>
  <c r="BZ14" i="1"/>
  <c r="AW72" i="4"/>
  <c r="H72" i="1"/>
  <c r="G72" i="1"/>
  <c r="BL105" i="21" l="1"/>
  <c r="BO105" i="21" s="1"/>
  <c r="W105" i="21" s="1"/>
  <c r="BJ106" i="21"/>
  <c r="BN106" i="21" s="1"/>
  <c r="BH105" i="21"/>
  <c r="BM105" i="21" s="1"/>
  <c r="BO107" i="19"/>
  <c r="W107" i="19" s="1"/>
  <c r="BL108" i="19"/>
  <c r="BJ109" i="19"/>
  <c r="BN109" i="19" s="1"/>
  <c r="BH109" i="19"/>
  <c r="BM109" i="19" s="1"/>
  <c r="AU107" i="21"/>
  <c r="AV106" i="21"/>
  <c r="AT106" i="21"/>
  <c r="B39" i="18"/>
  <c r="L39" i="1" s="1"/>
  <c r="AC40" i="18"/>
  <c r="Z40" i="18" s="1"/>
  <c r="AQ41" i="18"/>
  <c r="BI40" i="18"/>
  <c r="BJ40" i="18" s="1"/>
  <c r="W39" i="18"/>
  <c r="X39" i="18" s="1"/>
  <c r="AC73" i="4"/>
  <c r="U72" i="4"/>
  <c r="I72" i="1" s="1"/>
  <c r="DR72" i="1" s="1"/>
  <c r="V72" i="4"/>
  <c r="BL106" i="21" l="1"/>
  <c r="BO106" i="21" s="1"/>
  <c r="W106" i="21" s="1"/>
  <c r="BJ107" i="21"/>
  <c r="BN107" i="21" s="1"/>
  <c r="BH106" i="21"/>
  <c r="BM106" i="21" s="1"/>
  <c r="BO108" i="19"/>
  <c r="W108" i="19" s="1"/>
  <c r="BL109" i="19"/>
  <c r="BO109" i="19" s="1"/>
  <c r="W109" i="19" s="1"/>
  <c r="AT107" i="21"/>
  <c r="AV107" i="21"/>
  <c r="AU108" i="21"/>
  <c r="AH40" i="18"/>
  <c r="J40" i="18" s="1"/>
  <c r="H40" i="18"/>
  <c r="N40" i="1" s="1"/>
  <c r="S39" i="18"/>
  <c r="R39" i="1" s="1"/>
  <c r="AN39" i="18"/>
  <c r="AM39" i="18" s="1"/>
  <c r="Q39" i="1" s="1"/>
  <c r="AS73" i="4"/>
  <c r="BL107" i="21" l="1"/>
  <c r="BO107" i="21" s="1"/>
  <c r="W107" i="21" s="1"/>
  <c r="BJ108" i="21"/>
  <c r="BN108" i="21" s="1"/>
  <c r="BH107" i="21"/>
  <c r="BM107" i="21" s="1"/>
  <c r="AU109" i="21"/>
  <c r="AU110" i="21" s="1"/>
  <c r="AU111" i="21" s="1"/>
  <c r="AU112" i="21" s="1"/>
  <c r="AU113" i="21" s="1"/>
  <c r="AU114" i="21" s="1"/>
  <c r="AU115" i="21" s="1"/>
  <c r="AU116" i="21" s="1"/>
  <c r="AU117" i="21" s="1"/>
  <c r="AU118" i="21" s="1"/>
  <c r="AU119" i="21" s="1"/>
  <c r="AU120" i="21" s="1"/>
  <c r="AU121" i="21" s="1"/>
  <c r="AU122" i="21" s="1"/>
  <c r="AU123" i="21" s="1"/>
  <c r="AU124" i="21" s="1"/>
  <c r="AU125" i="21" s="1"/>
  <c r="AU126" i="21" s="1"/>
  <c r="AU127" i="21" s="1"/>
  <c r="AU128" i="21" s="1"/>
  <c r="AU129" i="21" s="1"/>
  <c r="AU130" i="21" s="1"/>
  <c r="AU131" i="21" s="1"/>
  <c r="AU132" i="21" s="1"/>
  <c r="AU133" i="21" s="1"/>
  <c r="AU134" i="21" s="1"/>
  <c r="AU135" i="21" s="1"/>
  <c r="AU136" i="21" s="1"/>
  <c r="AU137" i="21" s="1"/>
  <c r="AU138" i="21" s="1"/>
  <c r="AU139" i="21" s="1"/>
  <c r="AU140" i="21" s="1"/>
  <c r="AU141" i="21" s="1"/>
  <c r="AU142" i="21" s="1"/>
  <c r="AU143" i="21" s="1"/>
  <c r="AU144" i="21" s="1"/>
  <c r="AU145" i="21" s="1"/>
  <c r="AU146" i="21" s="1"/>
  <c r="AU147" i="21" s="1"/>
  <c r="AU148" i="21" s="1"/>
  <c r="AU149" i="21" s="1"/>
  <c r="AU150" i="21" s="1"/>
  <c r="AU151" i="21" s="1"/>
  <c r="AU152" i="21" s="1"/>
  <c r="AU153" i="21" s="1"/>
  <c r="AU154" i="21" s="1"/>
  <c r="AU155" i="21" s="1"/>
  <c r="AU156" i="21" s="1"/>
  <c r="AU157" i="21" s="1"/>
  <c r="AU158" i="21" s="1"/>
  <c r="AU159" i="21" s="1"/>
  <c r="AU160" i="21" s="1"/>
  <c r="AU161" i="21" s="1"/>
  <c r="AU162" i="21" s="1"/>
  <c r="AU163" i="21" s="1"/>
  <c r="AV108" i="21"/>
  <c r="AT108" i="21"/>
  <c r="AW39" i="18"/>
  <c r="U39" i="18" s="1"/>
  <c r="S39" i="1" s="1"/>
  <c r="DS39" i="1" s="1"/>
  <c r="F73" i="4"/>
  <c r="BG74" i="4" s="1"/>
  <c r="BL108" i="21" l="1"/>
  <c r="BO108" i="21" s="1"/>
  <c r="W108" i="21" s="1"/>
  <c r="BJ109" i="21"/>
  <c r="BN109" i="21" s="1"/>
  <c r="BH108" i="21"/>
  <c r="BM108" i="21" s="1"/>
  <c r="AT109" i="21"/>
  <c r="AT110" i="21" s="1"/>
  <c r="AT111" i="21" s="1"/>
  <c r="AT112" i="21" s="1"/>
  <c r="AT113" i="21" s="1"/>
  <c r="AT114" i="21" s="1"/>
  <c r="AT115" i="21" s="1"/>
  <c r="AT116" i="21" s="1"/>
  <c r="AT117" i="21" s="1"/>
  <c r="AT118" i="21" s="1"/>
  <c r="AT119" i="21" s="1"/>
  <c r="AT120" i="21" s="1"/>
  <c r="AT121" i="21" s="1"/>
  <c r="AT122" i="21" s="1"/>
  <c r="AT123" i="21" s="1"/>
  <c r="AT124" i="21" s="1"/>
  <c r="AT125" i="21" s="1"/>
  <c r="AT126" i="21" s="1"/>
  <c r="AT127" i="21" s="1"/>
  <c r="AT128" i="21" s="1"/>
  <c r="AT129" i="21" s="1"/>
  <c r="AT130" i="21" s="1"/>
  <c r="AT131" i="21" s="1"/>
  <c r="AT132" i="21" s="1"/>
  <c r="AT133" i="21" s="1"/>
  <c r="AT134" i="21" s="1"/>
  <c r="AT135" i="21" s="1"/>
  <c r="AT136" i="21" s="1"/>
  <c r="AT137" i="21" s="1"/>
  <c r="AT138" i="21" s="1"/>
  <c r="AT139" i="21" s="1"/>
  <c r="AT140" i="21" s="1"/>
  <c r="AT141" i="21" s="1"/>
  <c r="AT142" i="21" s="1"/>
  <c r="AT143" i="21" s="1"/>
  <c r="AT144" i="21" s="1"/>
  <c r="AT145" i="21" s="1"/>
  <c r="AT146" i="21" s="1"/>
  <c r="AT147" i="21" s="1"/>
  <c r="AT148" i="21" s="1"/>
  <c r="AT149" i="21" s="1"/>
  <c r="AT150" i="21" s="1"/>
  <c r="AT151" i="21" s="1"/>
  <c r="AT152" i="21" s="1"/>
  <c r="AT153" i="21" s="1"/>
  <c r="AT154" i="21" s="1"/>
  <c r="AT155" i="21" s="1"/>
  <c r="AT156" i="21" s="1"/>
  <c r="AT157" i="21" s="1"/>
  <c r="AT158" i="21" s="1"/>
  <c r="AT159" i="21" s="1"/>
  <c r="AT160" i="21" s="1"/>
  <c r="AT161" i="21" s="1"/>
  <c r="AT162" i="21" s="1"/>
  <c r="AT163" i="21" s="1"/>
  <c r="AV109" i="21"/>
  <c r="AV110" i="21" s="1"/>
  <c r="AV111" i="21" s="1"/>
  <c r="AV112" i="21" s="1"/>
  <c r="AV113" i="21" s="1"/>
  <c r="AV114" i="21" s="1"/>
  <c r="AV115" i="21" s="1"/>
  <c r="AV116" i="21" s="1"/>
  <c r="AV117" i="21" s="1"/>
  <c r="AV118" i="21" s="1"/>
  <c r="AV119" i="21" s="1"/>
  <c r="AV120" i="21" s="1"/>
  <c r="AV121" i="21" s="1"/>
  <c r="AV122" i="21" s="1"/>
  <c r="AV123" i="21" s="1"/>
  <c r="AV124" i="21" s="1"/>
  <c r="AV125" i="21" s="1"/>
  <c r="AV126" i="21" s="1"/>
  <c r="AV127" i="21" s="1"/>
  <c r="AV128" i="21" s="1"/>
  <c r="AV129" i="21" s="1"/>
  <c r="AV130" i="21" s="1"/>
  <c r="AV131" i="21" s="1"/>
  <c r="AV132" i="21" s="1"/>
  <c r="AV133" i="21" s="1"/>
  <c r="AV134" i="21" s="1"/>
  <c r="AV135" i="21" s="1"/>
  <c r="AV136" i="21" s="1"/>
  <c r="AV137" i="21" s="1"/>
  <c r="AV138" i="21" s="1"/>
  <c r="AV139" i="21" s="1"/>
  <c r="AV140" i="21" s="1"/>
  <c r="AV141" i="21" s="1"/>
  <c r="AV142" i="21" s="1"/>
  <c r="AV143" i="21" s="1"/>
  <c r="AV144" i="21" s="1"/>
  <c r="AV145" i="21" s="1"/>
  <c r="AV146" i="21" s="1"/>
  <c r="AV147" i="21" s="1"/>
  <c r="AV148" i="21" s="1"/>
  <c r="AV149" i="21" s="1"/>
  <c r="AV150" i="21" s="1"/>
  <c r="AV151" i="21" s="1"/>
  <c r="AV152" i="21" s="1"/>
  <c r="AV153" i="21" s="1"/>
  <c r="AV154" i="21" s="1"/>
  <c r="AV155" i="21" s="1"/>
  <c r="AV156" i="21" s="1"/>
  <c r="AV157" i="21" s="1"/>
  <c r="AV158" i="21" s="1"/>
  <c r="AV159" i="21" s="1"/>
  <c r="AV160" i="21" s="1"/>
  <c r="AV161" i="21" s="1"/>
  <c r="AV162" i="21" s="1"/>
  <c r="AV163" i="21" s="1"/>
  <c r="V39" i="18"/>
  <c r="AP75" i="4"/>
  <c r="AB74" i="4"/>
  <c r="BL109" i="21" l="1"/>
  <c r="BO109" i="21" s="1"/>
  <c r="W109" i="21" s="1"/>
  <c r="BH109" i="21"/>
  <c r="BM109" i="21" s="1"/>
  <c r="BN40" i="18"/>
  <c r="BM40" i="18"/>
  <c r="BO40" i="18"/>
  <c r="AS40" i="18"/>
  <c r="AD74" i="4"/>
  <c r="B73" i="1"/>
  <c r="AG40" i="18" l="1"/>
  <c r="I40" i="18" s="1"/>
  <c r="AF40" i="18"/>
  <c r="E40" i="18" s="1"/>
  <c r="AY40" i="18"/>
  <c r="AJ40" i="18" l="1"/>
  <c r="Q40" i="18" s="1"/>
  <c r="AL40" i="18" s="1"/>
  <c r="AI40" i="18"/>
  <c r="P40" i="18" s="1"/>
  <c r="AK40" i="18" s="1"/>
  <c r="AN73" i="4"/>
  <c r="AM73" i="4" s="1"/>
  <c r="F73" i="1"/>
  <c r="G73" i="1" l="1"/>
  <c r="AW73" i="4"/>
  <c r="H73" i="1"/>
  <c r="U73" i="4"/>
  <c r="I73" i="1" s="1"/>
  <c r="DR73" i="1" s="1"/>
  <c r="AC74" i="4" l="1"/>
  <c r="CB74" i="1"/>
  <c r="V73" i="4"/>
  <c r="R40" i="18" l="1"/>
  <c r="AR42" i="18" s="1"/>
  <c r="K40" i="18"/>
  <c r="AC41" i="18" s="1"/>
  <c r="Z41" i="18" s="1"/>
  <c r="F40" i="18"/>
  <c r="AS74" i="4"/>
  <c r="W40" i="18" l="1"/>
  <c r="X40" i="18" s="1"/>
  <c r="AN40" i="18" s="1"/>
  <c r="AM40" i="18" s="1"/>
  <c r="Q40" i="1" s="1"/>
  <c r="B40" i="18"/>
  <c r="L40" i="1" s="1"/>
  <c r="BK41" i="18"/>
  <c r="AD41" i="18"/>
  <c r="AA41" i="18" s="1"/>
  <c r="O41" i="18" s="1"/>
  <c r="O41" i="1" s="1"/>
  <c r="AV40" i="18"/>
  <c r="BL41" i="18" s="1"/>
  <c r="AG41" i="18"/>
  <c r="I41" i="18" s="1"/>
  <c r="BI41" i="18"/>
  <c r="AU40" i="18"/>
  <c r="BJ41" i="18" s="1"/>
  <c r="AQ42" i="18"/>
  <c r="H41" i="18"/>
  <c r="N41" i="1" s="1"/>
  <c r="AX41" i="18"/>
  <c r="S40" i="18"/>
  <c r="R40" i="1" s="1"/>
  <c r="AP42" i="18"/>
  <c r="AB41" i="18"/>
  <c r="Y41" i="18" s="1"/>
  <c r="AT40" i="18"/>
  <c r="BH41" i="18" s="1"/>
  <c r="BG41" i="18"/>
  <c r="AE41" i="18" l="1"/>
  <c r="D41" i="18" s="1"/>
  <c r="AW40" i="18"/>
  <c r="U40" i="18" s="1"/>
  <c r="S40" i="1" s="1"/>
  <c r="DS40" i="1" s="1"/>
  <c r="C41" i="18"/>
  <c r="M41" i="1" s="1"/>
  <c r="F74" i="4"/>
  <c r="BG75" i="4" s="1"/>
  <c r="V40" i="18" l="1"/>
  <c r="AP76" i="4"/>
  <c r="AB75" i="4"/>
  <c r="BN41" i="18" l="1"/>
  <c r="BM41" i="18"/>
  <c r="BO41" i="18"/>
  <c r="AS41" i="18"/>
  <c r="F41" i="18"/>
  <c r="AD75" i="4"/>
  <c r="B74" i="1"/>
  <c r="AF41" i="18" l="1"/>
  <c r="E41" i="18" s="1"/>
  <c r="AH41" i="18"/>
  <c r="J41" i="18" s="1"/>
  <c r="AB42" i="18"/>
  <c r="Y42" i="18" s="1"/>
  <c r="AP43" i="18"/>
  <c r="AT41" i="18"/>
  <c r="AY41" i="18"/>
  <c r="AI41" i="18" s="1"/>
  <c r="P41" i="18" s="1"/>
  <c r="AK41" i="18" s="1"/>
  <c r="BG42" i="18" l="1"/>
  <c r="BH42" i="18" s="1"/>
  <c r="AF42" i="18"/>
  <c r="E42" i="18" s="1"/>
  <c r="C42" i="18"/>
  <c r="M42" i="1" s="1"/>
  <c r="AJ41" i="18"/>
  <c r="Q41" i="18" s="1"/>
  <c r="AL41" i="18" s="1"/>
  <c r="R41" i="18"/>
  <c r="AN74" i="4"/>
  <c r="AM74" i="4" s="1"/>
  <c r="F74" i="1"/>
  <c r="AD42" i="18" l="1"/>
  <c r="AA42" i="18" s="1"/>
  <c r="AR43" i="18"/>
  <c r="AV41" i="18"/>
  <c r="BL42" i="18" s="1"/>
  <c r="BK42" i="18"/>
  <c r="AW74" i="4"/>
  <c r="H74" i="1"/>
  <c r="G74" i="1"/>
  <c r="AY42" i="18" l="1"/>
  <c r="O42" i="18"/>
  <c r="O42" i="1" s="1"/>
  <c r="AC75" i="4"/>
  <c r="U74" i="4"/>
  <c r="I74" i="1" s="1"/>
  <c r="V74" i="4"/>
  <c r="BY74" i="1" l="1"/>
  <c r="DR74" i="1"/>
  <c r="K41" i="18"/>
  <c r="AU41" i="18" s="1"/>
  <c r="B41" i="18"/>
  <c r="L41" i="1" s="1"/>
  <c r="AS75" i="4"/>
  <c r="AC42" i="18" l="1"/>
  <c r="Z42" i="18" s="1"/>
  <c r="AQ43" i="18"/>
  <c r="BI42" i="18"/>
  <c r="BJ42" i="18" s="1"/>
  <c r="W41" i="18"/>
  <c r="X41" i="18" s="1"/>
  <c r="AH42" i="18" l="1"/>
  <c r="J42" i="18" s="1"/>
  <c r="H42" i="18"/>
  <c r="N42" i="1" s="1"/>
  <c r="AN41" i="18"/>
  <c r="AM41" i="18" s="1"/>
  <c r="Q41" i="1" s="1"/>
  <c r="S41" i="18"/>
  <c r="R41" i="1" s="1"/>
  <c r="F75" i="4"/>
  <c r="BG76" i="4" s="1"/>
  <c r="AW41" i="18" l="1"/>
  <c r="U41" i="18" s="1"/>
  <c r="S41" i="1" s="1"/>
  <c r="DS41" i="1" s="1"/>
  <c r="AP77" i="4"/>
  <c r="AB76" i="4"/>
  <c r="V41" i="18" l="1"/>
  <c r="AD76" i="4"/>
  <c r="B75" i="1"/>
  <c r="BN42" i="18" l="1"/>
  <c r="BM42" i="18"/>
  <c r="BO42" i="18"/>
  <c r="AS42" i="18"/>
  <c r="AN75" i="4"/>
  <c r="AM75" i="4" s="1"/>
  <c r="F75" i="1"/>
  <c r="AE42" i="18" l="1"/>
  <c r="D42" i="18" s="1"/>
  <c r="AG42" i="18"/>
  <c r="I42" i="18" s="1"/>
  <c r="AX42" i="18"/>
  <c r="AJ42" i="18" s="1"/>
  <c r="Q42" i="18" s="1"/>
  <c r="AL42" i="18" s="1"/>
  <c r="G75" i="1"/>
  <c r="AW75" i="4"/>
  <c r="H75" i="1"/>
  <c r="U75" i="4"/>
  <c r="I75" i="1" s="1"/>
  <c r="DR75" i="1" s="1"/>
  <c r="AI42" i="18" l="1"/>
  <c r="P42" i="18" s="1"/>
  <c r="AK42" i="18" s="1"/>
  <c r="AC76" i="4"/>
  <c r="V75" i="4"/>
  <c r="AS76" i="4" l="1"/>
  <c r="K42" i="18" l="1"/>
  <c r="R42" i="18"/>
  <c r="CC84" i="1"/>
  <c r="AR44" i="18" l="1"/>
  <c r="AD43" i="18"/>
  <c r="AA43" i="18" s="1"/>
  <c r="AV42" i="18"/>
  <c r="BL43" i="18" s="1"/>
  <c r="BK43" i="18"/>
  <c r="B42" i="18"/>
  <c r="L42" i="1" s="1"/>
  <c r="F42" i="18"/>
  <c r="W42" i="18" s="1"/>
  <c r="X42" i="18" s="1"/>
  <c r="AC43" i="18"/>
  <c r="Z43" i="18" s="1"/>
  <c r="AQ44" i="18"/>
  <c r="AU42" i="18"/>
  <c r="BI43" i="18"/>
  <c r="F76" i="4"/>
  <c r="BG77" i="4" s="1"/>
  <c r="BJ43" i="18" l="1"/>
  <c r="AG43" i="18"/>
  <c r="I43" i="18" s="1"/>
  <c r="AY43" i="18"/>
  <c r="O43" i="18"/>
  <c r="O43" i="1" s="1"/>
  <c r="H43" i="18"/>
  <c r="N43" i="1" s="1"/>
  <c r="AN42" i="18"/>
  <c r="AM42" i="18" s="1"/>
  <c r="Q42" i="1" s="1"/>
  <c r="S42" i="18"/>
  <c r="R42" i="1" s="1"/>
  <c r="AB43" i="18"/>
  <c r="Y43" i="18" s="1"/>
  <c r="AP44" i="18"/>
  <c r="AT42" i="18"/>
  <c r="BG43" i="18"/>
  <c r="AP78" i="4"/>
  <c r="AB77" i="4"/>
  <c r="BH43" i="18" l="1"/>
  <c r="AF43" i="18"/>
  <c r="E43" i="18" s="1"/>
  <c r="C43" i="18"/>
  <c r="M43" i="1" s="1"/>
  <c r="AW42" i="18"/>
  <c r="U42" i="18" s="1"/>
  <c r="S42" i="1" s="1"/>
  <c r="DS42" i="1" s="1"/>
  <c r="AD77" i="4"/>
  <c r="B76" i="1"/>
  <c r="V42" i="18" l="1"/>
  <c r="CA84" i="1"/>
  <c r="BN43" i="18" l="1"/>
  <c r="BM43" i="18"/>
  <c r="BO43" i="18"/>
  <c r="AS43" i="18"/>
  <c r="F43" i="18"/>
  <c r="AN76" i="4"/>
  <c r="AM76" i="4" s="1"/>
  <c r="F76" i="1"/>
  <c r="AE43" i="18" l="1"/>
  <c r="D43" i="18" s="1"/>
  <c r="AH43" i="18"/>
  <c r="J43" i="18" s="1"/>
  <c r="AX43" i="18"/>
  <c r="AP45" i="18"/>
  <c r="AB44" i="18"/>
  <c r="Y44" i="18" s="1"/>
  <c r="AT43" i="18"/>
  <c r="G76" i="1"/>
  <c r="AW76" i="4"/>
  <c r="H76" i="1"/>
  <c r="AE44" i="18" l="1"/>
  <c r="D44" i="18" s="1"/>
  <c r="AJ43" i="18"/>
  <c r="BG44" i="18"/>
  <c r="BH44" i="18" s="1"/>
  <c r="AI43" i="18"/>
  <c r="C44" i="18"/>
  <c r="M44" i="1" s="1"/>
  <c r="AC77" i="4"/>
  <c r="U76" i="4"/>
  <c r="I76" i="1" s="1"/>
  <c r="DR76" i="1" s="1"/>
  <c r="V76" i="4"/>
  <c r="P43" i="18" l="1"/>
  <c r="AK43" i="18" s="1"/>
  <c r="R43" i="18"/>
  <c r="AD44" i="18" s="1"/>
  <c r="AA44" i="18" s="1"/>
  <c r="Q43" i="18"/>
  <c r="AL43" i="18" s="1"/>
  <c r="AV43" i="18"/>
  <c r="BZ19" i="1"/>
  <c r="AS77" i="4"/>
  <c r="AR45" i="18" l="1"/>
  <c r="BK44" i="18"/>
  <c r="BL44" i="18" s="1"/>
  <c r="AX44" i="18"/>
  <c r="O44" i="18"/>
  <c r="O44" i="1" s="1"/>
  <c r="F77" i="4"/>
  <c r="BG78" i="4" s="1"/>
  <c r="K43" i="18" l="1"/>
  <c r="AU43" i="18" s="1"/>
  <c r="B43" i="18"/>
  <c r="L43" i="1" s="1"/>
  <c r="AP79" i="4"/>
  <c r="AB78" i="4"/>
  <c r="AC44" i="18" l="1"/>
  <c r="Z44" i="18" s="1"/>
  <c r="AQ45" i="18"/>
  <c r="BI44" i="18"/>
  <c r="BJ44" i="18" s="1"/>
  <c r="W43" i="18"/>
  <c r="X43" i="18" s="1"/>
  <c r="AD78" i="4"/>
  <c r="B77" i="1"/>
  <c r="AH44" i="18" l="1"/>
  <c r="J44" i="18" s="1"/>
  <c r="H44" i="18"/>
  <c r="N44" i="1" s="1"/>
  <c r="AN43" i="18"/>
  <c r="AM43" i="18" s="1"/>
  <c r="Q43" i="1" s="1"/>
  <c r="S43" i="18"/>
  <c r="R43" i="1" s="1"/>
  <c r="AN77" i="4"/>
  <c r="AM77" i="4" s="1"/>
  <c r="F77" i="1"/>
  <c r="AW43" i="18" l="1"/>
  <c r="U43" i="18" s="1"/>
  <c r="S43" i="1" s="1"/>
  <c r="DS43" i="1" s="1"/>
  <c r="AW77" i="4"/>
  <c r="H77" i="1"/>
  <c r="U77" i="4"/>
  <c r="I77" i="1" s="1"/>
  <c r="DR77" i="1" s="1"/>
  <c r="G77" i="1"/>
  <c r="V43" i="18" l="1"/>
  <c r="AC78" i="4"/>
  <c r="V77" i="4"/>
  <c r="BN44" i="18" l="1"/>
  <c r="BM44" i="18"/>
  <c r="BO44" i="18"/>
  <c r="AS44" i="18"/>
  <c r="AS78" i="4"/>
  <c r="AF44" i="18" l="1"/>
  <c r="E44" i="18" s="1"/>
  <c r="AG44" i="18"/>
  <c r="I44" i="18" s="1"/>
  <c r="AY44" i="18"/>
  <c r="AJ44" i="18" l="1"/>
  <c r="Q44" i="18" s="1"/>
  <c r="AL44" i="18" s="1"/>
  <c r="AI44" i="18"/>
  <c r="P44" i="18" s="1"/>
  <c r="AK44" i="18" s="1"/>
  <c r="F78" i="4"/>
  <c r="BG79" i="4" s="1"/>
  <c r="AP80" i="4" l="1"/>
  <c r="AB79" i="4"/>
  <c r="K44" i="18" l="1"/>
  <c r="R44" i="18"/>
  <c r="AD79" i="4"/>
  <c r="B78" i="1"/>
  <c r="AQ46" i="18" l="1"/>
  <c r="AC45" i="18"/>
  <c r="Z45" i="18" s="1"/>
  <c r="AU44" i="18"/>
  <c r="BJ45" i="18" s="1"/>
  <c r="BI45" i="18"/>
  <c r="B44" i="18"/>
  <c r="L44" i="1" s="1"/>
  <c r="F44" i="18"/>
  <c r="W44" i="18" s="1"/>
  <c r="X44" i="18" s="1"/>
  <c r="AD45" i="18"/>
  <c r="AA45" i="18" s="1"/>
  <c r="AR46" i="18"/>
  <c r="AV44" i="18"/>
  <c r="BL45" i="18" s="1"/>
  <c r="BK45" i="18"/>
  <c r="AG45" i="18" l="1"/>
  <c r="I45" i="18" s="1"/>
  <c r="H45" i="18"/>
  <c r="N45" i="1" s="1"/>
  <c r="AN44" i="18"/>
  <c r="AM44" i="18" s="1"/>
  <c r="Q44" i="1" s="1"/>
  <c r="S44" i="18"/>
  <c r="R44" i="1" s="1"/>
  <c r="AX45" i="18"/>
  <c r="O45" i="18"/>
  <c r="O45" i="1" s="1"/>
  <c r="AB45" i="18"/>
  <c r="Y45" i="18" s="1"/>
  <c r="AP46" i="18"/>
  <c r="AT44" i="18"/>
  <c r="BG45" i="18"/>
  <c r="AN78" i="4"/>
  <c r="AM78" i="4" s="1"/>
  <c r="F78" i="1"/>
  <c r="BH45" i="18" l="1"/>
  <c r="AE45" i="18"/>
  <c r="D45" i="18" s="1"/>
  <c r="AW44" i="18"/>
  <c r="U44" i="18" s="1"/>
  <c r="S44" i="1" s="1"/>
  <c r="DS44" i="1" s="1"/>
  <c r="C45" i="18"/>
  <c r="M45" i="1" s="1"/>
  <c r="AW78" i="4"/>
  <c r="H78" i="1"/>
  <c r="G78" i="1"/>
  <c r="V44" i="18" l="1"/>
  <c r="AC79" i="4"/>
  <c r="U78" i="4"/>
  <c r="I78" i="1" s="1"/>
  <c r="DR78" i="1" s="1"/>
  <c r="CB79" i="1"/>
  <c r="V78" i="4"/>
  <c r="BN45" i="18" l="1"/>
  <c r="BM45" i="18"/>
  <c r="BO45" i="18"/>
  <c r="AS45" i="18"/>
  <c r="AS79" i="4"/>
  <c r="AF45" i="18" l="1"/>
  <c r="E45" i="18" s="1"/>
  <c r="AH45" i="18"/>
  <c r="J45" i="18" s="1"/>
  <c r="K45" i="18"/>
  <c r="AC46" i="18" s="1"/>
  <c r="Z46" i="18" s="1"/>
  <c r="AU45" i="18"/>
  <c r="AY45" i="18"/>
  <c r="AI45" i="18" s="1"/>
  <c r="P45" i="18" s="1"/>
  <c r="AK45" i="18" s="1"/>
  <c r="F79" i="4"/>
  <c r="BG80" i="4" s="1"/>
  <c r="AQ47" i="18" l="1"/>
  <c r="AG46" i="18"/>
  <c r="I46" i="18" s="1"/>
  <c r="H46" i="18"/>
  <c r="N46" i="1" s="1"/>
  <c r="AJ45" i="18"/>
  <c r="Q45" i="18" s="1"/>
  <c r="AL45" i="18" s="1"/>
  <c r="BI46" i="18"/>
  <c r="BJ46" i="18" s="1"/>
  <c r="AP81" i="4"/>
  <c r="AB80" i="4"/>
  <c r="AD80" i="4" l="1"/>
  <c r="B79" i="1"/>
  <c r="R45" i="18" l="1"/>
  <c r="AN79" i="4"/>
  <c r="AM79" i="4" s="1"/>
  <c r="F79" i="1"/>
  <c r="AD46" i="18" l="1"/>
  <c r="AA46" i="18" s="1"/>
  <c r="AR47" i="18"/>
  <c r="AV45" i="18"/>
  <c r="BL46" i="18" s="1"/>
  <c r="BK46" i="18"/>
  <c r="B45" i="18"/>
  <c r="L45" i="1" s="1"/>
  <c r="F45" i="18"/>
  <c r="W45" i="18" s="1"/>
  <c r="X45" i="18" s="1"/>
  <c r="AW79" i="4"/>
  <c r="H79" i="1"/>
  <c r="U79" i="4"/>
  <c r="I79" i="1" s="1"/>
  <c r="DR79" i="1" s="1"/>
  <c r="G79" i="1"/>
  <c r="AN45" i="18" l="1"/>
  <c r="AM45" i="18" s="1"/>
  <c r="Q45" i="1" s="1"/>
  <c r="S45" i="18"/>
  <c r="R45" i="1" s="1"/>
  <c r="AX46" i="18"/>
  <c r="O46" i="18"/>
  <c r="O46" i="1" s="1"/>
  <c r="AP47" i="18"/>
  <c r="AB46" i="18"/>
  <c r="Y46" i="18" s="1"/>
  <c r="AT45" i="18"/>
  <c r="BG46" i="18"/>
  <c r="AC80" i="4"/>
  <c r="BY79" i="1"/>
  <c r="V79" i="4"/>
  <c r="BH46" i="18" l="1"/>
  <c r="AW45" i="18"/>
  <c r="U45" i="18" s="1"/>
  <c r="S45" i="1" s="1"/>
  <c r="DS45" i="1" s="1"/>
  <c r="AE46" i="18"/>
  <c r="D46" i="18" s="1"/>
  <c r="C46" i="18"/>
  <c r="M46" i="1" s="1"/>
  <c r="AS80" i="4"/>
  <c r="V45" i="18" l="1"/>
  <c r="BN46" i="18"/>
  <c r="BM46" i="18"/>
  <c r="BO46" i="18"/>
  <c r="AS46" i="18"/>
  <c r="AF46" i="18" l="1"/>
  <c r="E46" i="18" s="1"/>
  <c r="AH46" i="18"/>
  <c r="AY46" i="18"/>
  <c r="AI46" i="18" s="1"/>
  <c r="P46" i="18" s="1"/>
  <c r="AK46" i="18" s="1"/>
  <c r="F80" i="4"/>
  <c r="BG81" i="4" s="1"/>
  <c r="K46" i="18" l="1"/>
  <c r="AC47" i="18" s="1"/>
  <c r="Z47" i="18" s="1"/>
  <c r="J46" i="18"/>
  <c r="AU46" i="18"/>
  <c r="AJ46" i="18"/>
  <c r="Q46" i="18" s="1"/>
  <c r="AP82" i="4"/>
  <c r="AB81" i="4"/>
  <c r="BI47" i="18" l="1"/>
  <c r="BJ47" i="18" s="1"/>
  <c r="AL46" i="18"/>
  <c r="AQ48" i="18"/>
  <c r="AH47" i="18"/>
  <c r="H47" i="18"/>
  <c r="N47" i="1" s="1"/>
  <c r="R46" i="18"/>
  <c r="AD81" i="4"/>
  <c r="CC89" i="1"/>
  <c r="B80" i="1"/>
  <c r="K47" i="18" l="1"/>
  <c r="AC48" i="18" s="1"/>
  <c r="Z48" i="18" s="1"/>
  <c r="J47" i="18"/>
  <c r="AD47" i="18"/>
  <c r="AA47" i="18" s="1"/>
  <c r="AR48" i="18"/>
  <c r="AV46" i="18"/>
  <c r="BK47" i="18"/>
  <c r="AN80" i="4"/>
  <c r="AM80" i="4" s="1"/>
  <c r="F80" i="1"/>
  <c r="AV47" i="18" l="1"/>
  <c r="BL47" i="18"/>
  <c r="AQ49" i="18"/>
  <c r="AH48" i="18"/>
  <c r="H48" i="18"/>
  <c r="N48" i="1" s="1"/>
  <c r="AX47" i="18"/>
  <c r="O47" i="18"/>
  <c r="O47" i="1" s="1"/>
  <c r="B46" i="18"/>
  <c r="L46" i="1" s="1"/>
  <c r="F46" i="18"/>
  <c r="AW80" i="4"/>
  <c r="H80" i="1"/>
  <c r="G80" i="1"/>
  <c r="K48" i="18" l="1"/>
  <c r="AC49" i="18" s="1"/>
  <c r="Z49" i="18" s="1"/>
  <c r="J48" i="18"/>
  <c r="AP48" i="18"/>
  <c r="AB47" i="18"/>
  <c r="Y47" i="18" s="1"/>
  <c r="AT46" i="18"/>
  <c r="BG47" i="18"/>
  <c r="W46" i="18"/>
  <c r="X46" i="18" s="1"/>
  <c r="AC81" i="4"/>
  <c r="U80" i="4"/>
  <c r="I80" i="1" s="1"/>
  <c r="DR80" i="1" s="1"/>
  <c r="CA89" i="1"/>
  <c r="V80" i="4"/>
  <c r="BH47" i="18" l="1"/>
  <c r="AQ50" i="18"/>
  <c r="AG49" i="18"/>
  <c r="I49" i="18" s="1"/>
  <c r="H49" i="18"/>
  <c r="N49" i="1" s="1"/>
  <c r="AE47" i="18"/>
  <c r="D47" i="18" s="1"/>
  <c r="C47" i="18"/>
  <c r="M47" i="1" s="1"/>
  <c r="AN46" i="18"/>
  <c r="AM46" i="18" s="1"/>
  <c r="Q46" i="1" s="1"/>
  <c r="S46" i="18"/>
  <c r="R46" i="1" s="1"/>
  <c r="BZ24" i="1"/>
  <c r="AS81" i="4"/>
  <c r="AW46" i="18" l="1"/>
  <c r="U46" i="18" s="1"/>
  <c r="S46" i="1" s="1"/>
  <c r="DS46" i="1" s="1"/>
  <c r="F81" i="4"/>
  <c r="BG82" i="4" s="1"/>
  <c r="V46" i="18" l="1"/>
  <c r="AP83" i="4"/>
  <c r="AB82" i="4"/>
  <c r="BN47" i="18" l="1"/>
  <c r="BM47" i="18"/>
  <c r="BO47" i="18"/>
  <c r="AS47" i="18"/>
  <c r="AD82" i="4"/>
  <c r="B81" i="1"/>
  <c r="AF47" i="18" l="1"/>
  <c r="E47" i="18" s="1"/>
  <c r="AG47" i="18"/>
  <c r="I47" i="18" s="1"/>
  <c r="AU47" i="18"/>
  <c r="AY47" i="18"/>
  <c r="AI47" i="18" s="1"/>
  <c r="P47" i="18" s="1"/>
  <c r="AN81" i="4"/>
  <c r="AM81" i="4" s="1"/>
  <c r="F81" i="1"/>
  <c r="AK47" i="18" l="1"/>
  <c r="BI48" i="18"/>
  <c r="BJ48" i="18" s="1"/>
  <c r="AJ47" i="18"/>
  <c r="Q47" i="18" s="1"/>
  <c r="AL47" i="18" s="1"/>
  <c r="G81" i="1"/>
  <c r="AW81" i="4"/>
  <c r="H81" i="1"/>
  <c r="U81" i="4"/>
  <c r="I81" i="1" s="1"/>
  <c r="DR81" i="1" s="1"/>
  <c r="AC82" i="4" l="1"/>
  <c r="V81" i="4"/>
  <c r="R47" i="18" l="1"/>
  <c r="AS82" i="4"/>
  <c r="AD48" i="18" l="1"/>
  <c r="AA48" i="18" s="1"/>
  <c r="AR49" i="18"/>
  <c r="BK48" i="18"/>
  <c r="BL48" i="18" s="1"/>
  <c r="B47" i="18"/>
  <c r="L47" i="1" s="1"/>
  <c r="F47" i="18"/>
  <c r="W47" i="18" l="1"/>
  <c r="X47" i="18" s="1"/>
  <c r="AN47" i="18" s="1"/>
  <c r="AM47" i="18" s="1"/>
  <c r="Q47" i="1" s="1"/>
  <c r="AT47" i="18"/>
  <c r="AX48" i="18"/>
  <c r="O48" i="18"/>
  <c r="O48" i="1" s="1"/>
  <c r="AP49" i="18"/>
  <c r="AB48" i="18"/>
  <c r="Y48" i="18" s="1"/>
  <c r="BG48" i="18"/>
  <c r="F82" i="4"/>
  <c r="BG83" i="4" s="1"/>
  <c r="BH48" i="18" l="1"/>
  <c r="S47" i="18"/>
  <c r="R47" i="1" s="1"/>
  <c r="AE48" i="18"/>
  <c r="D48" i="18" s="1"/>
  <c r="C48" i="18"/>
  <c r="M48" i="1" s="1"/>
  <c r="AP84" i="4"/>
  <c r="AB83" i="4"/>
  <c r="AW47" i="18" l="1"/>
  <c r="U47" i="18" s="1"/>
  <c r="S47" i="1" s="1"/>
  <c r="DS47" i="1" s="1"/>
  <c r="AD83" i="4"/>
  <c r="B82" i="1"/>
  <c r="V47" i="18" l="1"/>
  <c r="AS48" i="18" l="1"/>
  <c r="BM48" i="18"/>
  <c r="BN48" i="18"/>
  <c r="BO48" i="18"/>
  <c r="AN82" i="4"/>
  <c r="AM82" i="4" s="1"/>
  <c r="F82" i="1"/>
  <c r="AU48" i="18" l="1"/>
  <c r="AG48" i="18"/>
  <c r="I48" i="18" s="1"/>
  <c r="AF48" i="18"/>
  <c r="E48" i="18" s="1"/>
  <c r="AY48" i="18"/>
  <c r="AI48" i="18" s="1"/>
  <c r="P48" i="18" s="1"/>
  <c r="AW82" i="4"/>
  <c r="H82" i="1"/>
  <c r="G82" i="1"/>
  <c r="AK48" i="18" l="1"/>
  <c r="AJ48" i="18"/>
  <c r="BI49" i="18"/>
  <c r="BJ49" i="18" s="1"/>
  <c r="AC83" i="4"/>
  <c r="U82" i="4"/>
  <c r="I82" i="1" s="1"/>
  <c r="DR82" i="1" s="1"/>
  <c r="V82" i="4"/>
  <c r="Q48" i="18" l="1"/>
  <c r="AL48" i="18" s="1"/>
  <c r="R48" i="18"/>
  <c r="AD49" i="18" s="1"/>
  <c r="AA49" i="18" s="1"/>
  <c r="F48" i="18"/>
  <c r="AS83" i="4"/>
  <c r="B48" i="18" l="1"/>
  <c r="L48" i="1" s="1"/>
  <c r="W48" i="18"/>
  <c r="X48" i="18" s="1"/>
  <c r="AN48" i="18" s="1"/>
  <c r="AM48" i="18" s="1"/>
  <c r="Q48" i="1" s="1"/>
  <c r="AV48" i="18"/>
  <c r="AR50" i="18"/>
  <c r="BK49" i="18"/>
  <c r="S48" i="18"/>
  <c r="R48" i="1" s="1"/>
  <c r="AX49" i="18"/>
  <c r="O49" i="18"/>
  <c r="O49" i="1" s="1"/>
  <c r="AP50" i="18"/>
  <c r="AT48" i="18"/>
  <c r="AB49" i="18"/>
  <c r="Y49" i="18" s="1"/>
  <c r="BG49" i="18"/>
  <c r="F83" i="4"/>
  <c r="BG84" i="4" s="1"/>
  <c r="AV49" i="18" l="1"/>
  <c r="BL49" i="18"/>
  <c r="BH49" i="18"/>
  <c r="AE49" i="18"/>
  <c r="D49" i="18" s="1"/>
  <c r="C49" i="18"/>
  <c r="M49" i="1" s="1"/>
  <c r="AW48" i="18"/>
  <c r="U48" i="18" s="1"/>
  <c r="S48" i="1" s="1"/>
  <c r="DS48" i="1" s="1"/>
  <c r="AP85" i="4"/>
  <c r="AB84" i="4"/>
  <c r="V48" i="18" l="1"/>
  <c r="AD84" i="4"/>
  <c r="B83" i="1"/>
  <c r="BM49" i="18" l="1"/>
  <c r="BO49" i="18"/>
  <c r="BN49" i="18"/>
  <c r="AS49" i="18"/>
  <c r="AN83" i="4"/>
  <c r="AM83" i="4" s="1"/>
  <c r="F83" i="1"/>
  <c r="AF49" i="18" l="1"/>
  <c r="E49" i="18" s="1"/>
  <c r="AH49" i="18"/>
  <c r="AY49" i="18"/>
  <c r="AI49" i="18" s="1"/>
  <c r="P49" i="18" s="1"/>
  <c r="AK49" i="18" s="1"/>
  <c r="G83" i="1"/>
  <c r="AW83" i="4"/>
  <c r="H83" i="1"/>
  <c r="U83" i="4"/>
  <c r="I83" i="1" s="1"/>
  <c r="DR83" i="1" s="1"/>
  <c r="K49" i="18" l="1"/>
  <c r="AC50" i="18" s="1"/>
  <c r="Z50" i="18" s="1"/>
  <c r="J49" i="18"/>
  <c r="AU49" i="18"/>
  <c r="AJ49" i="18"/>
  <c r="Q49" i="18" s="1"/>
  <c r="AC84" i="4"/>
  <c r="V83" i="4"/>
  <c r="BI50" i="18" l="1"/>
  <c r="BJ50" i="18" s="1"/>
  <c r="AQ51" i="18"/>
  <c r="AL49" i="18"/>
  <c r="AG50" i="18"/>
  <c r="I50" i="18" s="1"/>
  <c r="H50" i="18"/>
  <c r="N50" i="1" s="1"/>
  <c r="CB84" i="1"/>
  <c r="AS84" i="4"/>
  <c r="R49" i="18" l="1"/>
  <c r="AD50" i="18" l="1"/>
  <c r="AA50" i="18" s="1"/>
  <c r="AR51" i="18"/>
  <c r="BK50" i="18"/>
  <c r="BL50" i="18" s="1"/>
  <c r="B49" i="18"/>
  <c r="L49" i="1" s="1"/>
  <c r="F49" i="18"/>
  <c r="AT49" i="18" s="1"/>
  <c r="F84" i="4"/>
  <c r="BG85" i="4" s="1"/>
  <c r="AB50" i="18" l="1"/>
  <c r="Y50" i="18" s="1"/>
  <c r="AP51" i="18"/>
  <c r="BG50" i="18"/>
  <c r="BH50" i="18" s="1"/>
  <c r="AX50" i="18"/>
  <c r="O50" i="18"/>
  <c r="O50" i="1" s="1"/>
  <c r="W49" i="18"/>
  <c r="X49" i="18" s="1"/>
  <c r="AP86" i="4"/>
  <c r="AB85" i="4"/>
  <c r="AE50" i="18" l="1"/>
  <c r="D50" i="18" s="1"/>
  <c r="S49" i="18"/>
  <c r="R49" i="1" s="1"/>
  <c r="AN49" i="18"/>
  <c r="AM49" i="18" s="1"/>
  <c r="Q49" i="1" s="1"/>
  <c r="C50" i="18"/>
  <c r="M50" i="1" s="1"/>
  <c r="AD85" i="4"/>
  <c r="B84" i="1"/>
  <c r="AW49" i="18" l="1"/>
  <c r="U49" i="18" s="1"/>
  <c r="S49" i="1" s="1"/>
  <c r="DS49" i="1" s="1"/>
  <c r="V49" i="18" l="1"/>
  <c r="AN84" i="4"/>
  <c r="AM84" i="4" s="1"/>
  <c r="F84" i="1"/>
  <c r="BM50" i="18" l="1"/>
  <c r="AS50" i="18"/>
  <c r="BO50" i="18"/>
  <c r="BN50" i="18"/>
  <c r="G84" i="1"/>
  <c r="AW84" i="4"/>
  <c r="H84" i="1"/>
  <c r="AF50" i="18" l="1"/>
  <c r="E50" i="18" s="1"/>
  <c r="AH50" i="18"/>
  <c r="AY50" i="18"/>
  <c r="AI50" i="18" s="1"/>
  <c r="P50" i="18" s="1"/>
  <c r="AK50" i="18" s="1"/>
  <c r="AC85" i="4"/>
  <c r="U84" i="4"/>
  <c r="I84" i="1" s="1"/>
  <c r="DR84" i="1" s="1"/>
  <c r="CC94" i="1"/>
  <c r="V84" i="4"/>
  <c r="K50" i="18" l="1"/>
  <c r="AC51" i="18" s="1"/>
  <c r="Z51" i="18" s="1"/>
  <c r="J50" i="18"/>
  <c r="AU50" i="18"/>
  <c r="AJ50" i="18"/>
  <c r="Q50" i="18" s="1"/>
  <c r="BY84" i="1"/>
  <c r="AS85" i="4"/>
  <c r="BI51" i="18" l="1"/>
  <c r="BJ51" i="18" s="1"/>
  <c r="AL50" i="18"/>
  <c r="AQ52" i="18"/>
  <c r="AH51" i="18"/>
  <c r="H51" i="18"/>
  <c r="N51" i="1" s="1"/>
  <c r="F85" i="4"/>
  <c r="BG86" i="4" s="1"/>
  <c r="K51" i="18" l="1"/>
  <c r="AC52" i="18" s="1"/>
  <c r="Z52" i="18" s="1"/>
  <c r="J51" i="18"/>
  <c r="R50" i="18"/>
  <c r="AP87" i="4"/>
  <c r="AB86" i="4"/>
  <c r="BZ29" i="1"/>
  <c r="CA94" i="1"/>
  <c r="AQ53" i="18" l="1"/>
  <c r="AH52" i="18"/>
  <c r="J52" i="18" s="1"/>
  <c r="H52" i="18"/>
  <c r="N52" i="1" s="1"/>
  <c r="AD51" i="18"/>
  <c r="AA51" i="18" s="1"/>
  <c r="AR52" i="18"/>
  <c r="AV50" i="18"/>
  <c r="BK51" i="18"/>
  <c r="F50" i="18"/>
  <c r="W50" i="18" s="1"/>
  <c r="X50" i="18" s="1"/>
  <c r="B50" i="18"/>
  <c r="L50" i="1" s="1"/>
  <c r="AD86" i="4"/>
  <c r="B85" i="1"/>
  <c r="AV51" i="18" l="1"/>
  <c r="BL51" i="18"/>
  <c r="AN50" i="18"/>
  <c r="AM50" i="18" s="1"/>
  <c r="Q50" i="1" s="1"/>
  <c r="S50" i="18"/>
  <c r="R50" i="1" s="1"/>
  <c r="AX51" i="18"/>
  <c r="O51" i="18"/>
  <c r="O51" i="1" s="1"/>
  <c r="AP52" i="18"/>
  <c r="AT50" i="18"/>
  <c r="AB51" i="18"/>
  <c r="Y51" i="18" s="1"/>
  <c r="BG51" i="18"/>
  <c r="AN85" i="4"/>
  <c r="AM85" i="4" s="1"/>
  <c r="F85" i="1"/>
  <c r="BH51" i="18" l="1"/>
  <c r="AE51" i="18"/>
  <c r="D51" i="18" s="1"/>
  <c r="AW50" i="18"/>
  <c r="U50" i="18" s="1"/>
  <c r="S50" i="1" s="1"/>
  <c r="DS50" i="1" s="1"/>
  <c r="C51" i="18"/>
  <c r="M51" i="1" s="1"/>
  <c r="AW85" i="4"/>
  <c r="H85" i="1"/>
  <c r="U85" i="4"/>
  <c r="I85" i="1" s="1"/>
  <c r="DR85" i="1" s="1"/>
  <c r="G85" i="1"/>
  <c r="V50" i="18" l="1"/>
  <c r="AC86" i="4"/>
  <c r="V85" i="4"/>
  <c r="BM51" i="18" l="1"/>
  <c r="AS51" i="18"/>
  <c r="BO51" i="18"/>
  <c r="BN51" i="18"/>
  <c r="AS86" i="4"/>
  <c r="AF51" i="18" l="1"/>
  <c r="E51" i="18" s="1"/>
  <c r="AU51" i="18"/>
  <c r="AG51" i="18"/>
  <c r="I51" i="18" s="1"/>
  <c r="AY51" i="18"/>
  <c r="AI51" i="18" s="1"/>
  <c r="P51" i="18" s="1"/>
  <c r="AK51" i="18" l="1"/>
  <c r="AJ51" i="18"/>
  <c r="Q51" i="18" s="1"/>
  <c r="AL51" i="18" s="1"/>
  <c r="BI52" i="18"/>
  <c r="BJ52" i="18" s="1"/>
  <c r="F86" i="4"/>
  <c r="BG87" i="4" s="1"/>
  <c r="AP88" i="4" l="1"/>
  <c r="AB87" i="4"/>
  <c r="R51" i="18" l="1"/>
  <c r="AD87" i="4"/>
  <c r="B86" i="1"/>
  <c r="AD52" i="18" l="1"/>
  <c r="AA52" i="18" s="1"/>
  <c r="AR53" i="18"/>
  <c r="BK52" i="18"/>
  <c r="BL52" i="18" s="1"/>
  <c r="F51" i="18"/>
  <c r="AT51" i="18" s="1"/>
  <c r="B51" i="18"/>
  <c r="L51" i="1" s="1"/>
  <c r="AP53" i="18" l="1"/>
  <c r="AB52" i="18"/>
  <c r="Y52" i="18" s="1"/>
  <c r="BG52" i="18"/>
  <c r="BH52" i="18" s="1"/>
  <c r="AX52" i="18"/>
  <c r="O52" i="18"/>
  <c r="O52" i="1" s="1"/>
  <c r="W51" i="18"/>
  <c r="X51" i="18" s="1"/>
  <c r="AN86" i="4"/>
  <c r="AM86" i="4" s="1"/>
  <c r="F86" i="1"/>
  <c r="AE52" i="18" l="1"/>
  <c r="D52" i="18" s="1"/>
  <c r="AN51" i="18"/>
  <c r="AM51" i="18" s="1"/>
  <c r="Q51" i="1" s="1"/>
  <c r="S51" i="18"/>
  <c r="R51" i="1" s="1"/>
  <c r="C52" i="18"/>
  <c r="M52" i="1" s="1"/>
  <c r="AW86" i="4"/>
  <c r="H86" i="1"/>
  <c r="G86" i="1"/>
  <c r="AW51" i="18" l="1"/>
  <c r="U51" i="18" s="1"/>
  <c r="S51" i="1" s="1"/>
  <c r="DS51" i="1" s="1"/>
  <c r="AC87" i="4"/>
  <c r="U86" i="4"/>
  <c r="I86" i="1" s="1"/>
  <c r="DR86" i="1" s="1"/>
  <c r="V86" i="4"/>
  <c r="V51" i="18" l="1"/>
  <c r="F52" i="18"/>
  <c r="AS87" i="4"/>
  <c r="AB53" i="18" l="1"/>
  <c r="Y53" i="18" s="1"/>
  <c r="AP54" i="18"/>
  <c r="BM52" i="18"/>
  <c r="AS52" i="18"/>
  <c r="BO52" i="18"/>
  <c r="BN52" i="18"/>
  <c r="F87" i="4"/>
  <c r="BG88" i="4" s="1"/>
  <c r="AG52" i="18" l="1"/>
  <c r="I52" i="18" s="1"/>
  <c r="AF52" i="18"/>
  <c r="E52" i="18" s="1"/>
  <c r="AF53" i="18"/>
  <c r="E53" i="18" s="1"/>
  <c r="AT52" i="18"/>
  <c r="C53" i="18"/>
  <c r="M53" i="1" s="1"/>
  <c r="AY52" i="18"/>
  <c r="AI52" i="18" s="1"/>
  <c r="P52" i="18" s="1"/>
  <c r="AP89" i="4"/>
  <c r="AB88" i="4"/>
  <c r="AK52" i="18" l="1"/>
  <c r="R52" i="18"/>
  <c r="AJ52" i="18"/>
  <c r="Q52" i="18" s="1"/>
  <c r="AL52" i="18" s="1"/>
  <c r="BG53" i="18"/>
  <c r="BH53" i="18" s="1"/>
  <c r="AD88" i="4"/>
  <c r="B87" i="1"/>
  <c r="AD53" i="18" l="1"/>
  <c r="AA53" i="18" s="1"/>
  <c r="AR54" i="18"/>
  <c r="AV52" i="18"/>
  <c r="BL53" i="18" s="1"/>
  <c r="F53" i="18"/>
  <c r="BK53" i="18"/>
  <c r="AY53" i="18" l="1"/>
  <c r="O53" i="18"/>
  <c r="O53" i="1" s="1"/>
  <c r="AB54" i="18"/>
  <c r="Y54" i="18" s="1"/>
  <c r="AP55" i="18"/>
  <c r="AN87" i="4"/>
  <c r="AM87" i="4" s="1"/>
  <c r="F87" i="1"/>
  <c r="AE54" i="18" l="1"/>
  <c r="D54" i="18" s="1"/>
  <c r="C54" i="18"/>
  <c r="M54" i="1" s="1"/>
  <c r="K52" i="18"/>
  <c r="G87" i="1"/>
  <c r="AW87" i="4"/>
  <c r="H87" i="1"/>
  <c r="U87" i="4"/>
  <c r="I87" i="1" s="1"/>
  <c r="DR87" i="1" s="1"/>
  <c r="AQ54" i="18" l="1"/>
  <c r="AC53" i="18"/>
  <c r="Z53" i="18" s="1"/>
  <c r="AU52" i="18"/>
  <c r="BI53" i="18"/>
  <c r="W52" i="18"/>
  <c r="X52" i="18" s="1"/>
  <c r="B52" i="18"/>
  <c r="L52" i="1" s="1"/>
  <c r="AC88" i="4"/>
  <c r="V87" i="4"/>
  <c r="BJ53" i="18" l="1"/>
  <c r="AG53" i="18"/>
  <c r="I53" i="18" s="1"/>
  <c r="AN52" i="18"/>
  <c r="AM52" i="18" s="1"/>
  <c r="Q52" i="1" s="1"/>
  <c r="S52" i="18"/>
  <c r="R52" i="1" s="1"/>
  <c r="H53" i="18"/>
  <c r="N53" i="1" s="1"/>
  <c r="F54" i="18"/>
  <c r="AS88" i="4"/>
  <c r="AB55" i="18" l="1"/>
  <c r="Y55" i="18" s="1"/>
  <c r="AP56" i="18"/>
  <c r="AW52" i="18"/>
  <c r="U52" i="18" s="1"/>
  <c r="S52" i="1" s="1"/>
  <c r="DS52" i="1" s="1"/>
  <c r="F88" i="4"/>
  <c r="BG89" i="4" s="1"/>
  <c r="AE55" i="18" l="1"/>
  <c r="D55" i="18" s="1"/>
  <c r="C55" i="18"/>
  <c r="M55" i="1" s="1"/>
  <c r="V52" i="18"/>
  <c r="AP90" i="4"/>
  <c r="AB89" i="4"/>
  <c r="BM53" i="18" l="1"/>
  <c r="BO53" i="18"/>
  <c r="AS53" i="18"/>
  <c r="BN53" i="18"/>
  <c r="AD89" i="4"/>
  <c r="B88" i="1"/>
  <c r="AH53" i="18" l="1"/>
  <c r="J53" i="18" s="1"/>
  <c r="AE53" i="18"/>
  <c r="D53" i="18" s="1"/>
  <c r="AX53" i="18"/>
  <c r="AT53" i="18"/>
  <c r="AJ53" i="18" l="1"/>
  <c r="BG54" i="18"/>
  <c r="BH54" i="18" s="1"/>
  <c r="AI53" i="18"/>
  <c r="P53" i="18" s="1"/>
  <c r="AK53" i="18" s="1"/>
  <c r="AN88" i="4"/>
  <c r="AM88" i="4" s="1"/>
  <c r="F88" i="1"/>
  <c r="R53" i="18" l="1"/>
  <c r="BK54" i="18" s="1"/>
  <c r="Q53" i="18"/>
  <c r="AL53" i="18" s="1"/>
  <c r="AV53" i="18"/>
  <c r="BL54" i="18" s="1"/>
  <c r="G88" i="1"/>
  <c r="AW88" i="4"/>
  <c r="H88" i="1"/>
  <c r="AR55" i="18" l="1"/>
  <c r="AD54" i="18"/>
  <c r="AA54" i="18" s="1"/>
  <c r="O54" i="18" s="1"/>
  <c r="O54" i="1" s="1"/>
  <c r="AY54" i="18"/>
  <c r="AC89" i="4"/>
  <c r="U88" i="4"/>
  <c r="I88" i="1" s="1"/>
  <c r="DR88" i="1" s="1"/>
  <c r="CB89" i="1"/>
  <c r="V88" i="4"/>
  <c r="AS89" i="4" l="1"/>
  <c r="K53" i="18" l="1"/>
  <c r="F89" i="4"/>
  <c r="BG90" i="4" s="1"/>
  <c r="B53" i="18" l="1"/>
  <c r="L53" i="1" s="1"/>
  <c r="AC54" i="18"/>
  <c r="Z54" i="18" s="1"/>
  <c r="AQ55" i="18"/>
  <c r="AU53" i="18"/>
  <c r="BI54" i="18"/>
  <c r="W53" i="18"/>
  <c r="X53" i="18" s="1"/>
  <c r="AP91" i="4"/>
  <c r="AB90" i="4"/>
  <c r="CC99" i="1"/>
  <c r="AU54" i="18" l="1"/>
  <c r="BJ54" i="18"/>
  <c r="AH54" i="18"/>
  <c r="J54" i="18" s="1"/>
  <c r="S53" i="18"/>
  <c r="R53" i="1" s="1"/>
  <c r="AN53" i="18"/>
  <c r="AM53" i="18" s="1"/>
  <c r="Q53" i="1" s="1"/>
  <c r="H54" i="18"/>
  <c r="N54" i="1" s="1"/>
  <c r="AD90" i="4"/>
  <c r="B89" i="1"/>
  <c r="AW53" i="18" l="1"/>
  <c r="U53" i="18" s="1"/>
  <c r="S53" i="1" s="1"/>
  <c r="DS53" i="1" s="1"/>
  <c r="BZ34" i="1"/>
  <c r="AN89" i="4"/>
  <c r="AM89" i="4" s="1"/>
  <c r="F89" i="1"/>
  <c r="V53" i="18" l="1"/>
  <c r="CA99" i="1"/>
  <c r="AW89" i="4"/>
  <c r="H89" i="1"/>
  <c r="U89" i="4"/>
  <c r="I89" i="1" s="1"/>
  <c r="DR89" i="1" s="1"/>
  <c r="G89" i="1"/>
  <c r="BM54" i="18" l="1"/>
  <c r="BO54" i="18"/>
  <c r="BN54" i="18"/>
  <c r="AS54" i="18"/>
  <c r="AC90" i="4"/>
  <c r="BY89" i="1"/>
  <c r="V89" i="4"/>
  <c r="AG54" i="18" l="1"/>
  <c r="I54" i="18" s="1"/>
  <c r="AT54" i="18"/>
  <c r="AF54" i="18"/>
  <c r="E54" i="18" s="1"/>
  <c r="AX54" i="18"/>
  <c r="AI54" i="18" s="1"/>
  <c r="P54" i="18" s="1"/>
  <c r="AS90" i="4"/>
  <c r="AK54" i="18" l="1"/>
  <c r="AJ54" i="18"/>
  <c r="Q54" i="18" s="1"/>
  <c r="AL54" i="18" s="1"/>
  <c r="BG55" i="18"/>
  <c r="BH55" i="18" s="1"/>
  <c r="F90" i="4" l="1"/>
  <c r="BG91" i="4" s="1"/>
  <c r="R54" i="18" l="1"/>
  <c r="AP92" i="4"/>
  <c r="AB91" i="4"/>
  <c r="K54" i="18" l="1"/>
  <c r="W54" i="18" s="1"/>
  <c r="X54" i="18" s="1"/>
  <c r="B54" i="18"/>
  <c r="L54" i="1" s="1"/>
  <c r="AD55" i="18"/>
  <c r="AA55" i="18" s="1"/>
  <c r="AR56" i="18"/>
  <c r="AV54" i="18"/>
  <c r="BL55" i="18" s="1"/>
  <c r="BK55" i="18"/>
  <c r="AD91" i="4"/>
  <c r="B90" i="1"/>
  <c r="AX55" i="18" l="1"/>
  <c r="O55" i="18"/>
  <c r="O55" i="1" s="1"/>
  <c r="S54" i="18"/>
  <c r="R54" i="1" s="1"/>
  <c r="AN54" i="18"/>
  <c r="AM54" i="18" s="1"/>
  <c r="Q54" i="1" s="1"/>
  <c r="AC55" i="18"/>
  <c r="Z55" i="18" s="1"/>
  <c r="AQ56" i="18"/>
  <c r="BI55" i="18"/>
  <c r="BJ55" i="18" s="1"/>
  <c r="AG55" i="18" l="1"/>
  <c r="I55" i="18" s="1"/>
  <c r="H55" i="18"/>
  <c r="N55" i="1" s="1"/>
  <c r="AW54" i="18"/>
  <c r="U54" i="18" s="1"/>
  <c r="S54" i="1" s="1"/>
  <c r="DS54" i="1" s="1"/>
  <c r="AN90" i="4"/>
  <c r="AM90" i="4" s="1"/>
  <c r="F90" i="1"/>
  <c r="K55" i="18" l="1"/>
  <c r="V54" i="18"/>
  <c r="AW90" i="4"/>
  <c r="H90" i="1"/>
  <c r="G90" i="1"/>
  <c r="BM55" i="18" l="1"/>
  <c r="BO55" i="18"/>
  <c r="BN55" i="18"/>
  <c r="AS55" i="18"/>
  <c r="AC56" i="18"/>
  <c r="Z56" i="18" s="1"/>
  <c r="AQ57" i="18"/>
  <c r="AC91" i="4"/>
  <c r="U90" i="4"/>
  <c r="I90" i="1" s="1"/>
  <c r="DR90" i="1" s="1"/>
  <c r="V90" i="4"/>
  <c r="AF55" i="18" l="1"/>
  <c r="E55" i="18" s="1"/>
  <c r="AU55" i="18"/>
  <c r="AH55" i="18"/>
  <c r="J55" i="18" s="1"/>
  <c r="AG56" i="18"/>
  <c r="I56" i="18" s="1"/>
  <c r="H56" i="18"/>
  <c r="N56" i="1" s="1"/>
  <c r="AY55" i="18"/>
  <c r="AS91" i="4"/>
  <c r="AJ55" i="18" l="1"/>
  <c r="Q55" i="18" s="1"/>
  <c r="AL55" i="18" s="1"/>
  <c r="BI56" i="18"/>
  <c r="BJ56" i="18" s="1"/>
  <c r="AI55" i="18"/>
  <c r="P55" i="18" s="1"/>
  <c r="AK55" i="18" s="1"/>
  <c r="F91" i="4"/>
  <c r="BG92" i="4" s="1"/>
  <c r="R55" i="18" l="1"/>
  <c r="BK56" i="18" s="1"/>
  <c r="AP93" i="4"/>
  <c r="AB92" i="4"/>
  <c r="AD56" i="18" l="1"/>
  <c r="AA56" i="18" s="1"/>
  <c r="AR57" i="18"/>
  <c r="AV55" i="18"/>
  <c r="BL56" i="18" s="1"/>
  <c r="AD92" i="4"/>
  <c r="B91" i="1"/>
  <c r="AX56" i="18" l="1"/>
  <c r="O56" i="18"/>
  <c r="O56" i="1" s="1"/>
  <c r="AN91" i="4"/>
  <c r="AM91" i="4" s="1"/>
  <c r="F91" i="1"/>
  <c r="F55" i="18" l="1"/>
  <c r="AP57" i="18" s="1"/>
  <c r="B55" i="18"/>
  <c r="L55" i="1" s="1"/>
  <c r="AW91" i="4"/>
  <c r="H91" i="1"/>
  <c r="U91" i="4"/>
  <c r="I91" i="1" s="1"/>
  <c r="DR91" i="1" s="1"/>
  <c r="G91" i="1"/>
  <c r="W55" i="18" l="1"/>
  <c r="X55" i="18" s="1"/>
  <c r="S55" i="18" s="1"/>
  <c r="R55" i="1" s="1"/>
  <c r="BG56" i="18"/>
  <c r="AT55" i="18"/>
  <c r="AB56" i="18"/>
  <c r="Y56" i="18" s="1"/>
  <c r="AC92" i="4"/>
  <c r="V91" i="4"/>
  <c r="BH56" i="18" l="1"/>
  <c r="AN55" i="18"/>
  <c r="AM55" i="18" s="1"/>
  <c r="Q55" i="1" s="1"/>
  <c r="C56" i="18"/>
  <c r="M56" i="1" s="1"/>
  <c r="AF56" i="18"/>
  <c r="E56" i="18" s="1"/>
  <c r="AW55" i="18"/>
  <c r="U55" i="18" s="1"/>
  <c r="S55" i="1" s="1"/>
  <c r="DS55" i="1" s="1"/>
  <c r="AS92" i="4"/>
  <c r="V55" i="18" l="1"/>
  <c r="BM56" i="18" l="1"/>
  <c r="BN56" i="18"/>
  <c r="AS56" i="18"/>
  <c r="BO56" i="18"/>
  <c r="F92" i="4"/>
  <c r="BG93" i="4" s="1"/>
  <c r="AH56" i="18" l="1"/>
  <c r="J56" i="18" s="1"/>
  <c r="AE56" i="18"/>
  <c r="D56" i="18" s="1"/>
  <c r="AY56" i="18"/>
  <c r="AP94" i="4"/>
  <c r="AB93" i="4"/>
  <c r="AJ56" i="18" l="1"/>
  <c r="Q56" i="18" s="1"/>
  <c r="AL56" i="18" s="1"/>
  <c r="AI56" i="18"/>
  <c r="P56" i="18" s="1"/>
  <c r="AK56" i="18" s="1"/>
  <c r="AD93" i="4"/>
  <c r="B92" i="1"/>
  <c r="AN92" i="4" l="1"/>
  <c r="AM92" i="4" s="1"/>
  <c r="F92" i="1"/>
  <c r="R56" i="18" l="1"/>
  <c r="AD57" i="18" s="1"/>
  <c r="AA57" i="18" s="1"/>
  <c r="K56" i="18"/>
  <c r="AW92" i="4"/>
  <c r="H92" i="1"/>
  <c r="G92" i="1"/>
  <c r="BK57" i="18" l="1"/>
  <c r="AV56" i="18"/>
  <c r="BL57" i="18" s="1"/>
  <c r="AR58" i="18"/>
  <c r="AY57" i="18"/>
  <c r="O57" i="18"/>
  <c r="O57" i="1" s="1"/>
  <c r="AC57" i="18"/>
  <c r="Z57" i="18" s="1"/>
  <c r="AQ58" i="18"/>
  <c r="AU56" i="18"/>
  <c r="BJ57" i="18" s="1"/>
  <c r="BI57" i="18"/>
  <c r="B56" i="18"/>
  <c r="L56" i="1" s="1"/>
  <c r="F56" i="18"/>
  <c r="AC93" i="4"/>
  <c r="U92" i="4"/>
  <c r="I92" i="1" s="1"/>
  <c r="DR92" i="1" s="1"/>
  <c r="V92" i="4"/>
  <c r="AH57" i="18" l="1"/>
  <c r="H57" i="18"/>
  <c r="N57" i="1" s="1"/>
  <c r="AB57" i="18"/>
  <c r="Y57" i="18" s="1"/>
  <c r="AP58" i="18"/>
  <c r="AT56" i="18"/>
  <c r="BG57" i="18"/>
  <c r="W56" i="18"/>
  <c r="X56" i="18" s="1"/>
  <c r="AS93" i="4"/>
  <c r="BH57" i="18" l="1"/>
  <c r="K57" i="18"/>
  <c r="AC58" i="18" s="1"/>
  <c r="Z58" i="18" s="1"/>
  <c r="J57" i="18"/>
  <c r="AE57" i="18"/>
  <c r="D57" i="18" s="1"/>
  <c r="C57" i="18"/>
  <c r="M57" i="1" s="1"/>
  <c r="S56" i="18"/>
  <c r="R56" i="1" s="1"/>
  <c r="AN56" i="18"/>
  <c r="AM56" i="18" s="1"/>
  <c r="Q56" i="1" s="1"/>
  <c r="F93" i="4"/>
  <c r="BG94" i="4" s="1"/>
  <c r="AQ59" i="18" l="1"/>
  <c r="AH58" i="18"/>
  <c r="J58" i="18" s="1"/>
  <c r="AW56" i="18"/>
  <c r="U56" i="18" s="1"/>
  <c r="S56" i="1" s="1"/>
  <c r="DS56" i="1" s="1"/>
  <c r="H58" i="18"/>
  <c r="N58" i="1" s="1"/>
  <c r="AP95" i="4"/>
  <c r="AB94" i="4"/>
  <c r="V56" i="18" l="1"/>
  <c r="AD94" i="4"/>
  <c r="B93" i="1"/>
  <c r="BN57" i="18" l="1"/>
  <c r="BM57" i="18"/>
  <c r="AS57" i="18"/>
  <c r="BO57" i="18"/>
  <c r="AN93" i="4"/>
  <c r="AM93" i="4" s="1"/>
  <c r="F93" i="1"/>
  <c r="AF57" i="18" l="1"/>
  <c r="E57" i="18" s="1"/>
  <c r="AG57" i="18"/>
  <c r="I57" i="18" s="1"/>
  <c r="AU57" i="18"/>
  <c r="AX57" i="18"/>
  <c r="AI57" i="18" s="1"/>
  <c r="P57" i="18" s="1"/>
  <c r="AW93" i="4"/>
  <c r="H93" i="1"/>
  <c r="U93" i="4"/>
  <c r="I93" i="1" s="1"/>
  <c r="DR93" i="1" s="1"/>
  <c r="G93" i="1"/>
  <c r="CC104" i="1"/>
  <c r="AK57" i="18" l="1"/>
  <c r="BI58" i="18"/>
  <c r="BJ58" i="18" s="1"/>
  <c r="AJ57" i="18"/>
  <c r="AC94" i="4"/>
  <c r="CB94" i="1"/>
  <c r="BZ39" i="1"/>
  <c r="V93" i="4"/>
  <c r="R57" i="18" l="1"/>
  <c r="BK58" i="18" s="1"/>
  <c r="Q57" i="18"/>
  <c r="AL57" i="18" s="1"/>
  <c r="AV57" i="18"/>
  <c r="BL58" i="18" s="1"/>
  <c r="AD58" i="18"/>
  <c r="AA58" i="18" s="1"/>
  <c r="AR59" i="18"/>
  <c r="AS94" i="4"/>
  <c r="AY58" i="18" l="1"/>
  <c r="O58" i="18"/>
  <c r="O58" i="1" s="1"/>
  <c r="F57" i="18" l="1"/>
  <c r="AT57" i="18" s="1"/>
  <c r="CA104" i="1"/>
  <c r="F94" i="4"/>
  <c r="BG95" i="4" s="1"/>
  <c r="AB58" i="18" l="1"/>
  <c r="Y58" i="18" s="1"/>
  <c r="AP59" i="18"/>
  <c r="BG58" i="18"/>
  <c r="BH58" i="18" s="1"/>
  <c r="W57" i="18"/>
  <c r="X57" i="18" s="1"/>
  <c r="B57" i="18"/>
  <c r="L57" i="1" s="1"/>
  <c r="AP96" i="4"/>
  <c r="AB95" i="4"/>
  <c r="AE58" i="18" l="1"/>
  <c r="D58" i="18" s="1"/>
  <c r="AN57" i="18"/>
  <c r="AM57" i="18" s="1"/>
  <c r="Q57" i="1" s="1"/>
  <c r="S57" i="18"/>
  <c r="R57" i="1" s="1"/>
  <c r="C58" i="18"/>
  <c r="M58" i="1" s="1"/>
  <c r="AD95" i="4"/>
  <c r="B94" i="1"/>
  <c r="AW57" i="18" l="1"/>
  <c r="U57" i="18" s="1"/>
  <c r="S57" i="1" s="1"/>
  <c r="DS57" i="1" s="1"/>
  <c r="V57" i="18" l="1"/>
  <c r="BN58" i="18"/>
  <c r="AN94" i="4"/>
  <c r="AM94" i="4" s="1"/>
  <c r="F94" i="1"/>
  <c r="AG58" i="18" l="1"/>
  <c r="I58" i="18" s="1"/>
  <c r="BO58" i="18"/>
  <c r="AS58" i="18"/>
  <c r="BM58" i="18"/>
  <c r="AW94" i="4"/>
  <c r="H94" i="1"/>
  <c r="G94" i="1"/>
  <c r="AX58" i="18" l="1"/>
  <c r="AF58" i="18"/>
  <c r="E58" i="18" s="1"/>
  <c r="AJ58" i="18"/>
  <c r="Q58" i="18" s="1"/>
  <c r="AI58" i="18"/>
  <c r="P58" i="18" s="1"/>
  <c r="AK58" i="18" s="1"/>
  <c r="AC95" i="4"/>
  <c r="U94" i="4"/>
  <c r="I94" i="1" s="1"/>
  <c r="V94" i="4"/>
  <c r="BY94" i="1" l="1"/>
  <c r="DR94" i="1"/>
  <c r="AL58" i="18"/>
  <c r="AS95" i="4"/>
  <c r="K58" i="18" l="1"/>
  <c r="R58" i="18"/>
  <c r="F95" i="4"/>
  <c r="BG96" i="4" s="1"/>
  <c r="AV58" i="18" l="1"/>
  <c r="BL59" i="18" s="1"/>
  <c r="AD59" i="18"/>
  <c r="AA59" i="18" s="1"/>
  <c r="AR60" i="18"/>
  <c r="BK59" i="18"/>
  <c r="F58" i="18"/>
  <c r="W58" i="18" s="1"/>
  <c r="X58" i="18" s="1"/>
  <c r="B58" i="18"/>
  <c r="L58" i="1" s="1"/>
  <c r="AU58" i="18"/>
  <c r="BJ59" i="18" s="1"/>
  <c r="AC59" i="18"/>
  <c r="Z59" i="18" s="1"/>
  <c r="AQ60" i="18"/>
  <c r="BI59" i="18"/>
  <c r="AP97" i="4"/>
  <c r="AB96" i="4"/>
  <c r="AG59" i="18" l="1"/>
  <c r="I59" i="18" s="1"/>
  <c r="AX59" i="18"/>
  <c r="O59" i="18"/>
  <c r="O59" i="1" s="1"/>
  <c r="AN58" i="18"/>
  <c r="AM58" i="18" s="1"/>
  <c r="Q58" i="1" s="1"/>
  <c r="S58" i="18"/>
  <c r="R58" i="1" s="1"/>
  <c r="H59" i="18"/>
  <c r="N59" i="1" s="1"/>
  <c r="AB59" i="18"/>
  <c r="Y59" i="18" s="1"/>
  <c r="AP60" i="18"/>
  <c r="AT58" i="18"/>
  <c r="BH59" i="18" s="1"/>
  <c r="BG59" i="18"/>
  <c r="AD96" i="4"/>
  <c r="B95" i="1"/>
  <c r="AF59" i="18" l="1"/>
  <c r="E59" i="18" s="1"/>
  <c r="AW58" i="18"/>
  <c r="U58" i="18" s="1"/>
  <c r="S58" i="1" s="1"/>
  <c r="DS58" i="1" s="1"/>
  <c r="K59" i="18"/>
  <c r="C59" i="18"/>
  <c r="M59" i="1" s="1"/>
  <c r="AC60" i="18" l="1"/>
  <c r="Z60" i="18" s="1"/>
  <c r="AQ61" i="18"/>
  <c r="V58" i="18"/>
  <c r="AN95" i="4"/>
  <c r="AM95" i="4" s="1"/>
  <c r="F95" i="1"/>
  <c r="AG60" i="18" l="1"/>
  <c r="I60" i="18" s="1"/>
  <c r="H60" i="18"/>
  <c r="N60" i="1" s="1"/>
  <c r="BN59" i="18"/>
  <c r="BM59" i="18"/>
  <c r="AS59" i="18"/>
  <c r="BO59" i="18"/>
  <c r="AW95" i="4"/>
  <c r="H95" i="1"/>
  <c r="U95" i="4"/>
  <c r="I95" i="1" s="1"/>
  <c r="DR95" i="1" s="1"/>
  <c r="G95" i="1"/>
  <c r="AH59" i="18" l="1"/>
  <c r="J59" i="18" s="1"/>
  <c r="AE59" i="18"/>
  <c r="D59" i="18" s="1"/>
  <c r="AY59" i="18"/>
  <c r="AU59" i="18"/>
  <c r="K60" i="18"/>
  <c r="AC96" i="4"/>
  <c r="V95" i="4"/>
  <c r="AQ62" i="18" l="1"/>
  <c r="AC61" i="18"/>
  <c r="Z61" i="18" s="1"/>
  <c r="AI59" i="18"/>
  <c r="BI60" i="18"/>
  <c r="BJ60" i="18" s="1"/>
  <c r="AJ59" i="18"/>
  <c r="AS96" i="4"/>
  <c r="Q59" i="18" l="1"/>
  <c r="AL59" i="18" s="1"/>
  <c r="P59" i="18"/>
  <c r="AK59" i="18" s="1"/>
  <c r="AH61" i="18"/>
  <c r="J61" i="18" s="1"/>
  <c r="H61" i="18"/>
  <c r="N61" i="1" s="1"/>
  <c r="R59" i="18"/>
  <c r="F96" i="4"/>
  <c r="BG97" i="4" s="1"/>
  <c r="F59" i="18" l="1"/>
  <c r="AD60" i="18"/>
  <c r="AA60" i="18" s="1"/>
  <c r="AR61" i="18"/>
  <c r="AV59" i="18"/>
  <c r="BK60" i="18"/>
  <c r="AP98" i="4"/>
  <c r="AB97" i="4"/>
  <c r="BL60" i="18" l="1"/>
  <c r="W59" i="18"/>
  <c r="X59" i="18" s="1"/>
  <c r="AN59" i="18" s="1"/>
  <c r="AM59" i="18" s="1"/>
  <c r="Q59" i="1" s="1"/>
  <c r="AT59" i="18"/>
  <c r="B59" i="18"/>
  <c r="L59" i="1" s="1"/>
  <c r="AX60" i="18"/>
  <c r="O60" i="18"/>
  <c r="O60" i="1" s="1"/>
  <c r="AP61" i="18"/>
  <c r="AB60" i="18"/>
  <c r="Y60" i="18" s="1"/>
  <c r="BG60" i="18"/>
  <c r="AD97" i="4"/>
  <c r="B96" i="1"/>
  <c r="BH60" i="18" l="1"/>
  <c r="AF60" i="18"/>
  <c r="E60" i="18" s="1"/>
  <c r="C60" i="18"/>
  <c r="M60" i="1" s="1"/>
  <c r="S59" i="18"/>
  <c r="R59" i="1" s="1"/>
  <c r="AN96" i="4"/>
  <c r="AM96" i="4" s="1"/>
  <c r="F96" i="1"/>
  <c r="AW59" i="18" l="1"/>
  <c r="U59" i="18" s="1"/>
  <c r="S59" i="1" s="1"/>
  <c r="DS59" i="1" s="1"/>
  <c r="G96" i="1"/>
  <c r="AW96" i="4"/>
  <c r="H96" i="1"/>
  <c r="BN60" i="18" l="1"/>
  <c r="V59" i="18"/>
  <c r="AS60" i="18"/>
  <c r="AC97" i="4"/>
  <c r="U96" i="4"/>
  <c r="I96" i="1" s="1"/>
  <c r="DR96" i="1" s="1"/>
  <c r="V96" i="4"/>
  <c r="BO60" i="18" l="1"/>
  <c r="BM60" i="18"/>
  <c r="AU60" i="18"/>
  <c r="AH60" i="18"/>
  <c r="J60" i="18" s="1"/>
  <c r="AY60" i="18"/>
  <c r="AS97" i="4"/>
  <c r="AE60" i="18" l="1"/>
  <c r="D60" i="18" s="1"/>
  <c r="BI61" i="18"/>
  <c r="BJ61" i="18" s="1"/>
  <c r="AI60" i="18"/>
  <c r="P60" i="18" s="1"/>
  <c r="AJ60" i="18"/>
  <c r="AK60" i="18" l="1"/>
  <c r="Q60" i="18"/>
  <c r="AL60" i="18" s="1"/>
  <c r="F60" i="18"/>
  <c r="F97" i="4"/>
  <c r="BG98" i="4" s="1"/>
  <c r="AP62" i="18" l="1"/>
  <c r="AT60" i="18"/>
  <c r="AB61" i="18"/>
  <c r="Y61" i="18" s="1"/>
  <c r="BG61" i="18"/>
  <c r="R60" i="18"/>
  <c r="AP99" i="4"/>
  <c r="AB98" i="4"/>
  <c r="BH61" i="18" l="1"/>
  <c r="AF61" i="18"/>
  <c r="E61" i="18" s="1"/>
  <c r="C61" i="18"/>
  <c r="M61" i="1" s="1"/>
  <c r="B60" i="18"/>
  <c r="L60" i="1" s="1"/>
  <c r="W60" i="18"/>
  <c r="X60" i="18" s="1"/>
  <c r="AD61" i="18"/>
  <c r="AA61" i="18" s="1"/>
  <c r="AR62" i="18"/>
  <c r="AV60" i="18"/>
  <c r="BL61" i="18" s="1"/>
  <c r="BK61" i="18"/>
  <c r="AD98" i="4"/>
  <c r="B97" i="1"/>
  <c r="AY61" i="18" l="1"/>
  <c r="O61" i="18"/>
  <c r="O61" i="1" s="1"/>
  <c r="S60" i="18"/>
  <c r="R60" i="1" s="1"/>
  <c r="AN60" i="18"/>
  <c r="AM60" i="18" s="1"/>
  <c r="Q60" i="1" s="1"/>
  <c r="AW60" i="18" l="1"/>
  <c r="AN97" i="4"/>
  <c r="AM97" i="4" s="1"/>
  <c r="F97" i="1"/>
  <c r="V60" i="18" l="1"/>
  <c r="U60" i="18"/>
  <c r="S60" i="1" s="1"/>
  <c r="DS60" i="1" s="1"/>
  <c r="AW97" i="4"/>
  <c r="H97" i="1"/>
  <c r="U97" i="4"/>
  <c r="G97" i="1"/>
  <c r="BN61" i="18" l="1"/>
  <c r="BM61" i="18"/>
  <c r="BO61" i="18"/>
  <c r="AS61" i="18"/>
  <c r="AC98" i="4"/>
  <c r="I97" i="1"/>
  <c r="DR97" i="1" s="1"/>
  <c r="V97" i="4"/>
  <c r="AE61" i="18" l="1"/>
  <c r="D61" i="18" s="1"/>
  <c r="AG61" i="18"/>
  <c r="I61" i="18" s="1"/>
  <c r="AX61" i="18"/>
  <c r="BZ44" i="1"/>
  <c r="AS98" i="4"/>
  <c r="AI61" i="18" l="1"/>
  <c r="P61" i="18" s="1"/>
  <c r="AK61" i="18" s="1"/>
  <c r="AJ61" i="18"/>
  <c r="F98" i="4"/>
  <c r="BG99" i="4" s="1"/>
  <c r="R61" i="18" l="1"/>
  <c r="AD62" i="18" s="1"/>
  <c r="AA62" i="18" s="1"/>
  <c r="Q61" i="18"/>
  <c r="AL61" i="18" s="1"/>
  <c r="AV61" i="18"/>
  <c r="AP100" i="4"/>
  <c r="AB99" i="4"/>
  <c r="CC109" i="1"/>
  <c r="BK62" i="18" l="1"/>
  <c r="BL62" i="18" s="1"/>
  <c r="AR63" i="18"/>
  <c r="AX62" i="18"/>
  <c r="O62" i="18"/>
  <c r="O62" i="1" s="1"/>
  <c r="AD99" i="4"/>
  <c r="B98" i="1"/>
  <c r="K61" i="18" l="1"/>
  <c r="AC62" i="18" s="1"/>
  <c r="Z62" i="18" s="1"/>
  <c r="F61" i="18"/>
  <c r="B61" i="18" l="1"/>
  <c r="L61" i="1" s="1"/>
  <c r="AH62" i="18"/>
  <c r="J62" i="18" s="1"/>
  <c r="AU61" i="18"/>
  <c r="BI62" i="18"/>
  <c r="AQ63" i="18"/>
  <c r="H62" i="18"/>
  <c r="N62" i="1" s="1"/>
  <c r="AB62" i="18"/>
  <c r="Y62" i="18" s="1"/>
  <c r="AP63" i="18"/>
  <c r="AT61" i="18"/>
  <c r="BG62" i="18"/>
  <c r="W61" i="18"/>
  <c r="X61" i="18" s="1"/>
  <c r="AN98" i="4"/>
  <c r="AM98" i="4" s="1"/>
  <c r="F98" i="1"/>
  <c r="BJ62" i="18" l="1"/>
  <c r="BH62" i="18"/>
  <c r="AE62" i="18"/>
  <c r="D62" i="18" s="1"/>
  <c r="C62" i="18"/>
  <c r="M62" i="1" s="1"/>
  <c r="AN61" i="18"/>
  <c r="AM61" i="18" s="1"/>
  <c r="Q61" i="1" s="1"/>
  <c r="S61" i="18"/>
  <c r="R61" i="1" s="1"/>
  <c r="CA109" i="1"/>
  <c r="AW98" i="4"/>
  <c r="H98" i="1"/>
  <c r="G98" i="1"/>
  <c r="AW61" i="18" l="1"/>
  <c r="AC99" i="4"/>
  <c r="U98" i="4"/>
  <c r="I98" i="1" s="1"/>
  <c r="DR98" i="1" s="1"/>
  <c r="CB99" i="1"/>
  <c r="V98" i="4"/>
  <c r="V61" i="18" l="1"/>
  <c r="U61" i="18"/>
  <c r="S61" i="1" s="1"/>
  <c r="DS61" i="1" s="1"/>
  <c r="AS99" i="4"/>
  <c r="BN62" i="18" l="1"/>
  <c r="BM62" i="18"/>
  <c r="BO62" i="18"/>
  <c r="AS62" i="18"/>
  <c r="AF62" i="18" l="1"/>
  <c r="E62" i="18" s="1"/>
  <c r="AG62" i="18"/>
  <c r="I62" i="18" s="1"/>
  <c r="AY62" i="18"/>
  <c r="F99" i="4"/>
  <c r="BG100" i="4" s="1"/>
  <c r="AI62" i="18" l="1"/>
  <c r="P62" i="18" s="1"/>
  <c r="AK62" i="18" s="1"/>
  <c r="AJ62" i="18"/>
  <c r="Q62" i="18" s="1"/>
  <c r="AL62" i="18" s="1"/>
  <c r="AP101" i="4"/>
  <c r="AB100" i="4"/>
  <c r="AD100" i="4" l="1"/>
  <c r="B99" i="1"/>
  <c r="AN99" i="4" l="1"/>
  <c r="AM99" i="4" s="1"/>
  <c r="F99" i="1"/>
  <c r="R62" i="18" l="1"/>
  <c r="AR64" i="18" s="1"/>
  <c r="K62" i="18"/>
  <c r="AU62" i="18" s="1"/>
  <c r="AV62" i="18"/>
  <c r="F62" i="18"/>
  <c r="G99" i="1"/>
  <c r="AW99" i="4"/>
  <c r="H99" i="1"/>
  <c r="U99" i="4"/>
  <c r="I99" i="1" s="1"/>
  <c r="DR99" i="1" s="1"/>
  <c r="AD63" i="18" l="1"/>
  <c r="AA63" i="18" s="1"/>
  <c r="O63" i="18" s="1"/>
  <c r="O63" i="1" s="1"/>
  <c r="BK63" i="18"/>
  <c r="BL63" i="18" s="1"/>
  <c r="AC63" i="18"/>
  <c r="Z63" i="18" s="1"/>
  <c r="H63" i="18" s="1"/>
  <c r="N63" i="1" s="1"/>
  <c r="B62" i="18"/>
  <c r="L62" i="1" s="1"/>
  <c r="BI63" i="18"/>
  <c r="BJ63" i="18" s="1"/>
  <c r="AH63" i="18"/>
  <c r="J63" i="18" s="1"/>
  <c r="AQ64" i="18"/>
  <c r="AX63" i="18"/>
  <c r="AP64" i="18"/>
  <c r="AB63" i="18"/>
  <c r="Y63" i="18" s="1"/>
  <c r="AT62" i="18"/>
  <c r="BG63" i="18"/>
  <c r="W62" i="18"/>
  <c r="X62" i="18" s="1"/>
  <c r="AC100" i="4"/>
  <c r="BY99" i="1"/>
  <c r="V99" i="4"/>
  <c r="BH63" i="18" l="1"/>
  <c r="AE63" i="18"/>
  <c r="D63" i="18" s="1"/>
  <c r="C63" i="18"/>
  <c r="M63" i="1" s="1"/>
  <c r="AN62" i="18"/>
  <c r="AM62" i="18" s="1"/>
  <c r="Q62" i="1" s="1"/>
  <c r="S62" i="18"/>
  <c r="R62" i="1" s="1"/>
  <c r="AS100" i="4"/>
  <c r="AW62" i="18" l="1"/>
  <c r="U62" i="18" s="1"/>
  <c r="S62" i="1" s="1"/>
  <c r="DS62" i="1" s="1"/>
  <c r="F100" i="4"/>
  <c r="BG101" i="4" s="1"/>
  <c r="V62" i="18" l="1"/>
  <c r="AP102" i="4"/>
  <c r="AB101" i="4"/>
  <c r="BN63" i="18" l="1"/>
  <c r="BO63" i="18"/>
  <c r="BM63" i="18"/>
  <c r="AS63" i="18"/>
  <c r="AD101" i="4"/>
  <c r="B100" i="1"/>
  <c r="AF63" i="18" l="1"/>
  <c r="E63" i="18" s="1"/>
  <c r="AG63" i="18"/>
  <c r="I63" i="18" s="1"/>
  <c r="AY63" i="18"/>
  <c r="AJ63" i="18" s="1"/>
  <c r="Q63" i="18" s="1"/>
  <c r="AN100" i="4"/>
  <c r="AM100" i="4" s="1"/>
  <c r="F100" i="1"/>
  <c r="AL63" i="18" l="1"/>
  <c r="AI63" i="18"/>
  <c r="P63" i="18" s="1"/>
  <c r="AK63" i="18" s="1"/>
  <c r="AW100" i="4"/>
  <c r="H100" i="1"/>
  <c r="G100" i="1"/>
  <c r="R63" i="18" l="1"/>
  <c r="BK64" i="18" s="1"/>
  <c r="AC101" i="4"/>
  <c r="U100" i="4"/>
  <c r="I100" i="1" s="1"/>
  <c r="DR100" i="1" s="1"/>
  <c r="V100" i="4"/>
  <c r="K63" i="18" l="1"/>
  <c r="AU63" i="18" s="1"/>
  <c r="AD64" i="18"/>
  <c r="AA64" i="18" s="1"/>
  <c r="AR65" i="18"/>
  <c r="AV63" i="18"/>
  <c r="BL64" i="18" s="1"/>
  <c r="AS101" i="4"/>
  <c r="AY64" i="18" l="1"/>
  <c r="O64" i="18"/>
  <c r="O64" i="1" s="1"/>
  <c r="B63" i="18"/>
  <c r="L63" i="1" s="1"/>
  <c r="F63" i="18"/>
  <c r="AT63" i="18" s="1"/>
  <c r="AQ65" i="18"/>
  <c r="AC64" i="18"/>
  <c r="Z64" i="18" s="1"/>
  <c r="BI64" i="18"/>
  <c r="BJ64" i="18" s="1"/>
  <c r="F101" i="4"/>
  <c r="BG102" i="4" s="1"/>
  <c r="AG64" i="18" l="1"/>
  <c r="I64" i="18" s="1"/>
  <c r="AP65" i="18"/>
  <c r="AB64" i="18"/>
  <c r="Y64" i="18" s="1"/>
  <c r="BG64" i="18"/>
  <c r="BH64" i="18" s="1"/>
  <c r="W63" i="18"/>
  <c r="X63" i="18" s="1"/>
  <c r="H64" i="18"/>
  <c r="N64" i="1" s="1"/>
  <c r="AP103" i="4"/>
  <c r="AB102" i="4"/>
  <c r="AF64" i="18" l="1"/>
  <c r="E64" i="18" s="1"/>
  <c r="AN63" i="18"/>
  <c r="AM63" i="18" s="1"/>
  <c r="Q63" i="1" s="1"/>
  <c r="S63" i="18"/>
  <c r="R63" i="1" s="1"/>
  <c r="C64" i="18"/>
  <c r="M64" i="1" s="1"/>
  <c r="AD102" i="4"/>
  <c r="B101" i="1"/>
  <c r="AW63" i="18" l="1"/>
  <c r="U63" i="18"/>
  <c r="S63" i="1" s="1"/>
  <c r="DS63" i="1" s="1"/>
  <c r="AN101" i="4"/>
  <c r="AM101" i="4" s="1"/>
  <c r="F101" i="1"/>
  <c r="V63" i="18" l="1"/>
  <c r="AW101" i="4"/>
  <c r="H101" i="1"/>
  <c r="U101" i="4"/>
  <c r="I101" i="1" s="1"/>
  <c r="DR101" i="1" s="1"/>
  <c r="G101" i="1"/>
  <c r="BN64" i="18" l="1"/>
  <c r="BO64" i="18"/>
  <c r="BM64" i="18"/>
  <c r="AS64" i="18"/>
  <c r="AC102" i="4"/>
  <c r="V101" i="4"/>
  <c r="AE64" i="18" l="1"/>
  <c r="D64" i="18" s="1"/>
  <c r="AH64" i="18"/>
  <c r="J64" i="18" s="1"/>
  <c r="AX64" i="18"/>
  <c r="AJ64" i="18" s="1"/>
  <c r="Q64" i="18" s="1"/>
  <c r="BZ49" i="1"/>
  <c r="AS102" i="4"/>
  <c r="AL64" i="18" l="1"/>
  <c r="L64" i="18"/>
  <c r="AI64" i="18"/>
  <c r="F102" i="4"/>
  <c r="BG103" i="4" s="1"/>
  <c r="P64" i="18" l="1"/>
  <c r="AK64" i="18" s="1"/>
  <c r="AP104" i="4"/>
  <c r="AB103" i="4"/>
  <c r="K64" i="18" l="1"/>
  <c r="R64" i="18"/>
  <c r="AD103" i="4"/>
  <c r="B102" i="1"/>
  <c r="AR66" i="18" l="1"/>
  <c r="AD65" i="18"/>
  <c r="AA65" i="18" s="1"/>
  <c r="AV64" i="18"/>
  <c r="BK65" i="18"/>
  <c r="B64" i="18"/>
  <c r="L64" i="1" s="1"/>
  <c r="F64" i="18"/>
  <c r="W64" i="18" s="1"/>
  <c r="X64" i="18" s="1"/>
  <c r="AC65" i="18"/>
  <c r="Z65" i="18" s="1"/>
  <c r="AU64" i="18"/>
  <c r="BJ65" i="18" s="1"/>
  <c r="AQ66" i="18"/>
  <c r="BI65" i="18"/>
  <c r="AN102" i="4"/>
  <c r="AM102" i="4" s="1"/>
  <c r="F102" i="1"/>
  <c r="BL65" i="18" l="1"/>
  <c r="AG65" i="18"/>
  <c r="I65" i="18" s="1"/>
  <c r="AY65" i="18"/>
  <c r="O65" i="18"/>
  <c r="O65" i="1" s="1"/>
  <c r="AN64" i="18"/>
  <c r="AM64" i="18" s="1"/>
  <c r="Q64" i="1" s="1"/>
  <c r="S64" i="18"/>
  <c r="R64" i="1" s="1"/>
  <c r="H65" i="18"/>
  <c r="N65" i="1" s="1"/>
  <c r="AB65" i="18"/>
  <c r="Y65" i="18" s="1"/>
  <c r="AP66" i="18"/>
  <c r="AT64" i="18"/>
  <c r="BG65" i="18"/>
  <c r="G102" i="1"/>
  <c r="AW102" i="4"/>
  <c r="H102" i="1"/>
  <c r="BH65" i="18" l="1"/>
  <c r="AF65" i="18"/>
  <c r="E65" i="18" s="1"/>
  <c r="AW64" i="18"/>
  <c r="U64" i="18" s="1"/>
  <c r="S64" i="1" s="1"/>
  <c r="DS64" i="1" s="1"/>
  <c r="C65" i="18"/>
  <c r="M65" i="1" s="1"/>
  <c r="AC103" i="4"/>
  <c r="U102" i="4"/>
  <c r="I102" i="1" s="1"/>
  <c r="DR102" i="1" s="1"/>
  <c r="V102" i="4"/>
  <c r="V64" i="18" l="1"/>
  <c r="AS103" i="4"/>
  <c r="BN65" i="18" l="1"/>
  <c r="BM65" i="18"/>
  <c r="BO65" i="18"/>
  <c r="AS65" i="18"/>
  <c r="F103" i="4"/>
  <c r="BG104" i="4" s="1"/>
  <c r="AE65" i="18" l="1"/>
  <c r="D65" i="18" s="1"/>
  <c r="AH65" i="18"/>
  <c r="J65" i="18" s="1"/>
  <c r="AX65" i="18"/>
  <c r="AP105" i="4"/>
  <c r="AB104" i="4"/>
  <c r="AJ65" i="18" l="1"/>
  <c r="AI65" i="18"/>
  <c r="P65" i="18" s="1"/>
  <c r="AK65" i="18" s="1"/>
  <c r="AD104" i="4"/>
  <c r="B103" i="1"/>
  <c r="R65" i="18" l="1"/>
  <c r="AD66" i="18" s="1"/>
  <c r="AA66" i="18" s="1"/>
  <c r="Q65" i="18"/>
  <c r="AL65" i="18" s="1"/>
  <c r="AV65" i="18"/>
  <c r="AR67" i="18" l="1"/>
  <c r="BK66" i="18"/>
  <c r="BL66" i="18" s="1"/>
  <c r="AX66" i="18"/>
  <c r="O66" i="18"/>
  <c r="O66" i="1" s="1"/>
  <c r="AN103" i="4"/>
  <c r="AM103" i="4" s="1"/>
  <c r="F103" i="1"/>
  <c r="K65" i="18" l="1"/>
  <c r="F65" i="18"/>
  <c r="AT65" i="18" s="1"/>
  <c r="G103" i="1"/>
  <c r="AW103" i="4"/>
  <c r="H103" i="1"/>
  <c r="U103" i="4"/>
  <c r="AC66" i="18" l="1"/>
  <c r="Z66" i="18" s="1"/>
  <c r="H66" i="18" s="1"/>
  <c r="N66" i="1" s="1"/>
  <c r="AU65" i="18"/>
  <c r="B65" i="18"/>
  <c r="L65" i="1" s="1"/>
  <c r="BI66" i="18"/>
  <c r="AQ67" i="18"/>
  <c r="AP67" i="18"/>
  <c r="AB66" i="18"/>
  <c r="Y66" i="18" s="1"/>
  <c r="BG66" i="18"/>
  <c r="BH66" i="18" s="1"/>
  <c r="W65" i="18"/>
  <c r="X65" i="18" s="1"/>
  <c r="AC104" i="4"/>
  <c r="CB104" i="1"/>
  <c r="V103" i="4"/>
  <c r="I103" i="1"/>
  <c r="DR103" i="1" s="1"/>
  <c r="BJ66" i="18" l="1"/>
  <c r="AH66" i="18"/>
  <c r="J66" i="18" s="1"/>
  <c r="AE66" i="18"/>
  <c r="D66" i="18" s="1"/>
  <c r="C66" i="18"/>
  <c r="M66" i="1" s="1"/>
  <c r="AN65" i="18"/>
  <c r="AM65" i="18" s="1"/>
  <c r="Q65" i="1" s="1"/>
  <c r="S65" i="18"/>
  <c r="R65" i="1" s="1"/>
  <c r="AS104" i="4"/>
  <c r="AW65" i="18" l="1"/>
  <c r="U65" i="18"/>
  <c r="S65" i="1" s="1"/>
  <c r="DS65" i="1" s="1"/>
  <c r="F104" i="4"/>
  <c r="BG105" i="4" s="1"/>
  <c r="F66" i="18" l="1"/>
  <c r="V65" i="18"/>
  <c r="AP106" i="4"/>
  <c r="AB105" i="4"/>
  <c r="AB68" i="18" l="1"/>
  <c r="AP70" i="18"/>
  <c r="AP68" i="18"/>
  <c r="AB67" i="18"/>
  <c r="Y67" i="18" s="1"/>
  <c r="AP69" i="18"/>
  <c r="BN66" i="18"/>
  <c r="BM66" i="18"/>
  <c r="BO66" i="18"/>
  <c r="AS66" i="18"/>
  <c r="AD105" i="4"/>
  <c r="B104" i="1"/>
  <c r="AG66" i="18" l="1"/>
  <c r="I66" i="18" s="1"/>
  <c r="AF67" i="18"/>
  <c r="E67" i="18" s="1"/>
  <c r="AT66" i="18"/>
  <c r="AF66" i="18"/>
  <c r="E66" i="18" s="1"/>
  <c r="Y68" i="18"/>
  <c r="C67" i="18"/>
  <c r="M67" i="1" s="1"/>
  <c r="AY66" i="18"/>
  <c r="Y69" i="18" l="1"/>
  <c r="C69" i="18" s="1"/>
  <c r="M69" i="1" s="1"/>
  <c r="C68" i="18"/>
  <c r="M68" i="1" s="1"/>
  <c r="AI66" i="18"/>
  <c r="P66" i="18" s="1"/>
  <c r="AK66" i="18" s="1"/>
  <c r="AJ66" i="18"/>
  <c r="Q66" i="18" s="1"/>
  <c r="AL66" i="18" s="1"/>
  <c r="BG67" i="18"/>
  <c r="BH67" i="18" s="1"/>
  <c r="AN104" i="4"/>
  <c r="AM104" i="4" s="1"/>
  <c r="F104" i="1"/>
  <c r="Y70" i="18" l="1"/>
  <c r="AW104" i="4"/>
  <c r="H104" i="1"/>
  <c r="G104" i="1"/>
  <c r="C70" i="18" l="1"/>
  <c r="M70" i="1" s="1"/>
  <c r="Y71" i="18"/>
  <c r="R66" i="18"/>
  <c r="AC105" i="4"/>
  <c r="U104" i="4"/>
  <c r="I104" i="1" s="1"/>
  <c r="DR104" i="1" s="1"/>
  <c r="V104" i="4"/>
  <c r="Y72" i="18" l="1"/>
  <c r="C72" i="18" s="1"/>
  <c r="M72" i="1" s="1"/>
  <c r="C71" i="18"/>
  <c r="M71" i="1" s="1"/>
  <c r="AR70" i="18"/>
  <c r="AD68" i="18"/>
  <c r="AR69" i="18"/>
  <c r="AD67" i="18"/>
  <c r="AA67" i="18" s="1"/>
  <c r="AR68" i="18"/>
  <c r="AV66" i="18"/>
  <c r="BK67" i="18"/>
  <c r="BY104" i="1"/>
  <c r="AS105" i="4"/>
  <c r="BL67" i="18" l="1"/>
  <c r="K66" i="18"/>
  <c r="B66" i="18"/>
  <c r="L66" i="1" s="1"/>
  <c r="Y73" i="18"/>
  <c r="AA68" i="18"/>
  <c r="O68" i="18" s="1"/>
  <c r="O68" i="1" s="1"/>
  <c r="AX67" i="18"/>
  <c r="O67" i="18"/>
  <c r="O67" i="1" s="1"/>
  <c r="F105" i="4"/>
  <c r="BG106" i="4" s="1"/>
  <c r="AQ68" i="18" l="1"/>
  <c r="AC68" i="18"/>
  <c r="AQ70" i="18"/>
  <c r="AQ69" i="18"/>
  <c r="AC67" i="18"/>
  <c r="Z67" i="18" s="1"/>
  <c r="AU66" i="18"/>
  <c r="BJ67" i="18" s="1"/>
  <c r="BI67" i="18"/>
  <c r="W66" i="18"/>
  <c r="X66" i="18" s="1"/>
  <c r="Y74" i="18"/>
  <c r="C73" i="18"/>
  <c r="M73" i="1" s="1"/>
  <c r="AA69" i="18"/>
  <c r="AA70" i="18" s="1"/>
  <c r="O70" i="18" s="1"/>
  <c r="O70" i="1" s="1"/>
  <c r="AP107" i="4"/>
  <c r="AB106" i="4"/>
  <c r="O116" i="18" l="1"/>
  <c r="AN66" i="18"/>
  <c r="AM66" i="18" s="1"/>
  <c r="Q66" i="1" s="1"/>
  <c r="S66" i="18"/>
  <c r="O115" i="18"/>
  <c r="AG67" i="18"/>
  <c r="I67" i="18" s="1"/>
  <c r="H67" i="18"/>
  <c r="N67" i="1" s="1"/>
  <c r="Z68" i="18"/>
  <c r="Y75" i="18"/>
  <c r="C74" i="18"/>
  <c r="M74" i="1" s="1"/>
  <c r="O69" i="18"/>
  <c r="O69" i="1" s="1"/>
  <c r="AA71" i="18"/>
  <c r="O71" i="18" s="1"/>
  <c r="O71" i="1" s="1"/>
  <c r="AD106" i="4"/>
  <c r="B105" i="1"/>
  <c r="AW66" i="18" l="1"/>
  <c r="U66" i="18" s="1"/>
  <c r="R66" i="1"/>
  <c r="Z69" i="18"/>
  <c r="Z70" i="18" s="1"/>
  <c r="H68" i="18"/>
  <c r="N68" i="1" s="1"/>
  <c r="BN67" i="18"/>
  <c r="Y76" i="18"/>
  <c r="C75" i="18"/>
  <c r="M75" i="1" s="1"/>
  <c r="AA72" i="18"/>
  <c r="AN105" i="4"/>
  <c r="AM105" i="4" s="1"/>
  <c r="F105" i="1"/>
  <c r="AH67" i="18" l="1"/>
  <c r="J67" i="18" s="1"/>
  <c r="V66" i="18"/>
  <c r="O114" i="18" a="1"/>
  <c r="O114" i="18" s="1"/>
  <c r="S66" i="1"/>
  <c r="DS66" i="1" s="1"/>
  <c r="H70" i="18"/>
  <c r="N70" i="1" s="1"/>
  <c r="BO67" i="18"/>
  <c r="BM67" i="18"/>
  <c r="AS67" i="18"/>
  <c r="AW67" i="18" s="1"/>
  <c r="V67" i="18" s="1"/>
  <c r="H69" i="18"/>
  <c r="N69" i="1" s="1"/>
  <c r="Z71" i="18"/>
  <c r="Z72" i="18" s="1"/>
  <c r="H72" i="18" s="1"/>
  <c r="N72" i="1" s="1"/>
  <c r="Y77" i="18"/>
  <c r="C77" i="18" s="1"/>
  <c r="M77" i="1" s="1"/>
  <c r="C76" i="18"/>
  <c r="M76" i="1" s="1"/>
  <c r="AA73" i="18"/>
  <c r="O72" i="18"/>
  <c r="O72" i="1" s="1"/>
  <c r="AU67" i="18"/>
  <c r="AW105" i="4"/>
  <c r="H105" i="1"/>
  <c r="U105" i="4"/>
  <c r="I105" i="1" s="1"/>
  <c r="DR105" i="1" s="1"/>
  <c r="G105" i="1"/>
  <c r="AY67" i="18" l="1"/>
  <c r="AJ67" i="18" s="1"/>
  <c r="Q67" i="18" s="1"/>
  <c r="AL67" i="18" s="1"/>
  <c r="W67" i="18"/>
  <c r="AV67" i="18"/>
  <c r="AE67" i="18"/>
  <c r="AT67" i="18"/>
  <c r="H71" i="18"/>
  <c r="N71" i="1" s="1"/>
  <c r="Z73" i="18"/>
  <c r="Y78" i="18"/>
  <c r="C78" i="18" s="1"/>
  <c r="M78" i="1" s="1"/>
  <c r="AA74" i="18"/>
  <c r="O73" i="18"/>
  <c r="O73" i="1" s="1"/>
  <c r="AU68" i="18"/>
  <c r="BI68" i="18"/>
  <c r="AI67" i="18"/>
  <c r="P67" i="18" s="1"/>
  <c r="AV68" i="18"/>
  <c r="AC106" i="4"/>
  <c r="V105" i="4"/>
  <c r="BJ68" i="18" l="1"/>
  <c r="BN68" i="18" s="1"/>
  <c r="AT68" i="18"/>
  <c r="BG68" i="18"/>
  <c r="D67" i="18"/>
  <c r="AK67" i="18" s="1"/>
  <c r="Z74" i="18"/>
  <c r="Z75" i="18" s="1"/>
  <c r="H73" i="18"/>
  <c r="N73" i="1" s="1"/>
  <c r="Y79" i="18"/>
  <c r="AA75" i="18"/>
  <c r="O74" i="18"/>
  <c r="O74" i="1" s="1"/>
  <c r="AV69" i="18"/>
  <c r="BK68" i="18"/>
  <c r="AU69" i="18"/>
  <c r="AS106" i="4"/>
  <c r="BL68" i="18" l="1"/>
  <c r="BL69" i="18" s="1"/>
  <c r="BO69" i="18" s="1"/>
  <c r="W69" i="18" s="1"/>
  <c r="BJ69" i="18"/>
  <c r="BN69" i="18" s="1"/>
  <c r="BH68" i="18"/>
  <c r="BM68" i="18" s="1"/>
  <c r="AT69" i="18"/>
  <c r="H75" i="18"/>
  <c r="N75" i="1" s="1"/>
  <c r="H74" i="18"/>
  <c r="N74" i="1" s="1"/>
  <c r="Z76" i="18"/>
  <c r="C79" i="18"/>
  <c r="M79" i="1" s="1"/>
  <c r="Y80" i="18"/>
  <c r="Y81" i="18" s="1"/>
  <c r="AU70" i="18"/>
  <c r="AA76" i="18"/>
  <c r="O76" i="18" s="1"/>
  <c r="O76" i="1" s="1"/>
  <c r="AV70" i="18"/>
  <c r="O75" i="18"/>
  <c r="O75" i="1" s="1"/>
  <c r="F106" i="4"/>
  <c r="BG107" i="4" s="1"/>
  <c r="BL70" i="18" l="1"/>
  <c r="BO70" i="18" s="1"/>
  <c r="W70" i="18" s="1"/>
  <c r="BO68" i="18"/>
  <c r="W68" i="18" s="1"/>
  <c r="BJ70" i="18"/>
  <c r="BN70" i="18" s="1"/>
  <c r="BH69" i="18"/>
  <c r="BM69" i="18" s="1"/>
  <c r="AT70" i="18"/>
  <c r="H76" i="18"/>
  <c r="N76" i="1" s="1"/>
  <c r="Z77" i="18"/>
  <c r="C81" i="18"/>
  <c r="M81" i="1" s="1"/>
  <c r="Y82" i="18"/>
  <c r="C80" i="18"/>
  <c r="M80" i="1" s="1"/>
  <c r="B67" i="18"/>
  <c r="L67" i="1" s="1"/>
  <c r="AU71" i="18"/>
  <c r="AV71" i="18"/>
  <c r="AA77" i="18"/>
  <c r="O77" i="18" s="1"/>
  <c r="O77" i="1" s="1"/>
  <c r="AP108" i="4"/>
  <c r="AB107" i="4"/>
  <c r="BL71" i="18" l="1"/>
  <c r="BO71" i="18" s="1"/>
  <c r="W71" i="18" s="1"/>
  <c r="BJ71" i="18"/>
  <c r="BN71" i="18" s="1"/>
  <c r="AT71" i="18"/>
  <c r="BH70" i="18"/>
  <c r="BM70" i="18" s="1"/>
  <c r="H77" i="18"/>
  <c r="N77" i="1" s="1"/>
  <c r="Z78" i="18"/>
  <c r="C82" i="18"/>
  <c r="M82" i="1" s="1"/>
  <c r="Y83" i="18"/>
  <c r="C83" i="18" s="1"/>
  <c r="M83" i="1" s="1"/>
  <c r="AA78" i="18"/>
  <c r="O78" i="18" s="1"/>
  <c r="O78" i="1" s="1"/>
  <c r="AU72" i="18"/>
  <c r="AV72" i="18"/>
  <c r="AD107" i="4"/>
  <c r="BZ54" i="1"/>
  <c r="B106" i="1"/>
  <c r="BL72" i="18" l="1"/>
  <c r="BO72" i="18" s="1"/>
  <c r="W72" i="18" s="1"/>
  <c r="BJ72" i="18"/>
  <c r="BN72" i="18" s="1"/>
  <c r="AT72" i="18"/>
  <c r="BH71" i="18"/>
  <c r="BM71" i="18" s="1"/>
  <c r="H78" i="18"/>
  <c r="N78" i="1" s="1"/>
  <c r="Z79" i="18"/>
  <c r="Y84" i="18"/>
  <c r="C84" i="18" s="1"/>
  <c r="M84" i="1" s="1"/>
  <c r="AU73" i="18"/>
  <c r="AV73" i="18"/>
  <c r="AA79" i="18"/>
  <c r="AN106" i="4"/>
  <c r="AM106" i="4" s="1"/>
  <c r="F106" i="1"/>
  <c r="BL73" i="18" l="1"/>
  <c r="BO73" i="18" s="1"/>
  <c r="W73" i="18" s="1"/>
  <c r="BJ73" i="18"/>
  <c r="BN73" i="18" s="1"/>
  <c r="AT73" i="18"/>
  <c r="BH72" i="18"/>
  <c r="BM72" i="18" s="1"/>
  <c r="H79" i="18"/>
  <c r="N79" i="1" s="1"/>
  <c r="Z80" i="18"/>
  <c r="Y85" i="18"/>
  <c r="C85" i="18" s="1"/>
  <c r="M85" i="1" s="1"/>
  <c r="AV74" i="18"/>
  <c r="AA80" i="18"/>
  <c r="O79" i="18"/>
  <c r="O79" i="1" s="1"/>
  <c r="AU74" i="18"/>
  <c r="G106" i="1"/>
  <c r="AW106" i="4"/>
  <c r="H106" i="1"/>
  <c r="BL74" i="18" l="1"/>
  <c r="BO74" i="18" s="1"/>
  <c r="W74" i="18" s="1"/>
  <c r="BJ74" i="18"/>
  <c r="BN74" i="18" s="1"/>
  <c r="AT74" i="18"/>
  <c r="BH73" i="18"/>
  <c r="BM73" i="18" s="1"/>
  <c r="Y86" i="18"/>
  <c r="Y87" i="18" s="1"/>
  <c r="Y88" i="18" s="1"/>
  <c r="Y89" i="18" s="1"/>
  <c r="H80" i="18"/>
  <c r="N80" i="1" s="1"/>
  <c r="Z81" i="18"/>
  <c r="AU75" i="18"/>
  <c r="AA81" i="18"/>
  <c r="O80" i="18"/>
  <c r="O80" i="1" s="1"/>
  <c r="AV75" i="18"/>
  <c r="AC107" i="4"/>
  <c r="U106" i="4"/>
  <c r="I106" i="1" s="1"/>
  <c r="DR106" i="1" s="1"/>
  <c r="V106" i="4"/>
  <c r="BL75" i="18" l="1"/>
  <c r="BO75" i="18" s="1"/>
  <c r="W75" i="18" s="1"/>
  <c r="BJ75" i="18"/>
  <c r="BN75" i="18" s="1"/>
  <c r="AT75" i="18"/>
  <c r="BH74" i="18"/>
  <c r="BM74" i="18" s="1"/>
  <c r="C86" i="18"/>
  <c r="M86" i="1" s="1"/>
  <c r="H81" i="18"/>
  <c r="N81" i="1" s="1"/>
  <c r="Z82" i="18"/>
  <c r="Y90" i="18"/>
  <c r="Y91" i="18" s="1"/>
  <c r="C87" i="18"/>
  <c r="M87" i="1" s="1"/>
  <c r="AU76" i="18"/>
  <c r="AV76" i="18"/>
  <c r="AA82" i="18"/>
  <c r="O82" i="18" s="1"/>
  <c r="O82" i="1" s="1"/>
  <c r="O81" i="18"/>
  <c r="O81" i="1" s="1"/>
  <c r="AS107" i="4"/>
  <c r="BL76" i="18" l="1"/>
  <c r="BO76" i="18" s="1"/>
  <c r="W76" i="18" s="1"/>
  <c r="BJ76" i="18"/>
  <c r="BN76" i="18" s="1"/>
  <c r="AT76" i="18"/>
  <c r="BH75" i="18"/>
  <c r="BM75" i="18" s="1"/>
  <c r="H82" i="18"/>
  <c r="N82" i="1" s="1"/>
  <c r="Z83" i="18"/>
  <c r="Y92" i="18"/>
  <c r="Y93" i="18" s="1"/>
  <c r="C88" i="18"/>
  <c r="M88" i="1" s="1"/>
  <c r="AA83" i="18"/>
  <c r="O83" i="18" s="1"/>
  <c r="O83" i="1" s="1"/>
  <c r="AV77" i="18"/>
  <c r="AU77" i="18"/>
  <c r="BL77" i="18" l="1"/>
  <c r="BO77" i="18" s="1"/>
  <c r="W77" i="18" s="1"/>
  <c r="BJ77" i="18"/>
  <c r="BN77" i="18" s="1"/>
  <c r="AT77" i="18"/>
  <c r="BH76" i="18"/>
  <c r="BM76" i="18" s="1"/>
  <c r="H83" i="18"/>
  <c r="N83" i="1" s="1"/>
  <c r="Z84" i="18"/>
  <c r="Y94" i="18"/>
  <c r="AA84" i="18"/>
  <c r="AA85" i="18" s="1"/>
  <c r="O85" i="18" s="1"/>
  <c r="O85" i="1" s="1"/>
  <c r="C89" i="18"/>
  <c r="M89" i="1" s="1"/>
  <c r="AU78" i="18"/>
  <c r="AV78" i="18"/>
  <c r="F107" i="4"/>
  <c r="BG108" i="4" s="1"/>
  <c r="BL78" i="18" l="1"/>
  <c r="BO78" i="18" s="1"/>
  <c r="W78" i="18" s="1"/>
  <c r="BJ78" i="18"/>
  <c r="BN78" i="18" s="1"/>
  <c r="AT78" i="18"/>
  <c r="BH77" i="18"/>
  <c r="BM77" i="18" s="1"/>
  <c r="H84" i="18"/>
  <c r="N84" i="1" s="1"/>
  <c r="Z85" i="18"/>
  <c r="O84" i="18"/>
  <c r="O84" i="1" s="1"/>
  <c r="Y95" i="18"/>
  <c r="C90" i="18"/>
  <c r="M90" i="1" s="1"/>
  <c r="AA86" i="18"/>
  <c r="AA87" i="18" s="1"/>
  <c r="AV79" i="18"/>
  <c r="AU79" i="18"/>
  <c r="AP109" i="4"/>
  <c r="AB108" i="4"/>
  <c r="BL79" i="18" l="1"/>
  <c r="BO79" i="18" s="1"/>
  <c r="W79" i="18" s="1"/>
  <c r="BJ79" i="18"/>
  <c r="BN79" i="18" s="1"/>
  <c r="AT79" i="18"/>
  <c r="BH78" i="18"/>
  <c r="BM78" i="18" s="1"/>
  <c r="H85" i="18"/>
  <c r="N85" i="1" s="1"/>
  <c r="Z86" i="18"/>
  <c r="H86" i="18" s="1"/>
  <c r="N86" i="1" s="1"/>
  <c r="Y96" i="18"/>
  <c r="O86" i="18"/>
  <c r="O86" i="1" s="1"/>
  <c r="C91" i="18"/>
  <c r="M91" i="1" s="1"/>
  <c r="AA88" i="18"/>
  <c r="O87" i="18"/>
  <c r="O87" i="1" s="1"/>
  <c r="AV80" i="18"/>
  <c r="AU80" i="18"/>
  <c r="AD108" i="4"/>
  <c r="B107" i="1"/>
  <c r="BL80" i="18" l="1"/>
  <c r="BO80" i="18" s="1"/>
  <c r="W80" i="18" s="1"/>
  <c r="BJ80" i="18"/>
  <c r="BN80" i="18" s="1"/>
  <c r="AT80" i="18"/>
  <c r="BH79" i="18"/>
  <c r="BM79" i="18" s="1"/>
  <c r="Z87" i="18"/>
  <c r="Y97" i="18"/>
  <c r="C92" i="18"/>
  <c r="M92" i="1" s="1"/>
  <c r="AU81" i="18"/>
  <c r="AV81" i="18"/>
  <c r="AA89" i="18"/>
  <c r="O88" i="18"/>
  <c r="O88" i="1" s="1"/>
  <c r="AN107" i="4"/>
  <c r="AM107" i="4" s="1"/>
  <c r="F107" i="1"/>
  <c r="BL81" i="18" l="1"/>
  <c r="BO81" i="18" s="1"/>
  <c r="W81" i="18" s="1"/>
  <c r="BJ81" i="18"/>
  <c r="BN81" i="18" s="1"/>
  <c r="AT81" i="18"/>
  <c r="BH80" i="18"/>
  <c r="BM80" i="18" s="1"/>
  <c r="Z88" i="18"/>
  <c r="H88" i="18" s="1"/>
  <c r="N88" i="1" s="1"/>
  <c r="H87" i="18"/>
  <c r="N87" i="1" s="1"/>
  <c r="Y98" i="18"/>
  <c r="Y99" i="18" s="1"/>
  <c r="C93" i="18"/>
  <c r="M93" i="1" s="1"/>
  <c r="AV82" i="18"/>
  <c r="AA90" i="18"/>
  <c r="O90" i="18" s="1"/>
  <c r="O90" i="1" s="1"/>
  <c r="O89" i="18"/>
  <c r="O89" i="1" s="1"/>
  <c r="AU82" i="18"/>
  <c r="AW107" i="4"/>
  <c r="H107" i="1"/>
  <c r="U107" i="4"/>
  <c r="I107" i="1" s="1"/>
  <c r="DR107" i="1" s="1"/>
  <c r="G107" i="1"/>
  <c r="BL82" i="18" l="1"/>
  <c r="BO82" i="18" s="1"/>
  <c r="W82" i="18" s="1"/>
  <c r="BJ82" i="18"/>
  <c r="BN82" i="18" s="1"/>
  <c r="AT82" i="18"/>
  <c r="BH81" i="18"/>
  <c r="BM81" i="18" s="1"/>
  <c r="Z89" i="18"/>
  <c r="Y100" i="18"/>
  <c r="AA91" i="18"/>
  <c r="AA92" i="18" s="1"/>
  <c r="C94" i="18"/>
  <c r="M94" i="1" s="1"/>
  <c r="AU83" i="18"/>
  <c r="AV83" i="18"/>
  <c r="AC108" i="4"/>
  <c r="V107" i="4"/>
  <c r="BL83" i="18" l="1"/>
  <c r="BO83" i="18" s="1"/>
  <c r="W83" i="18" s="1"/>
  <c r="BJ83" i="18"/>
  <c r="BN83" i="18" s="1"/>
  <c r="AT83" i="18"/>
  <c r="BH82" i="18"/>
  <c r="BM82" i="18" s="1"/>
  <c r="Z90" i="18"/>
  <c r="Z91" i="18" s="1"/>
  <c r="H89" i="18"/>
  <c r="N89" i="1" s="1"/>
  <c r="O91" i="18"/>
  <c r="O91" i="1" s="1"/>
  <c r="Y101" i="18"/>
  <c r="C95" i="18"/>
  <c r="M95" i="1" s="1"/>
  <c r="AU84" i="18"/>
  <c r="O92" i="18"/>
  <c r="O92" i="1" s="1"/>
  <c r="AA93" i="18"/>
  <c r="AA94" i="18" s="1"/>
  <c r="AV84" i="18"/>
  <c r="AS108" i="4"/>
  <c r="BL84" i="18" l="1"/>
  <c r="BO84" i="18" s="1"/>
  <c r="W84" i="18" s="1"/>
  <c r="BJ84" i="18"/>
  <c r="BN84" i="18" s="1"/>
  <c r="AT84" i="18"/>
  <c r="BH83" i="18"/>
  <c r="BM83" i="18" s="1"/>
  <c r="H91" i="18"/>
  <c r="N91" i="1" s="1"/>
  <c r="H90" i="18"/>
  <c r="N90" i="1" s="1"/>
  <c r="Z92" i="18"/>
  <c r="Y102" i="18"/>
  <c r="C96" i="18"/>
  <c r="M96" i="1" s="1"/>
  <c r="AU85" i="18"/>
  <c r="AV85" i="18"/>
  <c r="O94" i="18"/>
  <c r="O94" i="1" s="1"/>
  <c r="AA95" i="18"/>
  <c r="O93" i="18"/>
  <c r="O93" i="1" s="1"/>
  <c r="BL85" i="18" l="1"/>
  <c r="BO85" i="18" s="1"/>
  <c r="W85" i="18" s="1"/>
  <c r="BJ85" i="18"/>
  <c r="BN85" i="18" s="1"/>
  <c r="AT85" i="18"/>
  <c r="BH84" i="18"/>
  <c r="BM84" i="18" s="1"/>
  <c r="H92" i="18"/>
  <c r="N92" i="1" s="1"/>
  <c r="Z93" i="18"/>
  <c r="Y103" i="18"/>
  <c r="C97" i="18"/>
  <c r="M97" i="1" s="1"/>
  <c r="AV86" i="18"/>
  <c r="AU86" i="18"/>
  <c r="AA96" i="18"/>
  <c r="O96" i="18" s="1"/>
  <c r="O96" i="1" s="1"/>
  <c r="O95" i="18"/>
  <c r="O95" i="1" s="1"/>
  <c r="F108" i="4"/>
  <c r="BG109" i="4" s="1"/>
  <c r="BL86" i="18" l="1"/>
  <c r="BO86" i="18" s="1"/>
  <c r="BJ86" i="18"/>
  <c r="BN86" i="18" s="1"/>
  <c r="AT86" i="18"/>
  <c r="BH85" i="18"/>
  <c r="BM85" i="18" s="1"/>
  <c r="W86" i="18"/>
  <c r="H93" i="18"/>
  <c r="N93" i="1" s="1"/>
  <c r="Z94" i="18"/>
  <c r="Y104" i="18"/>
  <c r="C98" i="18"/>
  <c r="M98" i="1" s="1"/>
  <c r="AA97" i="18"/>
  <c r="O97" i="18" s="1"/>
  <c r="O97" i="1" s="1"/>
  <c r="AU87" i="18"/>
  <c r="AV87" i="18"/>
  <c r="AB109" i="4"/>
  <c r="AP110" i="4"/>
  <c r="AD109" i="4"/>
  <c r="BL87" i="18" l="1"/>
  <c r="BO87" i="18" s="1"/>
  <c r="W87" i="18" s="1"/>
  <c r="BJ87" i="18"/>
  <c r="BN87" i="18" s="1"/>
  <c r="AT87" i="18"/>
  <c r="BH86" i="18"/>
  <c r="BM86" i="18" s="1"/>
  <c r="H94" i="18"/>
  <c r="N94" i="1" s="1"/>
  <c r="Z95" i="18"/>
  <c r="Y105" i="18"/>
  <c r="C99" i="18"/>
  <c r="M99" i="1" s="1"/>
  <c r="AA98" i="18"/>
  <c r="O98" i="18" s="1"/>
  <c r="O98" i="1" s="1"/>
  <c r="AU88" i="18"/>
  <c r="AV88" i="18"/>
  <c r="B108" i="1"/>
  <c r="BL88" i="18" l="1"/>
  <c r="BO88" i="18" s="1"/>
  <c r="W88" i="18" s="1"/>
  <c r="BJ88" i="18"/>
  <c r="BN88" i="18" s="1"/>
  <c r="AT88" i="18"/>
  <c r="BH87" i="18"/>
  <c r="BM87" i="18" s="1"/>
  <c r="H95" i="18"/>
  <c r="N95" i="1" s="1"/>
  <c r="Z96" i="18"/>
  <c r="Y106" i="18"/>
  <c r="AA99" i="18"/>
  <c r="AA100" i="18" s="1"/>
  <c r="AA101" i="18" s="1"/>
  <c r="C100" i="18"/>
  <c r="M100" i="1" s="1"/>
  <c r="AV89" i="18"/>
  <c r="AU89" i="18"/>
  <c r="AN108" i="4"/>
  <c r="AM108" i="4" s="1"/>
  <c r="F108" i="1"/>
  <c r="BL89" i="18" l="1"/>
  <c r="BO89" i="18" s="1"/>
  <c r="W89" i="18" s="1"/>
  <c r="BJ89" i="18"/>
  <c r="BN89" i="18" s="1"/>
  <c r="AT89" i="18"/>
  <c r="BH88" i="18"/>
  <c r="BM88" i="18" s="1"/>
  <c r="H96" i="18"/>
  <c r="N96" i="1" s="1"/>
  <c r="Z97" i="18"/>
  <c r="O99" i="18"/>
  <c r="O99" i="1" s="1"/>
  <c r="Y107" i="18"/>
  <c r="O100" i="18"/>
  <c r="O100" i="1" s="1"/>
  <c r="C101" i="18"/>
  <c r="M101" i="1" s="1"/>
  <c r="AU90" i="18"/>
  <c r="O101" i="18"/>
  <c r="O101" i="1" s="1"/>
  <c r="AA102" i="18"/>
  <c r="AV90" i="18"/>
  <c r="AC109" i="4"/>
  <c r="AW108" i="4"/>
  <c r="H108" i="1"/>
  <c r="G108" i="1"/>
  <c r="BL90" i="18" l="1"/>
  <c r="BO90" i="18" s="1"/>
  <c r="W90" i="18" s="1"/>
  <c r="BJ90" i="18"/>
  <c r="BN90" i="18" s="1"/>
  <c r="AT90" i="18"/>
  <c r="BH89" i="18"/>
  <c r="BM89" i="18" s="1"/>
  <c r="H97" i="18"/>
  <c r="N97" i="1" s="1"/>
  <c r="Z98" i="18"/>
  <c r="Y108" i="18"/>
  <c r="Y109" i="18" s="1"/>
  <c r="C102" i="18"/>
  <c r="M102" i="1" s="1"/>
  <c r="AV91" i="18"/>
  <c r="AU91" i="18"/>
  <c r="AA103" i="18"/>
  <c r="O103" i="18" s="1"/>
  <c r="O103" i="1" s="1"/>
  <c r="O102" i="18"/>
  <c r="O102" i="1" s="1"/>
  <c r="U108" i="4"/>
  <c r="I108" i="1" s="1"/>
  <c r="DR108" i="1" s="1"/>
  <c r="V108" i="4"/>
  <c r="BL91" i="18" l="1"/>
  <c r="BO91" i="18" s="1"/>
  <c r="W91" i="18" s="1"/>
  <c r="BJ91" i="18"/>
  <c r="BN91" i="18" s="1"/>
  <c r="AT91" i="18"/>
  <c r="BH90" i="18"/>
  <c r="BM90" i="18" s="1"/>
  <c r="H98" i="18"/>
  <c r="N98" i="1" s="1"/>
  <c r="Z99" i="18"/>
  <c r="C103" i="18"/>
  <c r="M103" i="1" s="1"/>
  <c r="AA104" i="18"/>
  <c r="O104" i="18" s="1"/>
  <c r="O104" i="1" s="1"/>
  <c r="AU92" i="18"/>
  <c r="AV92" i="18"/>
  <c r="AS109" i="4"/>
  <c r="CB109" i="1"/>
  <c r="BL92" i="18" l="1"/>
  <c r="BO92" i="18" s="1"/>
  <c r="W92" i="18" s="1"/>
  <c r="BJ92" i="18"/>
  <c r="BN92" i="18" s="1"/>
  <c r="AT92" i="18"/>
  <c r="BH91" i="18"/>
  <c r="BM91" i="18" s="1"/>
  <c r="H99" i="18"/>
  <c r="N99" i="1" s="1"/>
  <c r="Z100" i="18"/>
  <c r="AA105" i="18"/>
  <c r="O105" i="18" s="1"/>
  <c r="O105" i="1" s="1"/>
  <c r="C104" i="18"/>
  <c r="M104" i="1" s="1"/>
  <c r="AV93" i="18"/>
  <c r="AU93" i="18"/>
  <c r="F109" i="4"/>
  <c r="BL93" i="18" l="1"/>
  <c r="BO93" i="18" s="1"/>
  <c r="W93" i="18" s="1"/>
  <c r="BJ93" i="18"/>
  <c r="BN93" i="18" s="1"/>
  <c r="AT93" i="18"/>
  <c r="BH92" i="18"/>
  <c r="BM92" i="18" s="1"/>
  <c r="H100" i="18"/>
  <c r="N100" i="1" s="1"/>
  <c r="Z101" i="18"/>
  <c r="AA106" i="18"/>
  <c r="AA107" i="18" s="1"/>
  <c r="O107" i="18" s="1"/>
  <c r="O107" i="1" s="1"/>
  <c r="C105" i="18"/>
  <c r="M105" i="1" s="1"/>
  <c r="AU94" i="18"/>
  <c r="AV94" i="18"/>
  <c r="AP113" i="4"/>
  <c r="AP112" i="4"/>
  <c r="AP111" i="4"/>
  <c r="AB111" i="4"/>
  <c r="AB110" i="4"/>
  <c r="BL94" i="18" l="1"/>
  <c r="BO94" i="18" s="1"/>
  <c r="W94" i="18" s="1"/>
  <c r="BJ94" i="18"/>
  <c r="BN94" i="18" s="1"/>
  <c r="AT94" i="18"/>
  <c r="BH93" i="18"/>
  <c r="BM93" i="18" s="1"/>
  <c r="H101" i="18"/>
  <c r="N101" i="1" s="1"/>
  <c r="Z102" i="18"/>
  <c r="O106" i="18"/>
  <c r="O106" i="1" s="1"/>
  <c r="AA108" i="18"/>
  <c r="AA109" i="18" s="1"/>
  <c r="O109" i="18" s="1"/>
  <c r="O109" i="1" s="1"/>
  <c r="C106" i="18"/>
  <c r="M106" i="1" s="1"/>
  <c r="AU95" i="18"/>
  <c r="AV95" i="18"/>
  <c r="AD111" i="4"/>
  <c r="AD110" i="4"/>
  <c r="B109" i="1"/>
  <c r="BL95" i="18" l="1"/>
  <c r="BO95" i="18" s="1"/>
  <c r="W95" i="18" s="1"/>
  <c r="BJ95" i="18"/>
  <c r="BN95" i="18" s="1"/>
  <c r="AT95" i="18"/>
  <c r="BH94" i="18"/>
  <c r="BM94" i="18" s="1"/>
  <c r="O108" i="18"/>
  <c r="O108" i="1" s="1"/>
  <c r="H102" i="18"/>
  <c r="N102" i="1" s="1"/>
  <c r="Z103" i="18"/>
  <c r="C107" i="18"/>
  <c r="M107" i="1" s="1"/>
  <c r="C108" i="18"/>
  <c r="M108" i="1" s="1"/>
  <c r="AV96" i="18"/>
  <c r="AU96" i="18"/>
  <c r="AN109" i="4"/>
  <c r="AM109" i="4" s="1"/>
  <c r="F109" i="1"/>
  <c r="BL96" i="18" l="1"/>
  <c r="BO96" i="18" s="1"/>
  <c r="W96" i="18" s="1"/>
  <c r="BJ96" i="18"/>
  <c r="BN96" i="18" s="1"/>
  <c r="AT96" i="18"/>
  <c r="BH95" i="18"/>
  <c r="BM95" i="18" s="1"/>
  <c r="H103" i="18"/>
  <c r="N103" i="1" s="1"/>
  <c r="Z104" i="18"/>
  <c r="C109" i="18"/>
  <c r="M109" i="1" s="1"/>
  <c r="AU97" i="18"/>
  <c r="AV97" i="18"/>
  <c r="AC111" i="4"/>
  <c r="AC110" i="4"/>
  <c r="G109" i="1"/>
  <c r="AW109" i="4"/>
  <c r="V109" i="4" s="1"/>
  <c r="H109" i="1"/>
  <c r="U109" i="4"/>
  <c r="BL97" i="18" l="1"/>
  <c r="BO97" i="18" s="1"/>
  <c r="W97" i="18" s="1"/>
  <c r="BJ97" i="18"/>
  <c r="BN97" i="18" s="1"/>
  <c r="AT97" i="18"/>
  <c r="BH96" i="18"/>
  <c r="BM96" i="18" s="1"/>
  <c r="H104" i="18"/>
  <c r="N104" i="1" s="1"/>
  <c r="Z105" i="18"/>
  <c r="AV98" i="18"/>
  <c r="AU98" i="18"/>
  <c r="I109" i="1"/>
  <c r="DR109" i="1" s="1"/>
  <c r="BL98" i="18" l="1"/>
  <c r="BO98" i="18" s="1"/>
  <c r="W98" i="18" s="1"/>
  <c r="BJ98" i="18"/>
  <c r="BN98" i="18" s="1"/>
  <c r="AT98" i="18"/>
  <c r="BH97" i="18"/>
  <c r="BM97" i="18" s="1"/>
  <c r="H105" i="18"/>
  <c r="N105" i="1" s="1"/>
  <c r="Z106" i="18"/>
  <c r="AU99" i="18"/>
  <c r="AV99" i="18"/>
  <c r="BY109" i="1"/>
  <c r="BL99" i="18" l="1"/>
  <c r="BO99" i="18" s="1"/>
  <c r="W99" i="18" s="1"/>
  <c r="BJ99" i="18"/>
  <c r="BN99" i="18" s="1"/>
  <c r="AT99" i="18"/>
  <c r="BH98" i="18"/>
  <c r="BM98" i="18" s="1"/>
  <c r="H106" i="18"/>
  <c r="N106" i="1" s="1"/>
  <c r="Z107" i="18"/>
  <c r="AV100" i="18"/>
  <c r="AU100" i="18"/>
  <c r="BL100" i="18" l="1"/>
  <c r="BO100" i="18" s="1"/>
  <c r="W100" i="18" s="1"/>
  <c r="BJ100" i="18"/>
  <c r="BN100" i="18" s="1"/>
  <c r="AT100" i="18"/>
  <c r="BH99" i="18"/>
  <c r="BM99" i="18" s="1"/>
  <c r="H107" i="18"/>
  <c r="N107" i="1" s="1"/>
  <c r="Z108" i="18"/>
  <c r="H108" i="18" s="1"/>
  <c r="N108" i="1" s="1"/>
  <c r="AU101" i="18"/>
  <c r="AV101" i="18"/>
  <c r="BZ59" i="1"/>
  <c r="BL101" i="18" l="1"/>
  <c r="BO101" i="18" s="1"/>
  <c r="W101" i="18" s="1"/>
  <c r="BJ101" i="18"/>
  <c r="BN101" i="18" s="1"/>
  <c r="AT101" i="18"/>
  <c r="BH100" i="18"/>
  <c r="BM100" i="18" s="1"/>
  <c r="Z109" i="18"/>
  <c r="H109" i="18" s="1"/>
  <c r="N109" i="1" s="1"/>
  <c r="AV102" i="18"/>
  <c r="AU102" i="18"/>
  <c r="CD34" i="1"/>
  <c r="BL102" i="18" l="1"/>
  <c r="BO102" i="18" s="1"/>
  <c r="W102" i="18" s="1"/>
  <c r="BJ102" i="18"/>
  <c r="BN102" i="18" s="1"/>
  <c r="AT102" i="18"/>
  <c r="BH101" i="18"/>
  <c r="BM101" i="18" s="1"/>
  <c r="AU103" i="18"/>
  <c r="AV103" i="18"/>
  <c r="BL103" i="18" l="1"/>
  <c r="BO103" i="18" s="1"/>
  <c r="W103" i="18" s="1"/>
  <c r="BJ103" i="18"/>
  <c r="BN103" i="18" s="1"/>
  <c r="AT103" i="18"/>
  <c r="BH102" i="18"/>
  <c r="BM102" i="18" s="1"/>
  <c r="AV104" i="18"/>
  <c r="AU104" i="18"/>
  <c r="BL104" i="18" l="1"/>
  <c r="BO104" i="18" s="1"/>
  <c r="W104" i="18" s="1"/>
  <c r="BJ104" i="18"/>
  <c r="BN104" i="18" s="1"/>
  <c r="AT104" i="18"/>
  <c r="BH103" i="18"/>
  <c r="BM103" i="18" s="1"/>
  <c r="AU105" i="18"/>
  <c r="AV105" i="18"/>
  <c r="BL105" i="18" l="1"/>
  <c r="BO105" i="18" s="1"/>
  <c r="W105" i="18" s="1"/>
  <c r="BJ105" i="18"/>
  <c r="BN105" i="18" s="1"/>
  <c r="AT105" i="18"/>
  <c r="BH104" i="18"/>
  <c r="BM104" i="18" s="1"/>
  <c r="AV106" i="18"/>
  <c r="AU106" i="18"/>
  <c r="BL106" i="18" l="1"/>
  <c r="BO106" i="18" s="1"/>
  <c r="W106" i="18" s="1"/>
  <c r="BJ106" i="18"/>
  <c r="BN106" i="18" s="1"/>
  <c r="AT106" i="18"/>
  <c r="BH105" i="18"/>
  <c r="BM105" i="18" s="1"/>
  <c r="AU107" i="18"/>
  <c r="AV107" i="18"/>
  <c r="BL107" i="18" l="1"/>
  <c r="BO107" i="18" s="1"/>
  <c r="W107" i="18" s="1"/>
  <c r="BJ107" i="18"/>
  <c r="BN107" i="18" s="1"/>
  <c r="AT107" i="18"/>
  <c r="BH106" i="18"/>
  <c r="BM106" i="18" s="1"/>
  <c r="AV108" i="18"/>
  <c r="AU108" i="18"/>
  <c r="BL108" i="18" l="1"/>
  <c r="BO108" i="18" s="1"/>
  <c r="W108" i="18" s="1"/>
  <c r="BJ108" i="18"/>
  <c r="BN108" i="18" s="1"/>
  <c r="AT108" i="18"/>
  <c r="BH107" i="18"/>
  <c r="BM107" i="18" s="1"/>
  <c r="AU109" i="18"/>
  <c r="AU110" i="18" s="1"/>
  <c r="AU111" i="18" s="1"/>
  <c r="AU112" i="18" s="1"/>
  <c r="AU113" i="18" s="1"/>
  <c r="AU114" i="18" s="1"/>
  <c r="AU115" i="18" s="1"/>
  <c r="AU116" i="18" s="1"/>
  <c r="AU117" i="18" s="1"/>
  <c r="AU118" i="18" s="1"/>
  <c r="AU119" i="18" s="1"/>
  <c r="AU120" i="18" s="1"/>
  <c r="AU121" i="18" s="1"/>
  <c r="AU122" i="18" s="1"/>
  <c r="AU123" i="18" s="1"/>
  <c r="AU124" i="18" s="1"/>
  <c r="AU125" i="18" s="1"/>
  <c r="AU126" i="18" s="1"/>
  <c r="AU127" i="18" s="1"/>
  <c r="AU128" i="18" s="1"/>
  <c r="AU129" i="18" s="1"/>
  <c r="AU130" i="18" s="1"/>
  <c r="AU131" i="18" s="1"/>
  <c r="AU132" i="18" s="1"/>
  <c r="AU133" i="18" s="1"/>
  <c r="AU134" i="18" s="1"/>
  <c r="AU135" i="18" s="1"/>
  <c r="AU136" i="18" s="1"/>
  <c r="AU137" i="18" s="1"/>
  <c r="AU138" i="18" s="1"/>
  <c r="AU139" i="18" s="1"/>
  <c r="AU140" i="18" s="1"/>
  <c r="AU141" i="18" s="1"/>
  <c r="AU142" i="18" s="1"/>
  <c r="AU143" i="18" s="1"/>
  <c r="AU144" i="18" s="1"/>
  <c r="AU145" i="18" s="1"/>
  <c r="AU146" i="18" s="1"/>
  <c r="AU147" i="18" s="1"/>
  <c r="AU148" i="18" s="1"/>
  <c r="AU149" i="18" s="1"/>
  <c r="AU150" i="18" s="1"/>
  <c r="AU151" i="18" s="1"/>
  <c r="AU152" i="18" s="1"/>
  <c r="AU153" i="18" s="1"/>
  <c r="AU154" i="18" s="1"/>
  <c r="AU155" i="18" s="1"/>
  <c r="AU156" i="18" s="1"/>
  <c r="AU157" i="18" s="1"/>
  <c r="AU158" i="18" s="1"/>
  <c r="AU159" i="18" s="1"/>
  <c r="AU160" i="18" s="1"/>
  <c r="AU161" i="18" s="1"/>
  <c r="AU162" i="18" s="1"/>
  <c r="AU163" i="18" s="1"/>
  <c r="AV109" i="18"/>
  <c r="AV110" i="18" s="1"/>
  <c r="AV111" i="18" s="1"/>
  <c r="AV112" i="18" s="1"/>
  <c r="AV113" i="18" s="1"/>
  <c r="AV114" i="18" s="1"/>
  <c r="AV115" i="18" s="1"/>
  <c r="AV116" i="18" s="1"/>
  <c r="AV117" i="18" s="1"/>
  <c r="AV118" i="18" s="1"/>
  <c r="AV119" i="18" s="1"/>
  <c r="AV120" i="18" s="1"/>
  <c r="AV121" i="18" s="1"/>
  <c r="AV122" i="18" s="1"/>
  <c r="AV123" i="18" s="1"/>
  <c r="AV124" i="18" s="1"/>
  <c r="AV125" i="18" s="1"/>
  <c r="AV126" i="18" s="1"/>
  <c r="AV127" i="18" s="1"/>
  <c r="AV128" i="18" s="1"/>
  <c r="AV129" i="18" s="1"/>
  <c r="AV130" i="18" s="1"/>
  <c r="AV131" i="18" s="1"/>
  <c r="AV132" i="18" s="1"/>
  <c r="AV133" i="18" s="1"/>
  <c r="AV134" i="18" s="1"/>
  <c r="AV135" i="18" s="1"/>
  <c r="AV136" i="18" s="1"/>
  <c r="AV137" i="18" s="1"/>
  <c r="AV138" i="18" s="1"/>
  <c r="AV139" i="18" s="1"/>
  <c r="AV140" i="18" s="1"/>
  <c r="AV141" i="18" s="1"/>
  <c r="AV142" i="18" s="1"/>
  <c r="AV143" i="18" s="1"/>
  <c r="AV144" i="18" s="1"/>
  <c r="AV145" i="18" s="1"/>
  <c r="AV146" i="18" s="1"/>
  <c r="AV147" i="18" s="1"/>
  <c r="AV148" i="18" s="1"/>
  <c r="AV149" i="18" s="1"/>
  <c r="AV150" i="18" s="1"/>
  <c r="AV151" i="18" s="1"/>
  <c r="AV152" i="18" s="1"/>
  <c r="AV153" i="18" s="1"/>
  <c r="AV154" i="18" s="1"/>
  <c r="AV155" i="18" s="1"/>
  <c r="AV156" i="18" s="1"/>
  <c r="AV157" i="18" s="1"/>
  <c r="AV158" i="18" s="1"/>
  <c r="AV159" i="18" s="1"/>
  <c r="AV160" i="18" s="1"/>
  <c r="AV161" i="18" s="1"/>
  <c r="AV162" i="18" s="1"/>
  <c r="AV163" i="18" s="1"/>
  <c r="BL109" i="18" l="1"/>
  <c r="BO109" i="18" s="1"/>
  <c r="W109" i="18" s="1"/>
  <c r="BJ109" i="18"/>
  <c r="BN109" i="18" s="1"/>
  <c r="AT109" i="18"/>
  <c r="AT110" i="18" s="1"/>
  <c r="AT111" i="18" s="1"/>
  <c r="AT112" i="18" s="1"/>
  <c r="AT113" i="18" s="1"/>
  <c r="AT114" i="18" s="1"/>
  <c r="AT115" i="18" s="1"/>
  <c r="AT116" i="18" s="1"/>
  <c r="AT117" i="18" s="1"/>
  <c r="AT118" i="18" s="1"/>
  <c r="AT119" i="18" s="1"/>
  <c r="AT120" i="18" s="1"/>
  <c r="AT121" i="18" s="1"/>
  <c r="AT122" i="18" s="1"/>
  <c r="AT123" i="18" s="1"/>
  <c r="AT124" i="18" s="1"/>
  <c r="AT125" i="18" s="1"/>
  <c r="AT126" i="18" s="1"/>
  <c r="AT127" i="18" s="1"/>
  <c r="AT128" i="18" s="1"/>
  <c r="AT129" i="18" s="1"/>
  <c r="AT130" i="18" s="1"/>
  <c r="AT131" i="18" s="1"/>
  <c r="AT132" i="18" s="1"/>
  <c r="AT133" i="18" s="1"/>
  <c r="AT134" i="18" s="1"/>
  <c r="AT135" i="18" s="1"/>
  <c r="AT136" i="18" s="1"/>
  <c r="AT137" i="18" s="1"/>
  <c r="AT138" i="18" s="1"/>
  <c r="AT139" i="18" s="1"/>
  <c r="AT140" i="18" s="1"/>
  <c r="AT141" i="18" s="1"/>
  <c r="AT142" i="18" s="1"/>
  <c r="AT143" i="18" s="1"/>
  <c r="AT144" i="18" s="1"/>
  <c r="AT145" i="18" s="1"/>
  <c r="AT146" i="18" s="1"/>
  <c r="AT147" i="18" s="1"/>
  <c r="AT148" i="18" s="1"/>
  <c r="AT149" i="18" s="1"/>
  <c r="AT150" i="18" s="1"/>
  <c r="AT151" i="18" s="1"/>
  <c r="AT152" i="18" s="1"/>
  <c r="AT153" i="18" s="1"/>
  <c r="AT154" i="18" s="1"/>
  <c r="AT155" i="18" s="1"/>
  <c r="AT156" i="18" s="1"/>
  <c r="AT157" i="18" s="1"/>
  <c r="AT158" i="18" s="1"/>
  <c r="AT159" i="18" s="1"/>
  <c r="AT160" i="18" s="1"/>
  <c r="AT161" i="18" s="1"/>
  <c r="AT162" i="18" s="1"/>
  <c r="AT163" i="18" s="1"/>
  <c r="BH108" i="18"/>
  <c r="BM108" i="18" s="1"/>
  <c r="BH109" i="18" l="1"/>
  <c r="BM109" i="18" s="1"/>
  <c r="BZ64" i="1"/>
  <c r="CD39" i="1" l="1"/>
  <c r="CD44" i="1" l="1"/>
  <c r="BZ69" i="1" l="1"/>
  <c r="CD49" i="1" l="1"/>
  <c r="BZ74" i="1" l="1"/>
  <c r="CD54" i="1" l="1"/>
  <c r="BZ79" i="1" l="1"/>
  <c r="CD59" i="1" l="1"/>
  <c r="BZ84" i="1" l="1"/>
  <c r="CG33" i="1" l="1"/>
  <c r="CE31" i="1" l="1"/>
  <c r="CG32" i="1"/>
  <c r="CG34" i="1"/>
  <c r="CE33" i="1"/>
  <c r="CG31" i="1"/>
  <c r="CE32" i="1"/>
  <c r="CG30" i="1"/>
  <c r="CE30" i="1"/>
  <c r="CP34" i="1" l="1"/>
  <c r="CD64" i="1" l="1"/>
  <c r="BZ89" i="1" l="1"/>
  <c r="CP29" i="1" l="1"/>
  <c r="CD69" i="1" l="1"/>
  <c r="BZ94" i="1" l="1"/>
  <c r="CG40" i="1" l="1"/>
  <c r="CG42" i="1"/>
  <c r="CG44" i="1"/>
  <c r="CE42" i="1"/>
  <c r="CE41" i="1"/>
  <c r="CE40" i="1"/>
  <c r="CG41" i="1"/>
  <c r="CE43" i="1"/>
  <c r="CG43" i="1"/>
  <c r="CP44" i="1" l="1"/>
  <c r="BX35" i="1" l="1"/>
  <c r="BX36" i="1" l="1"/>
  <c r="CE35" i="1"/>
  <c r="CE36" i="1"/>
  <c r="CG38" i="1"/>
  <c r="CG35" i="1"/>
  <c r="CG37" i="1"/>
  <c r="CE37" i="1"/>
  <c r="CG39" i="1"/>
  <c r="CG36" i="1"/>
  <c r="CE38" i="1"/>
  <c r="BX37" i="1" l="1"/>
  <c r="CP39" i="1" l="1"/>
  <c r="BX38" i="1"/>
  <c r="BX39" i="1" l="1"/>
  <c r="BX40" i="1" l="1"/>
  <c r="BX41" i="1" l="1"/>
  <c r="CD74" i="1" l="1"/>
  <c r="BX42" i="1"/>
  <c r="BX43" i="1" l="1"/>
  <c r="BX44" i="1" l="1"/>
  <c r="BX45" i="1" l="1"/>
  <c r="CG45" i="1" l="1"/>
  <c r="CG49" i="1"/>
  <c r="CG46" i="1"/>
  <c r="CG47" i="1"/>
  <c r="CE46" i="1"/>
  <c r="CE45" i="1"/>
  <c r="CE48" i="1"/>
  <c r="CG48" i="1"/>
  <c r="CE47" i="1"/>
  <c r="BX46" i="1"/>
  <c r="BZ99" i="1" l="1"/>
  <c r="BX47" i="1"/>
  <c r="CP49" i="1" l="1"/>
  <c r="BX48" i="1"/>
  <c r="BX49" i="1" l="1"/>
  <c r="BX50" i="1" l="1"/>
  <c r="BX51" i="1" l="1"/>
  <c r="BX52" i="1" l="1"/>
  <c r="BX53" i="1" l="1"/>
  <c r="BX54" i="1" l="1"/>
  <c r="CD79" i="1" l="1"/>
  <c r="CE53" i="1" l="1"/>
  <c r="CG54" i="1"/>
  <c r="CE52" i="1"/>
  <c r="CG52" i="1"/>
  <c r="CG53" i="1"/>
  <c r="CG50" i="1"/>
  <c r="CE51" i="1"/>
  <c r="CG51" i="1"/>
  <c r="CE50" i="1"/>
  <c r="BZ104" i="1" l="1"/>
  <c r="CP54" i="1" l="1"/>
  <c r="BX55" i="1" l="1"/>
  <c r="BX56" i="1" l="1"/>
  <c r="BX57" i="1" l="1"/>
  <c r="BX58" i="1" l="1"/>
  <c r="BX59" i="1" l="1"/>
  <c r="CD84" i="1" l="1"/>
  <c r="CE55" i="1" l="1"/>
  <c r="CG56" i="1"/>
  <c r="CG55" i="1"/>
  <c r="CG58" i="1"/>
  <c r="CG57" i="1"/>
  <c r="CE56" i="1"/>
  <c r="CE58" i="1"/>
  <c r="CE57" i="1"/>
  <c r="CG59" i="1"/>
  <c r="BZ109" i="1" l="1"/>
  <c r="CP59" i="1" l="1"/>
  <c r="BX60" i="1" l="1"/>
  <c r="BX61" i="1" l="1"/>
  <c r="BX62" i="1" l="1"/>
  <c r="BX63" i="1" l="1"/>
  <c r="BX64" i="1" l="1"/>
  <c r="CD89" i="1" l="1"/>
  <c r="CG63" i="1" l="1"/>
  <c r="CE62" i="1"/>
  <c r="CG64" i="1"/>
  <c r="CE61" i="1"/>
  <c r="CG62" i="1"/>
  <c r="CG60" i="1"/>
  <c r="CG61" i="1"/>
  <c r="CE63" i="1"/>
  <c r="CE60" i="1"/>
  <c r="CP64" i="1" l="1"/>
  <c r="BX65" i="1" l="1"/>
  <c r="BX66" i="1" l="1"/>
  <c r="BX67" i="1" s="1"/>
  <c r="BX68" i="1" l="1"/>
  <c r="BX69" i="1" l="1"/>
  <c r="BX70" i="1" l="1"/>
  <c r="BX71" i="1" l="1"/>
  <c r="BX72" i="1" l="1"/>
  <c r="BX73" i="1" l="1"/>
  <c r="BX74" i="1" l="1"/>
  <c r="CD94" i="1" l="1"/>
  <c r="CJ69" i="1" l="1" a="1"/>
  <c r="CJ69" i="1" s="1"/>
  <c r="CK69" i="1" a="1"/>
  <c r="CK69" i="1" s="1"/>
  <c r="CH69" i="1" l="1" a="1"/>
  <c r="CH69" i="1" s="1"/>
  <c r="CH68" i="1" s="1"/>
  <c r="CI69" i="1" a="1"/>
  <c r="CI69" i="1" s="1"/>
  <c r="CI68" i="1" s="1"/>
  <c r="CJ67" i="1"/>
  <c r="CJ68" i="1"/>
  <c r="CE65" i="1"/>
  <c r="CG66" i="1"/>
  <c r="CG69" i="1"/>
  <c r="CG67" i="1"/>
  <c r="CE67" i="1"/>
  <c r="CE66" i="1"/>
  <c r="CG68" i="1"/>
  <c r="CE68" i="1"/>
  <c r="CG65" i="1"/>
  <c r="CK68" i="1"/>
  <c r="CK67" i="1"/>
  <c r="CH67" i="1" l="1"/>
  <c r="CI67" i="1"/>
  <c r="CL67" i="1"/>
  <c r="CP69" i="1" l="1"/>
  <c r="CD99" i="1" l="1"/>
  <c r="CJ74" i="1" l="1" a="1"/>
  <c r="CJ74" i="1" s="1"/>
  <c r="CI74" i="1" a="1"/>
  <c r="CI74" i="1" s="1"/>
  <c r="CK74" i="1" l="1" a="1"/>
  <c r="CK74" i="1" s="1"/>
  <c r="CK73" i="1" s="1"/>
  <c r="CH74" i="1" a="1"/>
  <c r="CH74" i="1" s="1"/>
  <c r="CH72" i="1" s="1"/>
  <c r="CI72" i="1"/>
  <c r="CI73" i="1"/>
  <c r="CG73" i="1"/>
  <c r="CE71" i="1"/>
  <c r="CE72" i="1"/>
  <c r="CG71" i="1"/>
  <c r="CG70" i="1"/>
  <c r="CE73" i="1"/>
  <c r="CG72" i="1"/>
  <c r="CG74" i="1"/>
  <c r="CE70" i="1"/>
  <c r="CJ73" i="1"/>
  <c r="CJ72" i="1"/>
  <c r="CK72" i="1" l="1"/>
  <c r="CH73" i="1"/>
  <c r="CN73" i="1" s="1" a="1"/>
  <c r="CN73" i="1" s="1"/>
  <c r="CL73" i="1" l="1" a="1"/>
  <c r="CL73" i="1" s="1"/>
  <c r="CL72" i="1"/>
  <c r="CO73" i="1" a="1"/>
  <c r="CO73" i="1" s="1"/>
  <c r="CM73" i="1" a="1"/>
  <c r="CM73" i="1" s="1"/>
  <c r="CP74" i="1"/>
  <c r="CL74" i="1" l="1"/>
  <c r="CQ75" i="1" s="1"/>
  <c r="CL70" i="1"/>
  <c r="CQ77" i="1" l="1"/>
  <c r="CQ78" i="1"/>
  <c r="CQ74" i="1"/>
  <c r="CQ76" i="1"/>
  <c r="BX75" i="1"/>
  <c r="BX76" i="1" l="1"/>
  <c r="BX77" i="1" l="1"/>
  <c r="BX78" i="1" l="1"/>
  <c r="BX79" i="1" l="1"/>
  <c r="CD104" i="1" l="1"/>
  <c r="CK79" i="1" l="1" a="1"/>
  <c r="CK79" i="1" s="1"/>
  <c r="CJ79" i="1" a="1"/>
  <c r="CJ79" i="1" s="1"/>
  <c r="CH79" i="1" l="1" a="1"/>
  <c r="CH79" i="1" s="1"/>
  <c r="CH77" i="1" s="1"/>
  <c r="CI79" i="1" a="1"/>
  <c r="CI79" i="1" s="1"/>
  <c r="CI77" i="1" s="1"/>
  <c r="CE78" i="1"/>
  <c r="CG79" i="1"/>
  <c r="CE77" i="1"/>
  <c r="CG78" i="1"/>
  <c r="CE76" i="1"/>
  <c r="CG76" i="1"/>
  <c r="CG75" i="1"/>
  <c r="CG77" i="1"/>
  <c r="CE75" i="1"/>
  <c r="CK77" i="1"/>
  <c r="CK78" i="1"/>
  <c r="CJ78" i="1"/>
  <c r="CJ77" i="1"/>
  <c r="CH78" i="1" l="1"/>
  <c r="CI78" i="1"/>
  <c r="CM78" i="1" l="1" a="1"/>
  <c r="CM78" i="1" s="1"/>
  <c r="CO78" i="1" a="1"/>
  <c r="CO78" i="1" s="1"/>
  <c r="CL78" i="1" a="1"/>
  <c r="CL78" i="1" s="1"/>
  <c r="CN78" i="1" a="1"/>
  <c r="CN78" i="1" s="1"/>
  <c r="CL77" i="1"/>
  <c r="CP79" i="1" l="1"/>
  <c r="CL75" i="1"/>
  <c r="CL79" i="1"/>
  <c r="CQ82" i="1" s="1"/>
  <c r="CQ81" i="1" l="1"/>
  <c r="CQ83" i="1"/>
  <c r="CQ80" i="1"/>
  <c r="CQ79" i="1"/>
  <c r="BX80" i="1" l="1"/>
  <c r="BX81" i="1" l="1"/>
  <c r="BX82" i="1" l="1"/>
  <c r="BX83" i="1" l="1"/>
  <c r="BX84" i="1" l="1"/>
  <c r="CD109" i="1" l="1"/>
  <c r="CK84" i="1" l="1" a="1"/>
  <c r="CK84" i="1" s="1"/>
  <c r="CI84" i="1" a="1"/>
  <c r="CI84" i="1" s="1"/>
  <c r="CJ84" i="1" a="1"/>
  <c r="CJ84" i="1" s="1"/>
  <c r="CH84" i="1" l="1" a="1"/>
  <c r="CH84" i="1" s="1"/>
  <c r="CH82" i="1" s="1"/>
  <c r="CJ82" i="1"/>
  <c r="CJ83" i="1"/>
  <c r="CG81" i="1"/>
  <c r="CG84" i="1"/>
  <c r="CG80" i="1"/>
  <c r="CG83" i="1"/>
  <c r="CE83" i="1"/>
  <c r="CE80" i="1"/>
  <c r="CE81" i="1"/>
  <c r="CG82" i="1"/>
  <c r="CE82" i="1"/>
  <c r="CK82" i="1"/>
  <c r="CK83" i="1"/>
  <c r="CI82" i="1"/>
  <c r="CI83" i="1"/>
  <c r="CH83" i="1" l="1"/>
  <c r="CO83" i="1" s="1" a="1"/>
  <c r="CO83" i="1" s="1"/>
  <c r="CN83" i="1" l="1" a="1"/>
  <c r="CN83" i="1" s="1"/>
  <c r="CL83" i="1" a="1"/>
  <c r="CL83" i="1" s="1"/>
  <c r="CM83" i="1" a="1"/>
  <c r="CM83" i="1" s="1"/>
  <c r="CL82" i="1"/>
  <c r="CP84" i="1" l="1"/>
  <c r="CL80" i="1"/>
  <c r="CL84" i="1"/>
  <c r="CQ84" i="1" s="1"/>
  <c r="CQ88" i="1" l="1"/>
  <c r="CQ87" i="1"/>
  <c r="CQ86" i="1"/>
  <c r="CQ85" i="1"/>
  <c r="BX85" i="1" l="1"/>
  <c r="BX86" i="1" l="1"/>
  <c r="BX87" i="1" l="1"/>
  <c r="BX88" i="1" l="1"/>
  <c r="BX89" i="1" l="1"/>
  <c r="CJ89" i="1" l="1" a="1"/>
  <c r="CJ89" i="1" s="1"/>
  <c r="CK89" i="1" a="1"/>
  <c r="CK89" i="1" s="1"/>
  <c r="CI89" i="1" l="1" a="1"/>
  <c r="CI89" i="1" s="1"/>
  <c r="CI87" i="1" s="1"/>
  <c r="CH89" i="1" a="1"/>
  <c r="CH89" i="1" s="1"/>
  <c r="CH88" i="1" s="1"/>
  <c r="CJ87" i="1"/>
  <c r="CJ88" i="1"/>
  <c r="CK87" i="1"/>
  <c r="CK88" i="1"/>
  <c r="CG86" i="1"/>
  <c r="CG87" i="1"/>
  <c r="CG88" i="1"/>
  <c r="CE88" i="1"/>
  <c r="CG85" i="1"/>
  <c r="CE85" i="1"/>
  <c r="CG89" i="1"/>
  <c r="CE87" i="1"/>
  <c r="CE86" i="1"/>
  <c r="CI88" i="1" l="1"/>
  <c r="CL87" i="1" s="1"/>
  <c r="CH87" i="1"/>
  <c r="CL88" i="1" l="1" a="1"/>
  <c r="CL88" i="1" s="1"/>
  <c r="CM88" i="1" a="1"/>
  <c r="CM88" i="1" s="1"/>
  <c r="CO88" i="1" a="1"/>
  <c r="CO88" i="1" s="1"/>
  <c r="CN88" i="1" a="1"/>
  <c r="CN88" i="1" s="1"/>
  <c r="CP89" i="1"/>
  <c r="CL89" i="1" l="1"/>
  <c r="CQ89" i="1" s="1"/>
  <c r="CL85" i="1"/>
  <c r="CQ93" i="1" l="1"/>
  <c r="CQ92" i="1"/>
  <c r="CQ90" i="1"/>
  <c r="CQ91" i="1"/>
  <c r="BX90" i="1"/>
  <c r="BX91" i="1" l="1"/>
  <c r="BX92" i="1" s="1"/>
  <c r="BX93" i="1" l="1"/>
  <c r="BX94" i="1" l="1"/>
  <c r="CH94" i="1" l="1" a="1"/>
  <c r="CH94" i="1" s="1"/>
  <c r="CK94" i="1" l="1" a="1"/>
  <c r="CK94" i="1" s="1"/>
  <c r="CK92" i="1" s="1"/>
  <c r="CI94" i="1" a="1"/>
  <c r="CI94" i="1" s="1"/>
  <c r="CI93" i="1" s="1"/>
  <c r="CJ94" i="1" a="1"/>
  <c r="CJ94" i="1" s="1"/>
  <c r="CJ93" i="1" s="1"/>
  <c r="CE93" i="1"/>
  <c r="CG90" i="1"/>
  <c r="CE90" i="1"/>
  <c r="CG94" i="1"/>
  <c r="CG91" i="1"/>
  <c r="CG93" i="1"/>
  <c r="CE92" i="1"/>
  <c r="CE91" i="1"/>
  <c r="CG92" i="1"/>
  <c r="CH92" i="1"/>
  <c r="CH93" i="1"/>
  <c r="CJ92" i="1" l="1"/>
  <c r="CK93" i="1"/>
  <c r="CL93" i="1" s="1" a="1"/>
  <c r="CL93" i="1" s="1"/>
  <c r="CI92" i="1"/>
  <c r="CL92" i="1" l="1"/>
  <c r="CN93" i="1" a="1"/>
  <c r="CN93" i="1" s="1"/>
  <c r="CO93" i="1" a="1"/>
  <c r="CO93" i="1" s="1"/>
  <c r="CM93" i="1" a="1"/>
  <c r="CM93" i="1" s="1"/>
  <c r="CL94" i="1" s="1"/>
  <c r="CQ94" i="1" s="1"/>
  <c r="CP94" i="1" l="1"/>
  <c r="CL90" i="1"/>
  <c r="CQ98" i="1"/>
  <c r="CQ95" i="1"/>
  <c r="CQ97" i="1"/>
  <c r="CQ96" i="1"/>
  <c r="BX95" i="1" l="1"/>
  <c r="BX96" i="1" l="1"/>
  <c r="BX97" i="1" s="1"/>
  <c r="BX98" i="1" l="1"/>
  <c r="BX99" i="1" l="1"/>
  <c r="CI99" i="1" l="1" a="1"/>
  <c r="CI99" i="1" s="1"/>
  <c r="CH99" i="1" l="1" a="1"/>
  <c r="CH99" i="1" s="1"/>
  <c r="CH97" i="1" s="1"/>
  <c r="CJ99" i="1" a="1"/>
  <c r="CJ99" i="1" s="1"/>
  <c r="CJ98" i="1" s="1"/>
  <c r="CK99" i="1" a="1"/>
  <c r="CK99" i="1" s="1"/>
  <c r="CK98" i="1" s="1"/>
  <c r="CI98" i="1"/>
  <c r="CI97" i="1"/>
  <c r="CG99" i="1"/>
  <c r="CE96" i="1"/>
  <c r="CG98" i="1"/>
  <c r="CE97" i="1"/>
  <c r="CE95" i="1"/>
  <c r="CG96" i="1"/>
  <c r="CG97" i="1"/>
  <c r="CG95" i="1"/>
  <c r="CE98" i="1"/>
  <c r="CJ97" i="1" l="1"/>
  <c r="CH98" i="1"/>
  <c r="CO98" i="1" s="1" a="1"/>
  <c r="CO98" i="1" s="1"/>
  <c r="CK97" i="1"/>
  <c r="CN98" i="1" l="1" a="1"/>
  <c r="CN98" i="1" s="1"/>
  <c r="CL98" i="1" a="1"/>
  <c r="CL98" i="1" s="1"/>
  <c r="CM98" i="1" a="1"/>
  <c r="CM98" i="1" s="1"/>
  <c r="CL97" i="1"/>
  <c r="CP99" i="1" l="1"/>
  <c r="CL95" i="1"/>
  <c r="CL99" i="1"/>
  <c r="CQ102" i="1" s="1"/>
  <c r="CQ103" i="1" l="1"/>
  <c r="CQ100" i="1"/>
  <c r="CQ99" i="1"/>
  <c r="CQ101" i="1"/>
  <c r="BX100" i="1" l="1"/>
  <c r="BX101" i="1" l="1"/>
  <c r="BX102" i="1" l="1"/>
  <c r="BX103" i="1" l="1"/>
  <c r="BX104" i="1" l="1"/>
  <c r="CJ104" i="1" l="1" a="1"/>
  <c r="CJ104" i="1" s="1"/>
  <c r="CI104" i="1" a="1"/>
  <c r="CI104" i="1" s="1"/>
  <c r="CH104" i="1" a="1"/>
  <c r="CH104" i="1" s="1"/>
  <c r="CK104" i="1" a="1"/>
  <c r="CK104" i="1" s="1"/>
  <c r="CK102" i="1" l="1"/>
  <c r="CK103" i="1"/>
  <c r="CE103" i="1"/>
  <c r="CE101" i="1"/>
  <c r="CE102" i="1"/>
  <c r="CE100" i="1"/>
  <c r="CH102" i="1"/>
  <c r="CI103" i="1"/>
  <c r="CI102" i="1"/>
  <c r="CJ103" i="1"/>
  <c r="CJ102" i="1"/>
  <c r="CH103" i="1"/>
  <c r="CL103" i="1" l="1" a="1"/>
  <c r="CL103" i="1" s="1"/>
  <c r="CO103" i="1" a="1"/>
  <c r="CO103" i="1" s="1"/>
  <c r="CM103" i="1" a="1"/>
  <c r="CM103" i="1" s="1"/>
  <c r="CL102" i="1"/>
  <c r="CN103" i="1" a="1"/>
  <c r="CN103" i="1" s="1"/>
  <c r="CL100" i="1" l="1"/>
  <c r="CL104" i="1"/>
  <c r="CQ108" i="1" s="1"/>
  <c r="CP104" i="1"/>
  <c r="CQ104" i="1" l="1"/>
  <c r="CQ106" i="1"/>
  <c r="CQ107" i="1"/>
  <c r="CQ105" i="1"/>
  <c r="BX105" i="1" l="1"/>
  <c r="BX106" i="1" l="1"/>
  <c r="BX107" i="1" l="1"/>
  <c r="BX108" i="1" l="1"/>
  <c r="BX109" i="1" l="1"/>
  <c r="CH109" i="1" l="1" a="1"/>
  <c r="CH109" i="1" s="1"/>
  <c r="CK109" i="1" a="1"/>
  <c r="CK109" i="1" s="1"/>
  <c r="CO108" i="1" s="1" a="1"/>
  <c r="CO108" i="1" s="1"/>
  <c r="CI109" i="1" a="1"/>
  <c r="CI109" i="1" s="1"/>
  <c r="CM108" i="1" s="1" a="1"/>
  <c r="CM108" i="1" s="1"/>
  <c r="CJ109" i="1" a="1"/>
  <c r="CJ109" i="1" s="1"/>
  <c r="CN108" i="1" s="1" a="1"/>
  <c r="CN108" i="1" s="1"/>
  <c r="CJ107" i="1" l="1"/>
  <c r="CJ108" i="1"/>
  <c r="CI108" i="1"/>
  <c r="CI107" i="1"/>
  <c r="CE106" i="1"/>
  <c r="CE107" i="1"/>
  <c r="CE105" i="1"/>
  <c r="CE108" i="1"/>
  <c r="CK108" i="1"/>
  <c r="CK107" i="1"/>
  <c r="CH107" i="1"/>
  <c r="CL108" i="1" a="1"/>
  <c r="CL108" i="1" s="1"/>
  <c r="CL109" i="1" s="1"/>
  <c r="CQ109" i="1" s="1"/>
  <c r="CH108" i="1"/>
  <c r="CL107" i="1" l="1"/>
  <c r="CL105" i="1" s="1"/>
  <c r="CP109" i="1" l="1"/>
  <c r="K10" i="4" l="1"/>
  <c r="BI11" i="4" s="1"/>
  <c r="AQ12" i="4" l="1"/>
  <c r="AC11" i="4"/>
  <c r="Z11" i="4" s="1"/>
  <c r="AU10" i="4"/>
  <c r="H11" i="4" l="1"/>
  <c r="D11" i="1" s="1"/>
  <c r="AH11" i="4" l="1"/>
  <c r="J11" i="4" s="1"/>
  <c r="K30" i="4" l="1"/>
  <c r="R30" i="4" l="1"/>
  <c r="F30" i="4"/>
  <c r="R34" i="4" l="1"/>
  <c r="F34" i="4"/>
  <c r="K34" i="4" l="1"/>
  <c r="AE35" i="4" l="1"/>
  <c r="D35" i="4" s="1"/>
  <c r="AH35" i="4" l="1"/>
  <c r="J35" i="4" s="1"/>
  <c r="F34" i="1"/>
  <c r="H34" i="1" l="1"/>
  <c r="U34" i="4" l="1"/>
  <c r="I34" i="1" s="1"/>
  <c r="DR34" i="1" s="1"/>
  <c r="BY34" i="1" l="1"/>
  <c r="AS35" i="4"/>
  <c r="AG35" i="4" l="1"/>
  <c r="I35" i="4" s="1"/>
  <c r="AY35" i="4"/>
  <c r="AI35" i="4" s="1"/>
  <c r="P35" i="4" s="1"/>
  <c r="CH34" i="1" a="1"/>
  <c r="CH34" i="1" s="1"/>
  <c r="CI34" i="1" a="1"/>
  <c r="CI34" i="1" s="1"/>
  <c r="CK34" i="1" a="1"/>
  <c r="CK34" i="1" s="1"/>
  <c r="CJ34" i="1" a="1"/>
  <c r="CJ34" i="1" s="1"/>
  <c r="AF35" i="4"/>
  <c r="E35" i="4" s="1"/>
  <c r="K35" i="4"/>
  <c r="AK35" i="4" l="1"/>
  <c r="CI32" i="1"/>
  <c r="CI33" i="1"/>
  <c r="CJ32" i="1"/>
  <c r="CJ33" i="1"/>
  <c r="CK33" i="1"/>
  <c r="CK32" i="1"/>
  <c r="CH32" i="1"/>
  <c r="CH33" i="1"/>
  <c r="AJ35" i="4"/>
  <c r="Q35" i="4" s="1"/>
  <c r="AL35" i="4" s="1"/>
  <c r="AC36" i="4"/>
  <c r="BI36" i="4"/>
  <c r="CL32" i="1" l="1"/>
  <c r="CL33" i="1" a="1"/>
  <c r="CL33" i="1" s="1"/>
  <c r="CP33" i="1" s="1" a="1"/>
  <c r="CP33" i="1" s="1"/>
  <c r="AH36" i="4"/>
  <c r="J36" i="4" s="1"/>
  <c r="R35" i="4" l="1"/>
  <c r="CM33" i="1" a="1"/>
  <c r="CM33" i="1" s="1"/>
  <c r="CL34" i="1" s="1"/>
  <c r="CL30" i="1"/>
  <c r="CO33" i="1" a="1"/>
  <c r="CO33" i="1" s="1"/>
  <c r="CN33" i="1" a="1"/>
  <c r="CN33" i="1" s="1"/>
  <c r="CQ35" i="1" l="1"/>
  <c r="CQ36" i="1"/>
  <c r="CQ38" i="1"/>
  <c r="CQ34" i="1"/>
  <c r="CQ37" i="1"/>
  <c r="BK36" i="4"/>
  <c r="AD36" i="4"/>
  <c r="F35" i="4"/>
  <c r="B35" i="4"/>
  <c r="B35" i="1" s="1"/>
  <c r="AB36" i="4" l="1"/>
  <c r="BG36" i="4"/>
  <c r="AX36" i="4"/>
  <c r="F35" i="1" l="1"/>
  <c r="AE36" i="4"/>
  <c r="D36" i="4" s="1"/>
  <c r="H35" i="1" l="1"/>
  <c r="AW35" i="4"/>
  <c r="U35" i="4" s="1"/>
  <c r="I35" i="1" s="1"/>
  <c r="DR35" i="1" s="1"/>
  <c r="V35" i="4" l="1"/>
  <c r="AS36" i="4" l="1"/>
  <c r="AY36" i="4" l="1"/>
  <c r="AI36" i="4" s="1"/>
  <c r="P36" i="4" s="1"/>
  <c r="AF36" i="4"/>
  <c r="E36" i="4" s="1"/>
  <c r="AG36" i="4"/>
  <c r="I36" i="4" s="1"/>
  <c r="K36" i="4"/>
  <c r="AK36" i="4" l="1"/>
  <c r="AJ36" i="4"/>
  <c r="Q36" i="4" s="1"/>
  <c r="AL36" i="4" s="1"/>
  <c r="AQ38" i="4"/>
  <c r="AC37" i="4"/>
  <c r="BI37" i="4"/>
  <c r="R36" i="4" l="1"/>
  <c r="BK37" i="4" s="1"/>
  <c r="AH37" i="4"/>
  <c r="J37" i="4" s="1"/>
  <c r="AR38" i="4" l="1"/>
  <c r="AD37" i="4"/>
  <c r="B36" i="4"/>
  <c r="B36" i="1" s="1"/>
  <c r="F36" i="4"/>
  <c r="BG37" i="4" l="1"/>
  <c r="AB37" i="4"/>
  <c r="AP38" i="4"/>
  <c r="AE37" i="4" l="1"/>
  <c r="D37" i="4" s="1"/>
  <c r="F36" i="1"/>
  <c r="AW36" i="4" l="1"/>
  <c r="H36" i="1"/>
  <c r="U36" i="4" l="1"/>
  <c r="I36" i="1" s="1"/>
  <c r="DR36" i="1" s="1"/>
  <c r="V36" i="4"/>
  <c r="AS37" i="4" l="1"/>
  <c r="AF37" i="4" l="1"/>
  <c r="E37" i="4" s="1"/>
  <c r="AY37" i="4"/>
  <c r="AI37" i="4" s="1"/>
  <c r="P37" i="4" s="1"/>
  <c r="AG37" i="4"/>
  <c r="I37" i="4" s="1"/>
  <c r="F37" i="4"/>
  <c r="AK37" i="4" l="1"/>
  <c r="R37" i="4"/>
  <c r="AD38" i="4" s="1"/>
  <c r="AJ37" i="4"/>
  <c r="Q37" i="4" s="1"/>
  <c r="AL37" i="4" s="1"/>
  <c r="BG38" i="4"/>
  <c r="AB38" i="4"/>
  <c r="AP39" i="4"/>
  <c r="AY38" i="4"/>
  <c r="AR39" i="4" l="1"/>
  <c r="BK38" i="4"/>
  <c r="AF38" i="4"/>
  <c r="E38" i="4" s="1"/>
  <c r="K37" i="4" l="1"/>
  <c r="B37" i="4" l="1"/>
  <c r="B37" i="1" s="1"/>
  <c r="AC38" i="4"/>
  <c r="AQ39" i="4"/>
  <c r="BI38" i="4"/>
  <c r="F37" i="1" l="1"/>
  <c r="AH38" i="4"/>
  <c r="J38" i="4" s="1"/>
  <c r="H37" i="1" l="1"/>
  <c r="AW37" i="4"/>
  <c r="U37" i="4" s="1"/>
  <c r="I37" i="1" s="1"/>
  <c r="DR37" i="1" s="1"/>
  <c r="V37" i="4" l="1"/>
  <c r="AS38" i="4" l="1"/>
  <c r="AE38" i="4" l="1"/>
  <c r="D38" i="4" s="1"/>
  <c r="AG38" i="4"/>
  <c r="I38" i="4" s="1"/>
  <c r="AX38" i="4"/>
  <c r="AJ38" i="4" s="1"/>
  <c r="Q38" i="4" l="1"/>
  <c r="AL38" i="4" s="1"/>
  <c r="AI38" i="4"/>
  <c r="P38" i="4" s="1"/>
  <c r="AK38" i="4" s="1"/>
  <c r="F38" i="4" l="1"/>
  <c r="R38" i="4"/>
  <c r="BK39" i="4" s="1"/>
  <c r="K38" i="4"/>
  <c r="B38" i="4" l="1"/>
  <c r="B38" i="1" s="1"/>
  <c r="AD39" i="4"/>
  <c r="AR40" i="4"/>
  <c r="BI39" i="4"/>
  <c r="AQ40" i="4"/>
  <c r="AC39" i="4"/>
  <c r="AP40" i="4"/>
  <c r="BG39" i="4"/>
  <c r="AB39" i="4"/>
  <c r="F38" i="1" l="1"/>
  <c r="AG39" i="4"/>
  <c r="I39" i="4" s="1"/>
  <c r="AF39" i="4"/>
  <c r="E39" i="4" s="1"/>
  <c r="AY39" i="4"/>
  <c r="AW38" i="4" l="1"/>
  <c r="U38" i="4" s="1"/>
  <c r="I38" i="1" s="1"/>
  <c r="DR38" i="1" s="1"/>
  <c r="H38" i="1"/>
  <c r="V38" i="4" l="1"/>
  <c r="AS39" i="4" l="1"/>
  <c r="AH39" i="4" l="1"/>
  <c r="J39" i="4" s="1"/>
  <c r="AX39" i="4"/>
  <c r="AE39" i="4"/>
  <c r="D39" i="4" s="1"/>
  <c r="AI39" i="4" l="1"/>
  <c r="P39" i="4" s="1"/>
  <c r="AK39" i="4" s="1"/>
  <c r="AJ39" i="4"/>
  <c r="Q39" i="4" s="1"/>
  <c r="AL39" i="4" s="1"/>
  <c r="F39" i="4"/>
  <c r="R39" i="4" l="1"/>
  <c r="AR41" i="4" s="1"/>
  <c r="BG40" i="4"/>
  <c r="AP41" i="4"/>
  <c r="AB40" i="4"/>
  <c r="AD40" i="4" l="1"/>
  <c r="BK40" i="4"/>
  <c r="K39" i="4"/>
  <c r="AE40" i="4"/>
  <c r="D40" i="4" s="1"/>
  <c r="B39" i="4" l="1"/>
  <c r="B39" i="1" s="1"/>
  <c r="BI40" i="4"/>
  <c r="AC40" i="4"/>
  <c r="AQ41" i="4"/>
  <c r="AG40" i="4" l="1"/>
  <c r="I40" i="4" s="1"/>
  <c r="F39" i="1"/>
  <c r="U39" i="4" l="1"/>
  <c r="I39" i="1" s="1"/>
  <c r="DR39" i="1" s="1"/>
  <c r="AW39" i="4"/>
  <c r="H39" i="1"/>
  <c r="BY39" i="1" l="1"/>
  <c r="V39" i="4"/>
  <c r="CH39" i="1" a="1"/>
  <c r="CH39" i="1" s="1"/>
  <c r="CK39" i="1" a="1"/>
  <c r="CK39" i="1" s="1"/>
  <c r="CJ39" i="1" a="1"/>
  <c r="CJ39" i="1" s="1"/>
  <c r="CI39" i="1" a="1"/>
  <c r="CI39" i="1" s="1"/>
  <c r="AS40" i="4" l="1"/>
  <c r="CK37" i="1"/>
  <c r="CK38" i="1"/>
  <c r="CH37" i="1"/>
  <c r="CH38" i="1"/>
  <c r="CI37" i="1"/>
  <c r="CI38" i="1"/>
  <c r="CJ37" i="1"/>
  <c r="CJ38" i="1"/>
  <c r="AF40" i="4" l="1"/>
  <c r="E40" i="4" s="1"/>
  <c r="AH40" i="4"/>
  <c r="J40" i="4" s="1"/>
  <c r="AY40" i="4"/>
  <c r="CL37" i="1"/>
  <c r="CO38" i="1" a="1"/>
  <c r="CO38" i="1" s="1"/>
  <c r="CN38" i="1" a="1"/>
  <c r="CN38" i="1" s="1"/>
  <c r="CM38" i="1" a="1"/>
  <c r="CM38" i="1" s="1"/>
  <c r="CL38" i="1" a="1"/>
  <c r="CL38" i="1" s="1"/>
  <c r="AI40" i="4" l="1"/>
  <c r="P40" i="4" s="1"/>
  <c r="AK40" i="4" s="1"/>
  <c r="AJ40" i="4"/>
  <c r="Q40" i="4" s="1"/>
  <c r="AL40" i="4" s="1"/>
  <c r="CL35" i="1"/>
  <c r="CL39" i="1"/>
  <c r="CQ42" i="1" l="1"/>
  <c r="CQ39" i="1"/>
  <c r="CQ43" i="1"/>
  <c r="CQ41" i="1"/>
  <c r="CQ40" i="1"/>
  <c r="R40" i="4" l="1"/>
  <c r="K40" i="4"/>
  <c r="F40" i="4" l="1"/>
  <c r="B40" i="4"/>
  <c r="B40" i="1" s="1"/>
  <c r="AC41" i="4"/>
  <c r="AQ42" i="4"/>
  <c r="BI41" i="4"/>
  <c r="AD41" i="4"/>
  <c r="BK41" i="4"/>
  <c r="AR42" i="4"/>
  <c r="AX41" i="4" l="1"/>
  <c r="AH41" i="4"/>
  <c r="J41" i="4" s="1"/>
  <c r="AB41" i="4"/>
  <c r="BG41" i="4"/>
  <c r="AP42" i="4"/>
  <c r="AE41" i="4" l="1"/>
  <c r="D41" i="4" s="1"/>
  <c r="F40" i="1"/>
  <c r="H40" i="1" l="1"/>
  <c r="AW40" i="4"/>
  <c r="U40" i="4"/>
  <c r="I40" i="1" s="1"/>
  <c r="DR40" i="1" s="1"/>
  <c r="V40" i="4" l="1"/>
  <c r="AS41" i="4" l="1"/>
  <c r="AY41" i="4" l="1"/>
  <c r="AI41" i="4" s="1"/>
  <c r="P41" i="4" s="1"/>
  <c r="AF41" i="4"/>
  <c r="E41" i="4" s="1"/>
  <c r="AG41" i="4"/>
  <c r="I41" i="4" s="1"/>
  <c r="F41" i="4"/>
  <c r="AK41" i="4" l="1"/>
  <c r="R41" i="4"/>
  <c r="AD42" i="4" s="1"/>
  <c r="AJ41" i="4"/>
  <c r="Q41" i="4" s="1"/>
  <c r="AL41" i="4" s="1"/>
  <c r="AY42" i="4"/>
  <c r="BG42" i="4"/>
  <c r="AP43" i="4"/>
  <c r="AB42" i="4"/>
  <c r="AR43" i="4" l="1"/>
  <c r="BK42" i="4"/>
  <c r="AF42" i="4"/>
  <c r="E42" i="4" s="1"/>
  <c r="K41" i="4" l="1"/>
  <c r="AC42" i="4" l="1"/>
  <c r="AQ43" i="4"/>
  <c r="BI42" i="4"/>
  <c r="B41" i="4"/>
  <c r="B41" i="1" s="1"/>
  <c r="F41" i="1" l="1"/>
  <c r="U41" i="4"/>
  <c r="I41" i="1" s="1"/>
  <c r="DR41" i="1" s="1"/>
  <c r="AH42" i="4"/>
  <c r="J42" i="4" s="1"/>
  <c r="AW41" i="4" l="1"/>
  <c r="H41" i="1"/>
  <c r="V41" i="4" l="1"/>
  <c r="AS42" i="4" l="1"/>
  <c r="AE42" i="4" l="1"/>
  <c r="D42" i="4" s="1"/>
  <c r="AG42" i="4"/>
  <c r="I42" i="4" s="1"/>
  <c r="AX42" i="4"/>
  <c r="AJ42" i="4" s="1"/>
  <c r="Q42" i="4" l="1"/>
  <c r="AL42" i="4" s="1"/>
  <c r="AI42" i="4"/>
  <c r="P42" i="4" s="1"/>
  <c r="AK42" i="4" s="1"/>
  <c r="R42" i="4" l="1"/>
  <c r="F42" i="4"/>
  <c r="K42" i="4"/>
  <c r="AQ44" i="4" l="1"/>
  <c r="AC43" i="4"/>
  <c r="BI43" i="4"/>
  <c r="B42" i="4"/>
  <c r="B42" i="1" s="1"/>
  <c r="BG43" i="4"/>
  <c r="AP44" i="4"/>
  <c r="AB43" i="4"/>
  <c r="BK43" i="4"/>
  <c r="AD43" i="4"/>
  <c r="AR44" i="4"/>
  <c r="F42" i="1" l="1"/>
  <c r="AY43" i="4"/>
  <c r="AF43" i="4"/>
  <c r="E43" i="4" s="1"/>
  <c r="AG43" i="4"/>
  <c r="I43" i="4" s="1"/>
  <c r="U42" i="4" l="1"/>
  <c r="I42" i="1" s="1"/>
  <c r="DR42" i="1" s="1"/>
  <c r="AW42" i="4"/>
  <c r="H42" i="1"/>
  <c r="V42" i="4" l="1"/>
  <c r="AS43" i="4" l="1"/>
  <c r="AH43" i="4" l="1"/>
  <c r="J43" i="4" s="1"/>
  <c r="AX43" i="4"/>
  <c r="AE43" i="4"/>
  <c r="D43" i="4" s="1"/>
  <c r="F43" i="4"/>
  <c r="AI43" i="4" l="1"/>
  <c r="P43" i="4" s="1"/>
  <c r="AK43" i="4" s="1"/>
  <c r="AJ43" i="4"/>
  <c r="Q43" i="4" s="1"/>
  <c r="AL43" i="4" s="1"/>
  <c r="BG44" i="4"/>
  <c r="AP45" i="4"/>
  <c r="AB44" i="4"/>
  <c r="R43" i="4" l="1"/>
  <c r="AD44" i="4" s="1"/>
  <c r="AE44" i="4"/>
  <c r="D44" i="4" s="1"/>
  <c r="BK44" i="4" l="1"/>
  <c r="AR45" i="4"/>
  <c r="AX44" i="4"/>
  <c r="K43" i="4" l="1"/>
  <c r="AQ45" i="4" l="1"/>
  <c r="AC44" i="4"/>
  <c r="BI44" i="4"/>
  <c r="B43" i="4"/>
  <c r="B43" i="1" s="1"/>
  <c r="F43" i="1" l="1"/>
  <c r="AG44" i="4"/>
  <c r="I44" i="4" s="1"/>
  <c r="U43" i="4" l="1"/>
  <c r="I43" i="1" s="1"/>
  <c r="DR43" i="1" s="1"/>
  <c r="H43" i="1"/>
  <c r="AW43" i="4"/>
  <c r="V43" i="4" l="1"/>
  <c r="AS44" i="4" l="1"/>
  <c r="AY44" i="4" l="1"/>
  <c r="AF44" i="4"/>
  <c r="E44" i="4" s="1"/>
  <c r="AH44" i="4"/>
  <c r="J44" i="4" s="1"/>
  <c r="AI44" i="4" l="1"/>
  <c r="P44" i="4" s="1"/>
  <c r="AK44" i="4" s="1"/>
  <c r="AJ44" i="4"/>
  <c r="Q44" i="4" s="1"/>
  <c r="AL44" i="4" s="1"/>
  <c r="R44" i="4" l="1"/>
  <c r="K44" i="4"/>
  <c r="AC45" i="4" l="1"/>
  <c r="AQ46" i="4"/>
  <c r="BI45" i="4"/>
  <c r="B44" i="4"/>
  <c r="B44" i="1" s="1"/>
  <c r="F44" i="4"/>
  <c r="AD45" i="4"/>
  <c r="AR46" i="4"/>
  <c r="BK45" i="4"/>
  <c r="BG45" i="4" l="1"/>
  <c r="AP46" i="4"/>
  <c r="AB45" i="4"/>
  <c r="AX45" i="4"/>
  <c r="AH45" i="4"/>
  <c r="J45" i="4" s="1"/>
  <c r="AE45" i="4" l="1"/>
  <c r="D45" i="4" s="1"/>
  <c r="F44" i="1"/>
  <c r="AW44" i="4" l="1"/>
  <c r="H44" i="1"/>
  <c r="U44" i="4"/>
  <c r="I44" i="1" s="1"/>
  <c r="DR44" i="1" s="1"/>
  <c r="BY44" i="1" l="1"/>
  <c r="V44" i="4"/>
  <c r="AS45" i="4" l="1"/>
  <c r="CJ44" i="1" a="1"/>
  <c r="CJ44" i="1" s="1"/>
  <c r="CH44" i="1" a="1"/>
  <c r="CH44" i="1" s="1"/>
  <c r="CI44" i="1" a="1"/>
  <c r="CI44" i="1" s="1"/>
  <c r="CK44" i="1" a="1"/>
  <c r="CK44" i="1" s="1"/>
  <c r="K45" i="4"/>
  <c r="CH42" i="1" l="1"/>
  <c r="CH43" i="1"/>
  <c r="CJ42" i="1"/>
  <c r="CJ43" i="1"/>
  <c r="AG45" i="4"/>
  <c r="I45" i="4" s="1"/>
  <c r="AY45" i="4"/>
  <c r="AI45" i="4" s="1"/>
  <c r="P45" i="4" s="1"/>
  <c r="CI42" i="1"/>
  <c r="CI43" i="1"/>
  <c r="AF45" i="4"/>
  <c r="E45" i="4" s="1"/>
  <c r="CK42" i="1"/>
  <c r="CK43" i="1"/>
  <c r="AC46" i="4"/>
  <c r="AQ47" i="4"/>
  <c r="AK45" i="4" l="1"/>
  <c r="BI46" i="4"/>
  <c r="AJ45" i="4"/>
  <c r="Q45" i="4" s="1"/>
  <c r="AL45" i="4" s="1"/>
  <c r="CL42" i="1"/>
  <c r="CM43" i="1" a="1"/>
  <c r="CM43" i="1" s="1"/>
  <c r="CL43" i="1" a="1"/>
  <c r="CL43" i="1" s="1"/>
  <c r="CP43" i="1" s="1" a="1"/>
  <c r="CP43" i="1" s="1"/>
  <c r="CO43" i="1" a="1"/>
  <c r="CO43" i="1" s="1"/>
  <c r="CN43" i="1" a="1"/>
  <c r="CN43" i="1" s="1"/>
  <c r="AH46" i="4"/>
  <c r="J46" i="4" s="1"/>
  <c r="R45" i="4" l="1"/>
  <c r="CL44" i="1"/>
  <c r="CL40" i="1"/>
  <c r="CQ47" i="1" l="1"/>
  <c r="CQ45" i="1"/>
  <c r="CQ44" i="1"/>
  <c r="CQ46" i="1"/>
  <c r="CQ48" i="1"/>
  <c r="F45" i="4"/>
  <c r="B45" i="4"/>
  <c r="B45" i="1" s="1"/>
  <c r="AR47" i="4"/>
  <c r="AD46" i="4"/>
  <c r="BK46" i="4"/>
  <c r="AB46" i="4" l="1"/>
  <c r="BG46" i="4"/>
  <c r="AP47" i="4"/>
  <c r="AX46" i="4"/>
  <c r="AE46" i="4" l="1"/>
  <c r="D46" i="4" s="1"/>
  <c r="F45" i="1"/>
  <c r="U45" i="4" l="1"/>
  <c r="I45" i="1" s="1"/>
  <c r="DR45" i="1" s="1"/>
  <c r="AW45" i="4"/>
  <c r="H45" i="1"/>
  <c r="V45" i="4" l="1"/>
  <c r="AS46" i="4" l="1"/>
  <c r="K46" i="4"/>
  <c r="AG46" i="4" l="1"/>
  <c r="I46" i="4" s="1"/>
  <c r="AY46" i="4"/>
  <c r="AI46" i="4" s="1"/>
  <c r="P46" i="4" s="1"/>
  <c r="AF46" i="4"/>
  <c r="E46" i="4" s="1"/>
  <c r="AC47" i="4"/>
  <c r="AQ48" i="4"/>
  <c r="AK46" i="4" l="1"/>
  <c r="BI47" i="4"/>
  <c r="AJ46" i="4"/>
  <c r="Q46" i="4" s="1"/>
  <c r="AL46" i="4" s="1"/>
  <c r="AH47" i="4"/>
  <c r="J47" i="4" s="1"/>
  <c r="F46" i="4" l="1"/>
  <c r="R46" i="4"/>
  <c r="B46" i="4" l="1"/>
  <c r="B46" i="1" s="1"/>
  <c r="AD47" i="4"/>
  <c r="AR48" i="4"/>
  <c r="BK47" i="4"/>
  <c r="AP48" i="4"/>
  <c r="AB47" i="4"/>
  <c r="BG47" i="4"/>
  <c r="F46" i="1" l="1"/>
  <c r="AE47" i="4"/>
  <c r="D47" i="4" s="1"/>
  <c r="AX47" i="4"/>
  <c r="AW46" i="4" l="1"/>
  <c r="H46" i="1"/>
  <c r="U46" i="4"/>
  <c r="I46" i="1" s="1"/>
  <c r="DR46" i="1" s="1"/>
  <c r="V46" i="4" l="1"/>
  <c r="AS47" i="4" l="1"/>
  <c r="AG47" i="4" l="1"/>
  <c r="I47" i="4" s="1"/>
  <c r="AY47" i="4"/>
  <c r="AI47" i="4" s="1"/>
  <c r="P47" i="4" s="1"/>
  <c r="AF47" i="4"/>
  <c r="E47" i="4" s="1"/>
  <c r="K47" i="4"/>
  <c r="AK47" i="4" l="1"/>
  <c r="AJ47" i="4"/>
  <c r="Q47" i="4" s="1"/>
  <c r="AL47" i="4" s="1"/>
  <c r="BI48" i="4"/>
  <c r="AC48" i="4"/>
  <c r="AQ49" i="4"/>
  <c r="R47" i="4" l="1"/>
  <c r="AH48" i="4"/>
  <c r="J48" i="4" s="1"/>
  <c r="F47" i="4" l="1"/>
  <c r="B47" i="4"/>
  <c r="B47" i="1" s="1"/>
  <c r="AR49" i="4"/>
  <c r="BK48" i="4"/>
  <c r="AD48" i="4"/>
  <c r="AX48" i="4" l="1"/>
  <c r="AB48" i="4"/>
  <c r="AP49" i="4"/>
  <c r="BG48" i="4"/>
  <c r="AE48" i="4" l="1"/>
  <c r="D48" i="4" s="1"/>
  <c r="F47" i="1"/>
  <c r="U47" i="4" l="1"/>
  <c r="I47" i="1" s="1"/>
  <c r="DR47" i="1" s="1"/>
  <c r="H47" i="1"/>
  <c r="AW47" i="4"/>
  <c r="V47" i="4" l="1"/>
  <c r="AS48" i="4" l="1"/>
  <c r="AY48" i="4" l="1"/>
  <c r="AI48" i="4" s="1"/>
  <c r="P48" i="4" s="1"/>
  <c r="AF48" i="4"/>
  <c r="E48" i="4" s="1"/>
  <c r="AG48" i="4"/>
  <c r="I48" i="4" s="1"/>
  <c r="K48" i="4"/>
  <c r="AQ50" i="4" s="1"/>
  <c r="AK48" i="4" l="1"/>
  <c r="AJ48" i="4"/>
  <c r="Q48" i="4" s="1"/>
  <c r="AL48" i="4" s="1"/>
  <c r="BI49" i="4"/>
  <c r="AC49" i="4"/>
  <c r="R48" i="4" l="1"/>
  <c r="AH49" i="4"/>
  <c r="J49" i="4" s="1"/>
  <c r="B48" i="4" l="1"/>
  <c r="B48" i="1" s="1"/>
  <c r="F48" i="4"/>
  <c r="AR50" i="4"/>
  <c r="AD49" i="4"/>
  <c r="BK49" i="4"/>
  <c r="BG49" i="4" l="1"/>
  <c r="AP50" i="4"/>
  <c r="AB49" i="4"/>
  <c r="AX49" i="4"/>
  <c r="F48" i="1" l="1"/>
  <c r="AE49" i="4"/>
  <c r="D49" i="4" s="1"/>
  <c r="AW48" i="4" l="1"/>
  <c r="H48" i="1"/>
  <c r="U48" i="4"/>
  <c r="I48" i="1" s="1"/>
  <c r="DR48" i="1" s="1"/>
  <c r="V48" i="4" l="1"/>
  <c r="K49" i="4"/>
  <c r="AS49" i="4" l="1"/>
  <c r="AC50" i="4"/>
  <c r="AQ51" i="4"/>
  <c r="AG49" i="4" l="1"/>
  <c r="I49" i="4" s="1"/>
  <c r="AY49" i="4"/>
  <c r="AI49" i="4" s="1"/>
  <c r="P49" i="4" s="1"/>
  <c r="AF49" i="4"/>
  <c r="E49" i="4" s="1"/>
  <c r="AH50" i="4"/>
  <c r="J50" i="4" s="1"/>
  <c r="AK49" i="4" l="1"/>
  <c r="AJ49" i="4"/>
  <c r="Q49" i="4" s="1"/>
  <c r="AL49" i="4" s="1"/>
  <c r="BI50" i="4"/>
  <c r="R49" i="4" l="1"/>
  <c r="BK50" i="4" l="1"/>
  <c r="AD50" i="4"/>
  <c r="AR51" i="4"/>
  <c r="B49" i="4"/>
  <c r="F49" i="4"/>
  <c r="B49" i="1" l="1"/>
  <c r="AB50" i="4"/>
  <c r="AP51" i="4"/>
  <c r="BG50" i="4"/>
  <c r="AX50" i="4"/>
  <c r="AE50" i="4" l="1"/>
  <c r="D50" i="4" s="1"/>
  <c r="F49" i="1"/>
  <c r="AW49" i="4" l="1"/>
  <c r="H49" i="1"/>
  <c r="U49" i="4"/>
  <c r="I49" i="1" s="1"/>
  <c r="DR49" i="1" s="1"/>
  <c r="BY49" i="1" l="1"/>
  <c r="V49" i="4"/>
  <c r="K50" i="4"/>
  <c r="AS50" i="4" l="1"/>
  <c r="CH49" i="1" a="1"/>
  <c r="CH49" i="1" s="1"/>
  <c r="CJ49" i="1" a="1"/>
  <c r="CJ49" i="1" s="1"/>
  <c r="CI49" i="1" a="1"/>
  <c r="CI49" i="1" s="1"/>
  <c r="CK49" i="1" a="1"/>
  <c r="CK49" i="1" s="1"/>
  <c r="AC51" i="4"/>
  <c r="AQ52" i="4"/>
  <c r="CK47" i="1" l="1"/>
  <c r="CK48" i="1"/>
  <c r="CI48" i="1"/>
  <c r="CI47" i="1"/>
  <c r="CH48" i="1"/>
  <c r="CH47" i="1"/>
  <c r="CJ48" i="1"/>
  <c r="CJ47" i="1"/>
  <c r="AG50" i="4"/>
  <c r="I50" i="4" s="1"/>
  <c r="AK50" i="4" s="1"/>
  <c r="AY50" i="4"/>
  <c r="AI50" i="4" s="1"/>
  <c r="P50" i="4" s="1"/>
  <c r="AF50" i="4"/>
  <c r="E50" i="4" s="1"/>
  <c r="AJ50" i="4" l="1"/>
  <c r="Q50" i="4" s="1"/>
  <c r="AL50" i="4" s="1"/>
  <c r="CN48" i="1" a="1"/>
  <c r="CN48" i="1" s="1"/>
  <c r="CL47" i="1"/>
  <c r="CO48" i="1" a="1"/>
  <c r="CO48" i="1" s="1"/>
  <c r="CM48" i="1" a="1"/>
  <c r="CM48" i="1" s="1"/>
  <c r="CL48" i="1" a="1"/>
  <c r="CL48" i="1" s="1"/>
  <c r="BI51" i="4"/>
  <c r="CL45" i="1" l="1"/>
  <c r="CL49" i="1"/>
  <c r="R50" i="4" l="1"/>
  <c r="CQ51" i="1"/>
  <c r="CQ53" i="1"/>
  <c r="CQ52" i="1"/>
  <c r="CQ49" i="1"/>
  <c r="CQ50" i="1"/>
  <c r="B50" i="4" l="1"/>
  <c r="B50" i="1" s="1"/>
  <c r="F50" i="4"/>
  <c r="AD51" i="4"/>
  <c r="AR52" i="4"/>
  <c r="BK51" i="4"/>
  <c r="AX51" i="4" l="1"/>
  <c r="AP52" i="4"/>
  <c r="AB51" i="4"/>
  <c r="BG51" i="4"/>
  <c r="F50" i="1" l="1"/>
  <c r="AE51" i="4"/>
  <c r="D51" i="4" s="1"/>
  <c r="K51" i="4"/>
  <c r="AW50" i="4" l="1"/>
  <c r="U50" i="4"/>
  <c r="I50" i="1" s="1"/>
  <c r="DR50" i="1" s="1"/>
  <c r="H50" i="1"/>
  <c r="AC52" i="4"/>
  <c r="AQ53" i="4"/>
  <c r="V50" i="4" l="1"/>
  <c r="AH52" i="4"/>
  <c r="J52" i="4" s="1"/>
  <c r="AS51" i="4" l="1"/>
  <c r="AY51" i="4" l="1"/>
  <c r="AI51" i="4" s="1"/>
  <c r="P51" i="4" s="1"/>
  <c r="AF51" i="4"/>
  <c r="E51" i="4" s="1"/>
  <c r="AG51" i="4"/>
  <c r="I51" i="4" s="1"/>
  <c r="AK51" i="4" l="1"/>
  <c r="AJ51" i="4"/>
  <c r="Q51" i="4" l="1"/>
  <c r="R51" i="4"/>
  <c r="F51" i="4"/>
  <c r="B51" i="4" l="1"/>
  <c r="B51" i="1" s="1"/>
  <c r="BK52" i="4"/>
  <c r="AD52" i="4"/>
  <c r="AR53" i="4"/>
  <c r="AB52" i="4"/>
  <c r="AP53" i="4"/>
  <c r="BG52" i="4"/>
  <c r="AX52" i="4" l="1"/>
  <c r="AE52" i="4"/>
  <c r="D52" i="4" s="1"/>
  <c r="F51" i="1"/>
  <c r="AW51" i="4" l="1"/>
  <c r="H51" i="1"/>
  <c r="U51" i="4"/>
  <c r="I51" i="1" s="1"/>
  <c r="DR51" i="1" s="1"/>
  <c r="V51" i="4" l="1"/>
  <c r="F52" i="4"/>
  <c r="AP54" i="4" l="1"/>
  <c r="AB53" i="4"/>
  <c r="AS52" i="4"/>
  <c r="AG52" i="4" l="1"/>
  <c r="I52" i="4" s="1"/>
  <c r="AF52" i="4"/>
  <c r="E52" i="4" s="1"/>
  <c r="AF53" i="4"/>
  <c r="E53" i="4" s="1"/>
  <c r="AY52" i="4"/>
  <c r="AI52" i="4" s="1"/>
  <c r="P52" i="4" s="1"/>
  <c r="AK52" i="4" l="1"/>
  <c r="R52" i="4"/>
  <c r="AJ52" i="4"/>
  <c r="Q52" i="4" s="1"/>
  <c r="AL52" i="4" s="1"/>
  <c r="BG53" i="4"/>
  <c r="BK53" i="4" l="1"/>
  <c r="AD53" i="4"/>
  <c r="AR54" i="4"/>
  <c r="B52" i="4" l="1"/>
  <c r="B52" i="1" s="1"/>
  <c r="AY53" i="4"/>
  <c r="K52" i="4"/>
  <c r="AC53" i="4" l="1"/>
  <c r="AQ54" i="4"/>
  <c r="BI53" i="4"/>
  <c r="F53" i="4"/>
  <c r="F52" i="1" l="1"/>
  <c r="AG53" i="4"/>
  <c r="I53" i="4" s="1"/>
  <c r="AB54" i="4"/>
  <c r="AP55" i="4"/>
  <c r="AW52" i="4" l="1"/>
  <c r="H52" i="1"/>
  <c r="AE54" i="4"/>
  <c r="D54" i="4" s="1"/>
  <c r="U52" i="4" l="1"/>
  <c r="I52" i="1" s="1"/>
  <c r="DR52" i="1" s="1"/>
  <c r="V52" i="4"/>
  <c r="AS53" i="4" l="1"/>
  <c r="AH53" i="4" l="1"/>
  <c r="J53" i="4" s="1"/>
  <c r="AX53" i="4"/>
  <c r="AE53" i="4"/>
  <c r="D53" i="4" s="1"/>
  <c r="AI53" i="4" l="1"/>
  <c r="P53" i="4" s="1"/>
  <c r="AK53" i="4" s="1"/>
  <c r="BG54" i="4"/>
  <c r="AJ53" i="4"/>
  <c r="Q53" i="4" s="1"/>
  <c r="AL53" i="4" s="1"/>
  <c r="R53" i="4" l="1"/>
  <c r="BK54" i="4" s="1"/>
  <c r="AR55" i="4" l="1"/>
  <c r="AD54" i="4"/>
  <c r="AY54" i="4"/>
  <c r="K53" i="4" l="1"/>
  <c r="B53" i="4"/>
  <c r="B53" i="1" s="1"/>
  <c r="F54" i="4"/>
  <c r="AC54" i="4" l="1"/>
  <c r="AQ55" i="4"/>
  <c r="BI54" i="4"/>
  <c r="AB55" i="4"/>
  <c r="AP56" i="4"/>
  <c r="F53" i="1" l="1"/>
  <c r="AH54" i="4"/>
  <c r="J54" i="4" s="1"/>
  <c r="AF55" i="4"/>
  <c r="E55" i="4" s="1"/>
  <c r="AW53" i="4" l="1"/>
  <c r="U53" i="4" s="1"/>
  <c r="I53" i="1" s="1"/>
  <c r="DR53" i="1" s="1"/>
  <c r="H53" i="1"/>
  <c r="V53" i="4" l="1"/>
  <c r="AS54" i="4" l="1"/>
  <c r="AF54" i="4" l="1"/>
  <c r="E54" i="4" s="1"/>
  <c r="AG54" i="4"/>
  <c r="I54" i="4" s="1"/>
  <c r="AX54" i="4"/>
  <c r="AI54" i="4" s="1"/>
  <c r="P54" i="4" s="1"/>
  <c r="AK54" i="4" l="1"/>
  <c r="AJ54" i="4"/>
  <c r="BG55" i="4"/>
  <c r="Q54" i="4" l="1"/>
  <c r="AL54" i="4" s="1"/>
  <c r="R54" i="4"/>
  <c r="AR56" i="4" s="1"/>
  <c r="B54" i="4" l="1"/>
  <c r="B54" i="1" s="1"/>
  <c r="K54" i="4"/>
  <c r="AC55" i="4" s="1"/>
  <c r="BK55" i="4"/>
  <c r="AD55" i="4"/>
  <c r="BI55" i="4" l="1"/>
  <c r="AQ56" i="4"/>
  <c r="F54" i="1"/>
  <c r="AG55" i="4"/>
  <c r="I55" i="4" s="1"/>
  <c r="K55" i="4" l="1"/>
  <c r="AW54" i="4"/>
  <c r="H54" i="1"/>
  <c r="V54" i="4" l="1"/>
  <c r="U54" i="4"/>
  <c r="I54" i="1" s="1"/>
  <c r="DR54" i="1" s="1"/>
  <c r="AC56" i="4"/>
  <c r="AQ57" i="4"/>
  <c r="AG56" i="4" l="1"/>
  <c r="I56" i="4" s="1"/>
  <c r="BY54" i="1"/>
  <c r="AS55" i="4"/>
  <c r="AH55" i="4" l="1"/>
  <c r="J55" i="4" s="1"/>
  <c r="AE55" i="4"/>
  <c r="D55" i="4" s="1"/>
  <c r="CI54" i="1" a="1"/>
  <c r="CI54" i="1" s="1"/>
  <c r="CH54" i="1" a="1"/>
  <c r="CH54" i="1" s="1"/>
  <c r="CJ54" i="1" a="1"/>
  <c r="CJ54" i="1" s="1"/>
  <c r="CK54" i="1" a="1"/>
  <c r="CK54" i="1" s="1"/>
  <c r="AY55" i="4"/>
  <c r="CH53" i="1" l="1"/>
  <c r="CH52" i="1"/>
  <c r="CI52" i="1"/>
  <c r="CI53" i="1"/>
  <c r="CJ52" i="1"/>
  <c r="CJ53" i="1"/>
  <c r="AI55" i="4"/>
  <c r="P55" i="4" s="1"/>
  <c r="AK55" i="4" s="1"/>
  <c r="AJ55" i="4"/>
  <c r="Q55" i="4" s="1"/>
  <c r="AL55" i="4" s="1"/>
  <c r="BI56" i="4"/>
  <c r="CK52" i="1"/>
  <c r="CK53" i="1"/>
  <c r="CM53" i="1" l="1" a="1"/>
  <c r="CM53" i="1" s="1"/>
  <c r="F55" i="4"/>
  <c r="R55" i="4"/>
  <c r="BK56" i="4" s="1"/>
  <c r="CN53" i="1" a="1"/>
  <c r="CN53" i="1" s="1"/>
  <c r="CL52" i="1"/>
  <c r="CO53" i="1" a="1"/>
  <c r="CO53" i="1" s="1"/>
  <c r="CL53" i="1" a="1"/>
  <c r="CL53" i="1" s="1"/>
  <c r="CL50" i="1" s="1"/>
  <c r="CL54" i="1" l="1"/>
  <c r="AR57" i="4"/>
  <c r="AD56" i="4"/>
  <c r="AB56" i="4"/>
  <c r="AP57" i="4"/>
  <c r="BG56" i="4"/>
  <c r="B55" i="4" l="1"/>
  <c r="AE56" i="4"/>
  <c r="D56" i="4" s="1"/>
  <c r="F55" i="1"/>
  <c r="AX56" i="4"/>
  <c r="CQ55" i="1"/>
  <c r="CQ56" i="1"/>
  <c r="CQ57" i="1"/>
  <c r="CQ58" i="1"/>
  <c r="CQ54" i="1"/>
  <c r="B55" i="1" l="1"/>
  <c r="H55" i="1"/>
  <c r="AW55" i="4" l="1"/>
  <c r="U55" i="4" s="1"/>
  <c r="I55" i="1" s="1"/>
  <c r="DR55" i="1" s="1"/>
  <c r="V55" i="4" l="1"/>
  <c r="AS56" i="4" l="1"/>
  <c r="AY56" i="4"/>
  <c r="AF56" i="4" l="1"/>
  <c r="E56" i="4" s="1"/>
  <c r="AH56" i="4"/>
  <c r="J56" i="4" s="1"/>
  <c r="AJ56" i="4" l="1"/>
  <c r="Q56" i="4" s="1"/>
  <c r="AL56" i="4" s="1"/>
  <c r="AI56" i="4"/>
  <c r="P56" i="4" s="1"/>
  <c r="AK56" i="4" s="1"/>
  <c r="R56" i="4" l="1"/>
  <c r="AD57" i="4" l="1"/>
  <c r="BK57" i="4"/>
  <c r="AR58" i="4"/>
  <c r="K56" i="4"/>
  <c r="AQ58" i="4" s="1"/>
  <c r="AY57" i="4"/>
  <c r="B56" i="4" l="1"/>
  <c r="B56" i="1" s="1"/>
  <c r="F56" i="4"/>
  <c r="AB57" i="4" s="1"/>
  <c r="BI57" i="4"/>
  <c r="AC57" i="4"/>
  <c r="AP58" i="4" l="1"/>
  <c r="BG57" i="4"/>
  <c r="AH57" i="4"/>
  <c r="J57" i="4" s="1"/>
  <c r="F56" i="1"/>
  <c r="AW56" i="4"/>
  <c r="AE57" i="4"/>
  <c r="D57" i="4" s="1"/>
  <c r="K57" i="4" l="1"/>
  <c r="AC58" i="4" s="1"/>
  <c r="H56" i="1"/>
  <c r="AH58" i="4"/>
  <c r="J58" i="4" s="1"/>
  <c r="U56" i="4"/>
  <c r="I56" i="1" s="1"/>
  <c r="DR56" i="1" s="1"/>
  <c r="V56" i="4"/>
  <c r="AQ59" i="4" l="1"/>
  <c r="AS57" i="4"/>
  <c r="AG57" i="4" l="1"/>
  <c r="I57" i="4" s="1"/>
  <c r="AF57" i="4"/>
  <c r="E57" i="4" s="1"/>
  <c r="AX57" i="4"/>
  <c r="AI57" i="4" s="1"/>
  <c r="P57" i="4" s="1"/>
  <c r="AK57" i="4" l="1"/>
  <c r="AJ57" i="4"/>
  <c r="Q57" i="4" s="1"/>
  <c r="AL57" i="4" s="1"/>
  <c r="BI58" i="4"/>
  <c r="R57" i="4" l="1"/>
  <c r="AD58" i="4" s="1"/>
  <c r="BK58" i="4" l="1"/>
  <c r="AR59" i="4"/>
  <c r="AY58" i="4"/>
  <c r="F57" i="4"/>
  <c r="B57" i="4" l="1"/>
  <c r="B57" i="1" s="1"/>
  <c r="AB58" i="4"/>
  <c r="AP59" i="4"/>
  <c r="BG58" i="4"/>
  <c r="F57" i="1" l="1"/>
  <c r="AF58" i="4"/>
  <c r="E58" i="4" s="1"/>
  <c r="AW57" i="4" l="1"/>
  <c r="H57" i="1"/>
  <c r="U57" i="4"/>
  <c r="I57" i="1" s="1"/>
  <c r="DR57" i="1" s="1"/>
  <c r="V57" i="4" l="1"/>
  <c r="AS58" i="4" l="1"/>
  <c r="AX58" i="4" l="1"/>
  <c r="AJ58" i="4" s="1"/>
  <c r="AE58" i="4"/>
  <c r="D58" i="4" s="1"/>
  <c r="AG58" i="4"/>
  <c r="I58" i="4" s="1"/>
  <c r="Q58" i="4" l="1"/>
  <c r="AL58" i="4" s="1"/>
  <c r="AI58" i="4"/>
  <c r="P58" i="4" s="1"/>
  <c r="AK58" i="4" s="1"/>
  <c r="F58" i="4" l="1"/>
  <c r="R58" i="4"/>
  <c r="BK59" i="4" s="1"/>
  <c r="K58" i="4"/>
  <c r="AC59" i="4" l="1"/>
  <c r="AQ60" i="4"/>
  <c r="BI59" i="4"/>
  <c r="AD59" i="4"/>
  <c r="AR60" i="4"/>
  <c r="B58" i="4"/>
  <c r="B58" i="1" s="1"/>
  <c r="AP60" i="4"/>
  <c r="AB59" i="4"/>
  <c r="BG59" i="4"/>
  <c r="AX59" i="4" l="1"/>
  <c r="F58" i="1"/>
  <c r="AF59" i="4"/>
  <c r="E59" i="4" s="1"/>
  <c r="AG59" i="4"/>
  <c r="I59" i="4" s="1"/>
  <c r="AW58" i="4" l="1"/>
  <c r="H58" i="1"/>
  <c r="U58" i="4"/>
  <c r="I58" i="1" s="1"/>
  <c r="DR58" i="1" s="1"/>
  <c r="K59" i="4"/>
  <c r="AC60" i="4" l="1"/>
  <c r="AQ61" i="4"/>
  <c r="V58" i="4"/>
  <c r="AS59" i="4" l="1"/>
  <c r="AG60" i="4"/>
  <c r="I60" i="4" s="1"/>
  <c r="AE59" i="4" l="1"/>
  <c r="D59" i="4" s="1"/>
  <c r="AH59" i="4"/>
  <c r="J59" i="4" s="1"/>
  <c r="AY59" i="4"/>
  <c r="AJ59" i="4" l="1"/>
  <c r="Q59" i="4" s="1"/>
  <c r="AL59" i="4" s="1"/>
  <c r="BI60" i="4"/>
  <c r="AI59" i="4"/>
  <c r="P59" i="4" s="1"/>
  <c r="AK59" i="4" s="1"/>
  <c r="K60" i="4"/>
  <c r="R59" i="4" l="1"/>
  <c r="BK60" i="4" s="1"/>
  <c r="AQ62" i="4"/>
  <c r="AC61" i="4"/>
  <c r="AR61" i="4" l="1"/>
  <c r="AD60" i="4"/>
  <c r="F59" i="4"/>
  <c r="AG61" i="4"/>
  <c r="I61" i="4" s="1"/>
  <c r="B59" i="4" l="1"/>
  <c r="B59" i="1" s="1"/>
  <c r="AP61" i="4"/>
  <c r="AB60" i="4"/>
  <c r="BG60" i="4"/>
  <c r="AX60" i="4"/>
  <c r="F59" i="1" l="1"/>
  <c r="AE60" i="4"/>
  <c r="D60" i="4" s="1"/>
  <c r="AW59" i="4" l="1"/>
  <c r="H59" i="1"/>
  <c r="U59" i="4"/>
  <c r="I59" i="1" s="1"/>
  <c r="DR59" i="1" s="1"/>
  <c r="BY59" i="1" l="1"/>
  <c r="V59" i="4"/>
  <c r="F60" i="4"/>
  <c r="AS60" i="4" l="1"/>
  <c r="AP62" i="4"/>
  <c r="AB61" i="4"/>
  <c r="CI59" i="1" a="1"/>
  <c r="CI59" i="1" s="1"/>
  <c r="CK59" i="1" a="1"/>
  <c r="CK59" i="1" s="1"/>
  <c r="CJ59" i="1" a="1"/>
  <c r="CJ59" i="1" s="1"/>
  <c r="CH59" i="1" a="1"/>
  <c r="CH59" i="1" s="1"/>
  <c r="AE61" i="4" l="1"/>
  <c r="D61" i="4" s="1"/>
  <c r="CH57" i="1"/>
  <c r="CH58" i="1"/>
  <c r="CJ57" i="1"/>
  <c r="CJ58" i="1"/>
  <c r="AH60" i="4"/>
  <c r="J60" i="4" s="1"/>
  <c r="AY60" i="4"/>
  <c r="CK58" i="1"/>
  <c r="CK57" i="1"/>
  <c r="AF60" i="4"/>
  <c r="E60" i="4" s="1"/>
  <c r="CI58" i="1"/>
  <c r="CI57" i="1"/>
  <c r="BI61" i="4" l="1"/>
  <c r="AI60" i="4"/>
  <c r="P60" i="4" s="1"/>
  <c r="AK60" i="4" s="1"/>
  <c r="AJ60" i="4"/>
  <c r="Q60" i="4" s="1"/>
  <c r="AL60" i="4" s="1"/>
  <c r="BG61" i="4"/>
  <c r="CM58" i="1" a="1"/>
  <c r="CM58" i="1" s="1"/>
  <c r="CL57" i="1"/>
  <c r="CO58" i="1" a="1"/>
  <c r="CO58" i="1" s="1"/>
  <c r="CN58" i="1" a="1"/>
  <c r="CN58" i="1" s="1"/>
  <c r="CL58" i="1" a="1"/>
  <c r="CL58" i="1" s="1"/>
  <c r="CL55" i="1" l="1"/>
  <c r="CL59" i="1"/>
  <c r="R60" i="4" l="1"/>
  <c r="CQ60" i="1"/>
  <c r="CQ59" i="1"/>
  <c r="CQ61" i="1"/>
  <c r="CQ62" i="1"/>
  <c r="CQ63" i="1"/>
  <c r="B60" i="4" l="1"/>
  <c r="B60" i="1" s="1"/>
  <c r="AD61" i="4"/>
  <c r="AR62" i="4"/>
  <c r="BK61" i="4"/>
  <c r="F60" i="1" l="1"/>
  <c r="AY61" i="4"/>
  <c r="H60" i="1" l="1"/>
  <c r="AW60" i="4"/>
  <c r="V60" i="4" l="1"/>
  <c r="U60" i="4"/>
  <c r="I60" i="1" s="1"/>
  <c r="DR60" i="1" s="1"/>
  <c r="AS61" i="4" l="1"/>
  <c r="AH61" i="4" l="1"/>
  <c r="J61" i="4" s="1"/>
  <c r="AX61" i="4"/>
  <c r="AF61" i="4"/>
  <c r="E61" i="4" s="1"/>
  <c r="AJ61" i="4" l="1"/>
  <c r="Q61" i="4" s="1"/>
  <c r="AL61" i="4" s="1"/>
  <c r="AI61" i="4"/>
  <c r="P61" i="4" s="1"/>
  <c r="AK61" i="4" s="1"/>
  <c r="R61" i="4" l="1"/>
  <c r="AR63" i="4" s="1"/>
  <c r="AD62" i="4" l="1"/>
  <c r="BK62" i="4"/>
  <c r="AX62" i="4"/>
  <c r="K61" i="4"/>
  <c r="F61" i="4" l="1"/>
  <c r="B61" i="4"/>
  <c r="B61" i="1" s="1"/>
  <c r="AQ63" i="4"/>
  <c r="AC62" i="4"/>
  <c r="BI62" i="4"/>
  <c r="AG62" i="4" l="1"/>
  <c r="I62" i="4" s="1"/>
  <c r="AP63" i="4"/>
  <c r="AB62" i="4"/>
  <c r="BG62" i="4"/>
  <c r="AE62" i="4" l="1"/>
  <c r="D62" i="4" s="1"/>
  <c r="F61" i="1"/>
  <c r="AW61" i="4" l="1"/>
  <c r="H61" i="1"/>
  <c r="U61" i="4" l="1"/>
  <c r="I61" i="1" s="1"/>
  <c r="DR61" i="1" s="1"/>
  <c r="V61" i="4"/>
  <c r="AS62" i="4" l="1"/>
  <c r="AH62" i="4" l="1"/>
  <c r="J62" i="4" s="1"/>
  <c r="AF62" i="4"/>
  <c r="E62" i="4" s="1"/>
  <c r="AY62" i="4"/>
  <c r="AJ62" i="4" l="1"/>
  <c r="Q62" i="4" s="1"/>
  <c r="AL62" i="4" s="1"/>
  <c r="AI62" i="4"/>
  <c r="P62" i="4" s="1"/>
  <c r="AK62" i="4" s="1"/>
  <c r="R62" i="4" l="1"/>
  <c r="K62" i="4"/>
  <c r="AC63" i="4" l="1"/>
  <c r="AQ64" i="4"/>
  <c r="BI63" i="4"/>
  <c r="F62" i="4"/>
  <c r="B62" i="4"/>
  <c r="B62" i="1" s="1"/>
  <c r="AR64" i="4"/>
  <c r="AD63" i="4"/>
  <c r="BK63" i="4"/>
  <c r="AP64" i="4" l="1"/>
  <c r="AB63" i="4"/>
  <c r="BG63" i="4"/>
  <c r="AX63" i="4"/>
  <c r="AH63" i="4"/>
  <c r="J63" i="4" s="1"/>
  <c r="AF63" i="4" l="1"/>
  <c r="E63" i="4" s="1"/>
  <c r="F62" i="1"/>
  <c r="H62" i="1" l="1"/>
  <c r="AW62" i="4"/>
  <c r="U62" i="4" l="1"/>
  <c r="V62" i="4"/>
  <c r="AS63" i="4" l="1"/>
  <c r="I62" i="1"/>
  <c r="DR62" i="1" s="1"/>
  <c r="AE63" i="4" l="1"/>
  <c r="D63" i="4" s="1"/>
  <c r="AG63" i="4"/>
  <c r="I63" i="4" s="1"/>
  <c r="AY63" i="4"/>
  <c r="AJ63" i="4" s="1"/>
  <c r="Q63" i="4" s="1"/>
  <c r="AL63" i="4" s="1"/>
  <c r="AI63" i="4" l="1"/>
  <c r="P63" i="4" s="1"/>
  <c r="AK63" i="4" s="1"/>
  <c r="K63" i="4" l="1"/>
  <c r="R63" i="4"/>
  <c r="BK64" i="4" s="1"/>
  <c r="AR65" i="4" l="1"/>
  <c r="AD64" i="4"/>
  <c r="F63" i="4"/>
  <c r="B63" i="4"/>
  <c r="AQ65" i="4"/>
  <c r="AC64" i="4"/>
  <c r="BI64" i="4"/>
  <c r="B63" i="1" l="1"/>
  <c r="AB64" i="4"/>
  <c r="AP65" i="4"/>
  <c r="BG64" i="4"/>
  <c r="AY64" i="4"/>
  <c r="AH64" i="4"/>
  <c r="J64" i="4" s="1"/>
  <c r="F63" i="1" l="1"/>
  <c r="AF64" i="4"/>
  <c r="E64" i="4" s="1"/>
  <c r="L64" i="4"/>
  <c r="H63" i="1" l="1"/>
  <c r="AW63" i="4"/>
  <c r="U63" i="4"/>
  <c r="I63" i="1" l="1"/>
  <c r="DR63" i="1" s="1"/>
  <c r="V63" i="4"/>
  <c r="AS64" i="4" l="1"/>
  <c r="AG64" i="4" l="1"/>
  <c r="I64" i="4" s="1"/>
  <c r="AE64" i="4"/>
  <c r="D64" i="4" s="1"/>
  <c r="AX64" i="4"/>
  <c r="AJ64" i="4" s="1"/>
  <c r="Q64" i="4" l="1"/>
  <c r="AL64" i="4" s="1"/>
  <c r="AI64" i="4"/>
  <c r="P64" i="4" s="1"/>
  <c r="AK64" i="4" s="1"/>
  <c r="F64" i="4" l="1"/>
  <c r="AB65" i="4" s="1"/>
  <c r="R64" i="4"/>
  <c r="BG65" i="4" l="1"/>
  <c r="AP66" i="4"/>
  <c r="AE65" i="4"/>
  <c r="D65" i="4" s="1"/>
  <c r="AD65" i="4"/>
  <c r="AR66" i="4"/>
  <c r="BK65" i="4"/>
  <c r="B64" i="4"/>
  <c r="B64" i="1" s="1"/>
  <c r="K64" i="4"/>
  <c r="AY65" i="4" l="1"/>
  <c r="AC65" i="4"/>
  <c r="AQ66" i="4"/>
  <c r="BI65" i="4"/>
  <c r="AG65" i="4" l="1"/>
  <c r="I65" i="4" s="1"/>
  <c r="F64" i="1"/>
  <c r="H64" i="1" l="1"/>
  <c r="U64" i="4"/>
  <c r="I64" i="1" s="1"/>
  <c r="DR64" i="1" s="1"/>
  <c r="AW64" i="4"/>
  <c r="V64" i="4" l="1"/>
  <c r="BY64" i="1"/>
  <c r="CJ64" i="1" l="1" a="1"/>
  <c r="CJ64" i="1" s="1"/>
  <c r="CI64" i="1" a="1"/>
  <c r="CI64" i="1" s="1"/>
  <c r="CH64" i="1" a="1"/>
  <c r="CH64" i="1" s="1"/>
  <c r="CK64" i="1" a="1"/>
  <c r="CK64" i="1" s="1"/>
  <c r="AS65" i="4"/>
  <c r="AF65" i="4" l="1"/>
  <c r="E65" i="4" s="1"/>
  <c r="AH65" i="4"/>
  <c r="J65" i="4" s="1"/>
  <c r="AX65" i="4"/>
  <c r="CK63" i="1"/>
  <c r="CK62" i="1"/>
  <c r="CH63" i="1"/>
  <c r="CH62" i="1"/>
  <c r="CI62" i="1"/>
  <c r="CI63" i="1"/>
  <c r="CJ63" i="1"/>
  <c r="CJ62" i="1"/>
  <c r="AI65" i="4" l="1"/>
  <c r="P65" i="4" s="1"/>
  <c r="AK65" i="4" s="1"/>
  <c r="AJ65" i="4"/>
  <c r="Q65" i="4" s="1"/>
  <c r="AL65" i="4" s="1"/>
  <c r="CL68" i="1" a="1"/>
  <c r="CL68" i="1" s="1"/>
  <c r="CL63" i="1" a="1"/>
  <c r="CL63" i="1" s="1"/>
  <c r="CO68" i="1" a="1"/>
  <c r="CO68" i="1" s="1"/>
  <c r="CL62" i="1"/>
  <c r="CM68" i="1" a="1"/>
  <c r="CM68" i="1" s="1"/>
  <c r="CN68" i="1" a="1"/>
  <c r="CN68" i="1" s="1"/>
  <c r="CO63" i="1" a="1"/>
  <c r="CO63" i="1" s="1"/>
  <c r="CM63" i="1" a="1"/>
  <c r="CM63" i="1" s="1"/>
  <c r="CN63" i="1" a="1"/>
  <c r="CN63" i="1" s="1"/>
  <c r="R65" i="4" l="1"/>
  <c r="AD66" i="4" s="1"/>
  <c r="CL60" i="1"/>
  <c r="CL64" i="1"/>
  <c r="CL65" i="1"/>
  <c r="CL69" i="1"/>
  <c r="BK66" i="4" l="1"/>
  <c r="AR67" i="4"/>
  <c r="AX66" i="4"/>
  <c r="CQ71" i="1"/>
  <c r="CQ70" i="1"/>
  <c r="CQ69" i="1"/>
  <c r="CQ73" i="1"/>
  <c r="CQ72" i="1"/>
  <c r="CQ67" i="1"/>
  <c r="CQ66" i="1"/>
  <c r="CQ68" i="1"/>
  <c r="CQ64" i="1"/>
  <c r="CQ65" i="1"/>
  <c r="K65" i="4" l="1"/>
  <c r="AC66" i="4" s="1"/>
  <c r="F65" i="4"/>
  <c r="BI66" i="4" l="1"/>
  <c r="AQ67" i="4"/>
  <c r="B65" i="4"/>
  <c r="B65" i="1" s="1"/>
  <c r="AG66" i="4"/>
  <c r="I66" i="4" s="1"/>
  <c r="F65" i="1"/>
  <c r="U65" i="4"/>
  <c r="AB66" i="4"/>
  <c r="AP67" i="4"/>
  <c r="BG66" i="4"/>
  <c r="H65" i="1" l="1"/>
  <c r="AW65" i="4"/>
  <c r="AE66" i="4"/>
  <c r="D66" i="4" s="1"/>
  <c r="I65" i="1"/>
  <c r="DR65" i="1" s="1"/>
  <c r="K66" i="4"/>
  <c r="AQ70" i="4" l="1"/>
  <c r="AC68" i="4"/>
  <c r="AQ69" i="4"/>
  <c r="AC67" i="4"/>
  <c r="AQ68" i="4"/>
  <c r="F66" i="4"/>
  <c r="V65" i="4"/>
  <c r="AB68" i="4" l="1"/>
  <c r="AP70" i="4"/>
  <c r="AB67" i="4"/>
  <c r="AP69" i="4"/>
  <c r="AP68" i="4"/>
  <c r="AH67" i="4"/>
  <c r="J67" i="4" s="1"/>
  <c r="AS66" i="4"/>
  <c r="AY66" i="4" l="1"/>
  <c r="AF66" i="4"/>
  <c r="E66" i="4" s="1"/>
  <c r="AF67" i="4"/>
  <c r="E67" i="4" s="1"/>
  <c r="AH66" i="4"/>
  <c r="J66" i="4" s="1"/>
  <c r="AJ66" i="4" l="1"/>
  <c r="BG67" i="4"/>
  <c r="BI67" i="4"/>
  <c r="AI66" i="4"/>
  <c r="P66" i="4" s="1"/>
  <c r="AK66" i="4" s="1"/>
  <c r="Q66" i="4" l="1"/>
  <c r="AL66" i="4" s="1"/>
  <c r="R66" i="4" l="1"/>
  <c r="AR70" i="4" l="1"/>
  <c r="AD68" i="4"/>
  <c r="AR69" i="4"/>
  <c r="AD67" i="4"/>
  <c r="AR68" i="4"/>
  <c r="BK67" i="4"/>
  <c r="F66" i="1" l="1"/>
  <c r="B66" i="4"/>
  <c r="B66" i="1" s="1"/>
  <c r="AX67" i="4"/>
  <c r="AW66" i="4" l="1"/>
  <c r="U66" i="4" s="1"/>
  <c r="H66" i="1"/>
  <c r="I66" i="1" l="1"/>
  <c r="DR66" i="1" s="1"/>
  <c r="V66" i="4"/>
  <c r="AS67" i="4" l="1"/>
  <c r="AW67" i="4" s="1"/>
  <c r="V67" i="4" s="1"/>
  <c r="AY67" i="4" l="1"/>
  <c r="AJ67" i="4" s="1"/>
  <c r="AG67" i="4"/>
  <c r="I67" i="4" s="1"/>
  <c r="AE67" i="4"/>
  <c r="D67" i="4" s="1"/>
  <c r="Q67" i="4" l="1"/>
  <c r="AL67" i="4" s="1"/>
  <c r="BI68" i="4"/>
  <c r="BG68" i="4"/>
  <c r="AI67" i="4"/>
  <c r="P67" i="4" s="1"/>
  <c r="AK67" i="4" s="1"/>
  <c r="BK68" i="4" l="1"/>
  <c r="B67" i="4" l="1"/>
  <c r="B67" i="1" s="1"/>
  <c r="Y7" i="20" l="1"/>
  <c r="Y8" i="20" s="1"/>
  <c r="C6" i="20"/>
  <c r="C5" i="20"/>
  <c r="C10" i="20" l="1"/>
  <c r="AU10" i="1" s="1"/>
  <c r="AU5" i="1"/>
  <c r="Y9" i="20"/>
  <c r="Y10" i="20" s="1"/>
  <c r="C7" i="20"/>
  <c r="AF10" i="20" l="1"/>
  <c r="E10" i="20" s="1"/>
  <c r="AE10" i="20"/>
  <c r="D10" i="20" s="1"/>
  <c r="C8" i="20"/>
  <c r="C9" i="20"/>
  <c r="AJ10" i="20" l="1"/>
  <c r="Q10" i="20" s="1"/>
  <c r="AL10" i="20" s="1"/>
  <c r="AI10" i="20"/>
  <c r="P10" i="20" s="1"/>
  <c r="AK10" i="20" s="1"/>
  <c r="F10" i="20" l="1"/>
  <c r="AT10" i="20" l="1"/>
  <c r="AB11" i="20"/>
  <c r="Y11" i="20" s="1"/>
  <c r="AP12" i="20"/>
  <c r="BG11" i="20"/>
  <c r="R10" i="20"/>
  <c r="AF11" i="20" l="1"/>
  <c r="E11" i="20" s="1"/>
  <c r="C11" i="20"/>
  <c r="AU11" i="1" s="1"/>
  <c r="K10" i="20"/>
  <c r="B10" i="20"/>
  <c r="AT10" i="1" s="1"/>
  <c r="AV10" i="20"/>
  <c r="AR12" i="20"/>
  <c r="AD11" i="20"/>
  <c r="AA11" i="20" s="1"/>
  <c r="BK11" i="20"/>
  <c r="AU10" i="20" l="1"/>
  <c r="AC11" i="20"/>
  <c r="Z11" i="20" s="1"/>
  <c r="BI11" i="20"/>
  <c r="AQ12" i="20"/>
  <c r="W10" i="20"/>
  <c r="X10" i="20" s="1"/>
  <c r="AX10" i="1" s="1"/>
  <c r="O11" i="20"/>
  <c r="AW11" i="1" s="1"/>
  <c r="AX11" i="20"/>
  <c r="AG11" i="20" l="1"/>
  <c r="I11" i="20" s="1"/>
  <c r="AN10" i="20"/>
  <c r="AM10" i="20" s="1"/>
  <c r="AY10" i="1" s="1"/>
  <c r="S10" i="20"/>
  <c r="AZ10" i="1" s="1"/>
  <c r="H11" i="20"/>
  <c r="AV11" i="1" s="1"/>
  <c r="AW10" i="20" l="1"/>
  <c r="AO11" i="20" s="1"/>
  <c r="U10" i="20"/>
  <c r="BA10" i="1" s="1"/>
  <c r="DU10" i="1" s="1"/>
  <c r="BH11" i="20" l="1"/>
  <c r="BJ11" i="20"/>
  <c r="V10" i="20"/>
  <c r="AS11" i="20" l="1"/>
  <c r="BO11" i="20"/>
  <c r="AH11" i="20" l="1"/>
  <c r="J11" i="20" s="1"/>
  <c r="BN11" i="20"/>
  <c r="AE11" i="20"/>
  <c r="D11" i="20" s="1"/>
  <c r="BM11" i="20"/>
  <c r="AY11" i="20"/>
  <c r="AJ11" i="20" s="1"/>
  <c r="Q11" i="20" s="1"/>
  <c r="AL11" i="20" s="1"/>
  <c r="AI11" i="20" l="1"/>
  <c r="P11" i="20" s="1"/>
  <c r="AK11" i="20" s="1"/>
  <c r="R11" i="20" l="1"/>
  <c r="F11" i="20" l="1"/>
  <c r="AB12" i="20" s="1"/>
  <c r="Y12" i="20" s="1"/>
  <c r="K11" i="20"/>
  <c r="W11" i="20" s="1"/>
  <c r="X11" i="20" s="1"/>
  <c r="AX11" i="1" s="1"/>
  <c r="AD12" i="20"/>
  <c r="AA12" i="20" s="1"/>
  <c r="AR13" i="20"/>
  <c r="AV11" i="20"/>
  <c r="BK12" i="20"/>
  <c r="AP13" i="20" l="1"/>
  <c r="BG12" i="20"/>
  <c r="AT11" i="20"/>
  <c r="AF12" i="20"/>
  <c r="E12" i="20" s="1"/>
  <c r="BI12" i="20"/>
  <c r="AU11" i="20"/>
  <c r="AQ13" i="20"/>
  <c r="AC12" i="20"/>
  <c r="C12" i="20"/>
  <c r="AU12" i="1" s="1"/>
  <c r="AX12" i="20"/>
  <c r="O12" i="20"/>
  <c r="AW12" i="1" s="1"/>
  <c r="AN11" i="20"/>
  <c r="AM11" i="20" s="1"/>
  <c r="AY11" i="1" s="1"/>
  <c r="B11" i="20" l="1"/>
  <c r="Z12" i="20"/>
  <c r="S11" i="20" l="1"/>
  <c r="AT11" i="1"/>
  <c r="AH12" i="20"/>
  <c r="J12" i="20" s="1"/>
  <c r="H12" i="20"/>
  <c r="AV12" i="1" s="1"/>
  <c r="AW11" i="20" l="1"/>
  <c r="AZ11" i="1"/>
  <c r="T11" i="20" l="1"/>
  <c r="AO12" i="20"/>
  <c r="BL12" i="20" s="1"/>
  <c r="V11" i="20"/>
  <c r="U11" i="20"/>
  <c r="BA11" i="1" s="1"/>
  <c r="DU11" i="1" s="1"/>
  <c r="BH12" i="20" l="1"/>
  <c r="BM12" i="20" s="1"/>
  <c r="BJ12" i="20"/>
  <c r="BN12" i="20" s="1"/>
  <c r="BO12" i="20"/>
  <c r="AS12" i="20"/>
  <c r="AE12" i="20" l="1"/>
  <c r="D12" i="20" s="1"/>
  <c r="AG12" i="20"/>
  <c r="I12" i="20" s="1"/>
  <c r="AY12" i="20"/>
  <c r="AJ12" i="20" s="1"/>
  <c r="Q12" i="20" l="1"/>
  <c r="AL12" i="20" s="1"/>
  <c r="AI12" i="20"/>
  <c r="P12" i="20" s="1"/>
  <c r="AK12" i="20" s="1"/>
  <c r="R12" i="20" l="1"/>
  <c r="BK13" i="20" l="1"/>
  <c r="AD13" i="20"/>
  <c r="AA13" i="20" s="1"/>
  <c r="AV12" i="20"/>
  <c r="AR14" i="20"/>
  <c r="K12" i="20"/>
  <c r="F12" i="20" l="1"/>
  <c r="B12" i="20"/>
  <c r="AT12" i="1" s="1"/>
  <c r="AU12" i="20"/>
  <c r="AQ14" i="20"/>
  <c r="BI13" i="20"/>
  <c r="AC13" i="20"/>
  <c r="Z13" i="20" s="1"/>
  <c r="O13" i="20"/>
  <c r="AW13" i="1" s="1"/>
  <c r="AY13" i="20"/>
  <c r="H13" i="20" l="1"/>
  <c r="AV13" i="1" s="1"/>
  <c r="W12" i="20"/>
  <c r="X12" i="20" s="1"/>
  <c r="AB13" i="20"/>
  <c r="Y13" i="20" s="1"/>
  <c r="AP14" i="20"/>
  <c r="BG13" i="20"/>
  <c r="AT12" i="20"/>
  <c r="AF13" i="20" l="1"/>
  <c r="C13" i="20"/>
  <c r="AU13" i="1" s="1"/>
  <c r="AX12" i="1"/>
  <c r="AN12" i="20"/>
  <c r="AM12" i="20" s="1"/>
  <c r="AY12" i="1" s="1"/>
  <c r="S12" i="20"/>
  <c r="E13" i="20" l="1"/>
  <c r="AZ12" i="1"/>
  <c r="AW12" i="20"/>
  <c r="AT13" i="20"/>
  <c r="T12" i="20" l="1"/>
  <c r="AO13" i="20"/>
  <c r="BL13" i="20" s="1"/>
  <c r="F13" i="20"/>
  <c r="AB14" i="20" s="1"/>
  <c r="Y14" i="20" s="1"/>
  <c r="AE14" i="20" s="1"/>
  <c r="D14" i="20" s="1"/>
  <c r="U12" i="20"/>
  <c r="BA12" i="1" s="1"/>
  <c r="DU12" i="1" s="1"/>
  <c r="V12" i="20"/>
  <c r="BH13" i="20" l="1"/>
  <c r="BM13" i="20" s="1"/>
  <c r="BJ13" i="20"/>
  <c r="AP15" i="20"/>
  <c r="C14" i="20"/>
  <c r="AU14" i="1" s="1"/>
  <c r="BO13" i="20"/>
  <c r="AS13" i="20"/>
  <c r="AH13" i="20" l="1"/>
  <c r="J13" i="20" s="1"/>
  <c r="BN13" i="20"/>
  <c r="AU13" i="20"/>
  <c r="AE13" i="20"/>
  <c r="D13" i="20" s="1"/>
  <c r="AG13" i="20"/>
  <c r="I13" i="20" s="1"/>
  <c r="AX13" i="20"/>
  <c r="AJ13" i="20" s="1"/>
  <c r="Q13" i="20" s="1"/>
  <c r="K13" i="20" l="1"/>
  <c r="AQ15" i="20" s="1"/>
  <c r="AL13" i="20"/>
  <c r="BI14" i="20"/>
  <c r="AI13" i="20"/>
  <c r="BG14" i="20"/>
  <c r="AC14" i="20" l="1"/>
  <c r="Z14" i="20" s="1"/>
  <c r="H14" i="20" s="1"/>
  <c r="AV14" i="1" s="1"/>
  <c r="P13" i="20"/>
  <c r="AK13" i="20" s="1"/>
  <c r="R13" i="20"/>
  <c r="BK14" i="20" s="1"/>
  <c r="AH14" i="20" l="1"/>
  <c r="J14" i="20" s="1"/>
  <c r="K14" i="20" s="1"/>
  <c r="B13" i="20"/>
  <c r="AD14" i="20"/>
  <c r="AA14" i="20" s="1"/>
  <c r="AR15" i="20"/>
  <c r="AV13" i="20"/>
  <c r="W13" i="20"/>
  <c r="X13" i="20" s="1"/>
  <c r="AQ16" i="20" l="1"/>
  <c r="AC15" i="20"/>
  <c r="Z15" i="20" s="1"/>
  <c r="S13" i="20"/>
  <c r="AT13" i="1"/>
  <c r="AX13" i="1"/>
  <c r="AN13" i="20"/>
  <c r="AM13" i="20" s="1"/>
  <c r="AY13" i="1" s="1"/>
  <c r="AX14" i="20"/>
  <c r="O14" i="20"/>
  <c r="AW14" i="1" s="1"/>
  <c r="AH15" i="20" l="1"/>
  <c r="H15" i="20"/>
  <c r="AV15" i="1" s="1"/>
  <c r="AZ13" i="1"/>
  <c r="AW13" i="20"/>
  <c r="T13" i="20" l="1"/>
  <c r="AO14" i="20"/>
  <c r="BL14" i="20" s="1"/>
  <c r="J15" i="20"/>
  <c r="K15" i="20" s="1"/>
  <c r="U13" i="20"/>
  <c r="BA13" i="1" s="1"/>
  <c r="DU13" i="1" s="1"/>
  <c r="V13" i="20"/>
  <c r="BH14" i="20" l="1"/>
  <c r="BM14" i="20" s="1"/>
  <c r="BJ14" i="20"/>
  <c r="AC16" i="20"/>
  <c r="Z16" i="20" s="1"/>
  <c r="AQ17" i="20"/>
  <c r="BO14" i="20"/>
  <c r="AS14" i="20"/>
  <c r="AU14" i="20" l="1"/>
  <c r="BN14" i="20"/>
  <c r="H16" i="20"/>
  <c r="AV16" i="1" s="1"/>
  <c r="AH16" i="20"/>
  <c r="J16" i="20" s="1"/>
  <c r="AY14" i="20"/>
  <c r="AI14" i="20" s="1"/>
  <c r="P14" i="20" s="1"/>
  <c r="AF14" i="20"/>
  <c r="E14" i="20" s="1"/>
  <c r="AG14" i="20"/>
  <c r="I14" i="20" s="1"/>
  <c r="AK14" i="20" l="1"/>
  <c r="BI15" i="20"/>
  <c r="AJ14" i="20"/>
  <c r="Q14" i="20" s="1"/>
  <c r="AL14" i="20" s="1"/>
  <c r="R14" i="20" l="1"/>
  <c r="BK15" i="20" l="1"/>
  <c r="AD15" i="20"/>
  <c r="AA15" i="20" s="1"/>
  <c r="AR16" i="20"/>
  <c r="AV14" i="20"/>
  <c r="AX15" i="20" l="1"/>
  <c r="O15" i="20"/>
  <c r="AW15" i="1" s="1"/>
  <c r="F14" i="20"/>
  <c r="B14" i="20"/>
  <c r="AT14" i="1" s="1"/>
  <c r="AP16" i="20" l="1"/>
  <c r="AB15" i="20"/>
  <c r="Y15" i="20" s="1"/>
  <c r="AT14" i="20"/>
  <c r="BG15" i="20"/>
  <c r="W14" i="20"/>
  <c r="X14" i="20" s="1"/>
  <c r="AX14" i="1" l="1"/>
  <c r="S14" i="20"/>
  <c r="AN14" i="20"/>
  <c r="AM14" i="20" s="1"/>
  <c r="AY14" i="1" s="1"/>
  <c r="AE15" i="20"/>
  <c r="D15" i="20" s="1"/>
  <c r="C15" i="20"/>
  <c r="AU15" i="1" s="1"/>
  <c r="AZ14" i="1" l="1"/>
  <c r="AW14" i="20"/>
  <c r="AO15" i="20" s="1"/>
  <c r="BL15" i="20" s="1"/>
  <c r="BH15" i="20" l="1"/>
  <c r="BJ15" i="20"/>
  <c r="T14" i="20"/>
  <c r="U14" i="20" s="1"/>
  <c r="BA14" i="1" s="1"/>
  <c r="V14" i="20"/>
  <c r="DU14" i="1" l="1"/>
  <c r="CB14" i="1"/>
  <c r="AS15" i="20"/>
  <c r="BO15" i="20"/>
  <c r="BM15" i="20"/>
  <c r="AU15" i="20" l="1"/>
  <c r="BN15" i="20"/>
  <c r="AF15" i="20"/>
  <c r="E15" i="20" s="1"/>
  <c r="AY15" i="20"/>
  <c r="AI15" i="20" s="1"/>
  <c r="P15" i="20" s="1"/>
  <c r="AG15" i="20"/>
  <c r="I15" i="20" s="1"/>
  <c r="AK15" i="20" l="1"/>
  <c r="AJ15" i="20"/>
  <c r="Q15" i="20" s="1"/>
  <c r="AL15" i="20" s="1"/>
  <c r="BI16" i="20"/>
  <c r="R15" i="20" l="1"/>
  <c r="AD16" i="20" l="1"/>
  <c r="AA16" i="20" s="1"/>
  <c r="AV15" i="20"/>
  <c r="AV16" i="20" s="1"/>
  <c r="AR17" i="20"/>
  <c r="BK16" i="20"/>
  <c r="F15" i="20"/>
  <c r="B15" i="20"/>
  <c r="AT15" i="1" s="1"/>
  <c r="AB16" i="20" l="1"/>
  <c r="Y16" i="20" s="1"/>
  <c r="AT15" i="20"/>
  <c r="AT16" i="20" s="1"/>
  <c r="AP17" i="20"/>
  <c r="BG16" i="20"/>
  <c r="W15" i="20"/>
  <c r="X15" i="20" s="1"/>
  <c r="O16" i="20"/>
  <c r="AW16" i="1" s="1"/>
  <c r="AX16" i="20"/>
  <c r="AX15" i="1" l="1"/>
  <c r="AN15" i="20"/>
  <c r="AM15" i="20" s="1"/>
  <c r="AY15" i="1" s="1"/>
  <c r="S15" i="20"/>
  <c r="C16" i="20"/>
  <c r="AU16" i="1" s="1"/>
  <c r="AE16" i="20"/>
  <c r="D16" i="20" s="1"/>
  <c r="AW15" i="20" l="1"/>
  <c r="AZ15" i="1"/>
  <c r="T15" i="20" l="1"/>
  <c r="U15" i="20" s="1"/>
  <c r="BA15" i="1" s="1"/>
  <c r="DU15" i="1" s="1"/>
  <c r="AO16" i="20"/>
  <c r="BL16" i="20" s="1"/>
  <c r="V15" i="20"/>
  <c r="F16" i="20"/>
  <c r="BH16" i="20" l="1"/>
  <c r="BM16" i="20" s="1"/>
  <c r="BJ16" i="20"/>
  <c r="BN16" i="20" s="1"/>
  <c r="AB17" i="20"/>
  <c r="Y17" i="20" s="1"/>
  <c r="AP18" i="20"/>
  <c r="BO16" i="20"/>
  <c r="AS16" i="20"/>
  <c r="AG16" i="20" l="1"/>
  <c r="I16" i="20" s="1"/>
  <c r="AF16" i="20"/>
  <c r="E16" i="20" s="1"/>
  <c r="AY16" i="20"/>
  <c r="AI16" i="20" s="1"/>
  <c r="P16" i="20" s="1"/>
  <c r="AF17" i="20"/>
  <c r="C17" i="20"/>
  <c r="AU17" i="1" s="1"/>
  <c r="AK16" i="20" l="1"/>
  <c r="E17" i="20"/>
  <c r="R16" i="20"/>
  <c r="AJ16" i="20"/>
  <c r="BG17" i="20"/>
  <c r="F17" i="20" l="1"/>
  <c r="AB18" i="20" s="1"/>
  <c r="Y18" i="20" s="1"/>
  <c r="C18" i="20" s="1"/>
  <c r="AU18" i="1" s="1"/>
  <c r="Q16" i="20"/>
  <c r="AL16" i="20" s="1"/>
  <c r="BK17" i="20"/>
  <c r="AD17" i="20"/>
  <c r="AA17" i="20" s="1"/>
  <c r="AR18" i="20"/>
  <c r="AP19" i="20" l="1"/>
  <c r="AF18" i="20"/>
  <c r="E18" i="20" s="1"/>
  <c r="AY17" i="20"/>
  <c r="O17" i="20"/>
  <c r="AW17" i="1" s="1"/>
  <c r="K16" i="20"/>
  <c r="B16" i="20" l="1"/>
  <c r="AT16" i="1" s="1"/>
  <c r="AQ18" i="20"/>
  <c r="AC17" i="20"/>
  <c r="Z17" i="20" s="1"/>
  <c r="AU16" i="20"/>
  <c r="W16" i="20"/>
  <c r="X16" i="20" s="1"/>
  <c r="BI17" i="20"/>
  <c r="AX16" i="1" l="1"/>
  <c r="AN16" i="20"/>
  <c r="AM16" i="20" s="1"/>
  <c r="AY16" i="1" s="1"/>
  <c r="S16" i="20"/>
  <c r="H17" i="20"/>
  <c r="AV17" i="1" s="1"/>
  <c r="AG17" i="20"/>
  <c r="I17" i="20" s="1"/>
  <c r="AZ16" i="1" l="1"/>
  <c r="AW16" i="20"/>
  <c r="T16" i="20" l="1"/>
  <c r="U16" i="20" s="1"/>
  <c r="BA16" i="1" s="1"/>
  <c r="DU16" i="1" s="1"/>
  <c r="AO17" i="20"/>
  <c r="BL17" i="20" s="1"/>
  <c r="V16" i="20"/>
  <c r="BH17" i="20" l="1"/>
  <c r="BJ17" i="20"/>
  <c r="BN17" i="20" s="1"/>
  <c r="AS17" i="20"/>
  <c r="BO17" i="20"/>
  <c r="AT17" i="20" l="1"/>
  <c r="BM17" i="20"/>
  <c r="AH17" i="20"/>
  <c r="J17" i="20" s="1"/>
  <c r="AE17" i="20"/>
  <c r="D17" i="20" s="1"/>
  <c r="AX17" i="20"/>
  <c r="BG18" i="20" l="1"/>
  <c r="AI17" i="20"/>
  <c r="P17" i="20" s="1"/>
  <c r="AK17" i="20" s="1"/>
  <c r="AJ17" i="20"/>
  <c r="Q17" i="20" l="1"/>
  <c r="R17" i="20" l="1"/>
  <c r="AR19" i="20" s="1"/>
  <c r="AL17" i="20"/>
  <c r="AD18" i="20" l="1"/>
  <c r="AA18" i="20" s="1"/>
  <c r="O18" i="20" s="1"/>
  <c r="AW18" i="1" s="1"/>
  <c r="BK18" i="20"/>
  <c r="AV17" i="20"/>
  <c r="K17" i="20"/>
  <c r="AY18" i="20" l="1"/>
  <c r="B17" i="20"/>
  <c r="AT17" i="1" s="1"/>
  <c r="W17" i="20"/>
  <c r="X17" i="20" s="1"/>
  <c r="AQ19" i="20"/>
  <c r="AC18" i="20"/>
  <c r="Z18" i="20" s="1"/>
  <c r="AU17" i="20"/>
  <c r="AU18" i="20" s="1"/>
  <c r="BI18" i="20"/>
  <c r="AH18" i="20" l="1"/>
  <c r="J18" i="20" s="1"/>
  <c r="H18" i="20"/>
  <c r="AV18" i="1" s="1"/>
  <c r="AX17" i="1"/>
  <c r="S17" i="20"/>
  <c r="AN17" i="20"/>
  <c r="AM17" i="20" s="1"/>
  <c r="AY17" i="1" s="1"/>
  <c r="F18" i="20"/>
  <c r="AZ17" i="1" l="1"/>
  <c r="AW17" i="20"/>
  <c r="AO18" i="20" s="1"/>
  <c r="BL18" i="20" s="1"/>
  <c r="AB19" i="20"/>
  <c r="Y19" i="20" s="1"/>
  <c r="AP20" i="20"/>
  <c r="BH18" i="20" l="1"/>
  <c r="BJ18" i="20"/>
  <c r="T17" i="20"/>
  <c r="U17" i="20" s="1"/>
  <c r="BA17" i="1" s="1"/>
  <c r="DU17" i="1" s="1"/>
  <c r="K18" i="20"/>
  <c r="V17" i="20"/>
  <c r="AE19" i="20"/>
  <c r="D19" i="20" s="1"/>
  <c r="C19" i="20"/>
  <c r="AU19" i="1" s="1"/>
  <c r="BN18" i="20" l="1"/>
  <c r="BO18" i="20"/>
  <c r="AS18" i="20"/>
  <c r="AC19" i="20"/>
  <c r="Z19" i="20" s="1"/>
  <c r="AQ20" i="20"/>
  <c r="AT18" i="20" l="1"/>
  <c r="BM18" i="20"/>
  <c r="H19" i="20"/>
  <c r="AV19" i="1" s="1"/>
  <c r="AH19" i="20"/>
  <c r="J19" i="20" s="1"/>
  <c r="AE18" i="20"/>
  <c r="D18" i="20" s="1"/>
  <c r="AX18" i="20"/>
  <c r="AG18" i="20"/>
  <c r="I18" i="20" s="1"/>
  <c r="F19" i="20"/>
  <c r="BG19" i="20" l="1"/>
  <c r="AI18" i="20"/>
  <c r="P18" i="20" s="1"/>
  <c r="AK18" i="20" s="1"/>
  <c r="AJ18" i="20"/>
  <c r="Q18" i="20" s="1"/>
  <c r="AL18" i="20" s="1"/>
  <c r="BI19" i="20"/>
  <c r="AP21" i="20"/>
  <c r="AB20" i="20"/>
  <c r="Y20" i="20" s="1"/>
  <c r="AF20" i="20" l="1"/>
  <c r="E20" i="20" s="1"/>
  <c r="C20" i="20"/>
  <c r="AU20" i="1" s="1"/>
  <c r="R18" i="20" l="1"/>
  <c r="AD19" i="20" l="1"/>
  <c r="AA19" i="20" s="1"/>
  <c r="AR20" i="20"/>
  <c r="AV18" i="20"/>
  <c r="W18" i="20"/>
  <c r="X18" i="20" s="1"/>
  <c r="BK19" i="20"/>
  <c r="B18" i="20" l="1"/>
  <c r="AT18" i="1" s="1"/>
  <c r="AX18" i="1"/>
  <c r="AN18" i="20"/>
  <c r="AM18" i="20" s="1"/>
  <c r="AY18" i="1" s="1"/>
  <c r="AY19" i="20"/>
  <c r="O19" i="20"/>
  <c r="AW19" i="1" s="1"/>
  <c r="S18" i="20" l="1"/>
  <c r="AZ18" i="1" l="1"/>
  <c r="AW18" i="20"/>
  <c r="AO19" i="20" s="1"/>
  <c r="BL19" i="20" s="1"/>
  <c r="BH19" i="20" l="1"/>
  <c r="BJ19" i="20"/>
  <c r="T18" i="20"/>
  <c r="U18" i="20" s="1"/>
  <c r="BA18" i="1" s="1"/>
  <c r="DU18" i="1" s="1"/>
  <c r="V18" i="20"/>
  <c r="BM19" i="20" l="1"/>
  <c r="BO19" i="20"/>
  <c r="BN19" i="20"/>
  <c r="AS19" i="20"/>
  <c r="AF19" i="20" l="1"/>
  <c r="E19" i="20" s="1"/>
  <c r="AT19" i="20"/>
  <c r="AG19" i="20"/>
  <c r="I19" i="20" s="1"/>
  <c r="AX19" i="20"/>
  <c r="AI19" i="20" s="1"/>
  <c r="P19" i="20" s="1"/>
  <c r="AK19" i="20" s="1"/>
  <c r="BG20" i="20" l="1"/>
  <c r="AJ19" i="20"/>
  <c r="Q19" i="20" s="1"/>
  <c r="AL19" i="20" s="1"/>
  <c r="R19" i="20"/>
  <c r="K19" i="20" l="1"/>
  <c r="B19" i="20"/>
  <c r="AT19" i="1" s="1"/>
  <c r="AR21" i="20"/>
  <c r="AV19" i="20"/>
  <c r="AD20" i="20"/>
  <c r="AA20" i="20" s="1"/>
  <c r="BK20" i="20"/>
  <c r="AX20" i="20" l="1"/>
  <c r="O20" i="20"/>
  <c r="AW20" i="1" s="1"/>
  <c r="W19" i="20"/>
  <c r="X19" i="20" s="1"/>
  <c r="AU19" i="20"/>
  <c r="AU20" i="20" s="1"/>
  <c r="AC20" i="20"/>
  <c r="Z20" i="20" s="1"/>
  <c r="AQ21" i="20"/>
  <c r="BI20" i="20"/>
  <c r="H20" i="20" l="1"/>
  <c r="AV20" i="1" s="1"/>
  <c r="AG20" i="20"/>
  <c r="I20" i="20" s="1"/>
  <c r="AX19" i="1"/>
  <c r="S19" i="20"/>
  <c r="AN19" i="20"/>
  <c r="AM19" i="20" s="1"/>
  <c r="AY19" i="1" s="1"/>
  <c r="K20" i="20" l="1"/>
  <c r="AZ19" i="1"/>
  <c r="AW19" i="20"/>
  <c r="T19" i="20" l="1"/>
  <c r="AO20" i="20"/>
  <c r="BL20" i="20" s="1"/>
  <c r="AQ22" i="20"/>
  <c r="AC21" i="20"/>
  <c r="Z21" i="20" s="1"/>
  <c r="U19" i="20"/>
  <c r="V19" i="20"/>
  <c r="BH20" i="20" l="1"/>
  <c r="BM20" i="20" s="1"/>
  <c r="BJ20" i="20"/>
  <c r="H21" i="20"/>
  <c r="AV21" i="1" s="1"/>
  <c r="AG21" i="20"/>
  <c r="AS20" i="20"/>
  <c r="BO20" i="20"/>
  <c r="BN20" i="20"/>
  <c r="BA19" i="1"/>
  <c r="DU19" i="1" s="1"/>
  <c r="I21" i="20" l="1"/>
  <c r="K21" i="20" s="1"/>
  <c r="AH20" i="20"/>
  <c r="J20" i="20" s="1"/>
  <c r="AY20" i="20"/>
  <c r="CB19" i="1"/>
  <c r="AE20" i="20"/>
  <c r="D20" i="20" s="1"/>
  <c r="AC22" i="20" l="1"/>
  <c r="Z22" i="20" s="1"/>
  <c r="AH22" i="20" s="1"/>
  <c r="J22" i="20" s="1"/>
  <c r="AQ23" i="20"/>
  <c r="AI20" i="20"/>
  <c r="AJ20" i="20"/>
  <c r="Q20" i="20" s="1"/>
  <c r="AL20" i="20" s="1"/>
  <c r="BI21" i="20"/>
  <c r="H22" i="20" l="1"/>
  <c r="AV22" i="1" s="1"/>
  <c r="P20" i="20"/>
  <c r="AK20" i="20" s="1"/>
  <c r="R20" i="20" l="1"/>
  <c r="BK21" i="20" s="1"/>
  <c r="AR22" i="20" l="1"/>
  <c r="AD21" i="20"/>
  <c r="AA21" i="20" s="1"/>
  <c r="AX21" i="20" s="1"/>
  <c r="AV20" i="20"/>
  <c r="F20" i="20"/>
  <c r="AT20" i="20" s="1"/>
  <c r="O21" i="20" l="1"/>
  <c r="AW21" i="1" s="1"/>
  <c r="B20" i="20"/>
  <c r="AT20" i="1" s="1"/>
  <c r="AB21" i="20"/>
  <c r="Y21" i="20" s="1"/>
  <c r="AP22" i="20"/>
  <c r="BG21" i="20"/>
  <c r="W20" i="20"/>
  <c r="X20" i="20" s="1"/>
  <c r="AN20" i="20" l="1"/>
  <c r="AM20" i="20" s="1"/>
  <c r="AY20" i="1" s="1"/>
  <c r="AX20" i="1"/>
  <c r="S20" i="20"/>
  <c r="AF21" i="20"/>
  <c r="E21" i="20" s="1"/>
  <c r="C21" i="20"/>
  <c r="AU21" i="1" s="1"/>
  <c r="AW20" i="20" l="1"/>
  <c r="AO21" i="20" s="1"/>
  <c r="BL21" i="20" s="1"/>
  <c r="AZ20" i="1"/>
  <c r="BH21" i="20" l="1"/>
  <c r="BJ21" i="20"/>
  <c r="T20" i="20"/>
  <c r="U20" i="20" s="1"/>
  <c r="BA20" i="1" s="1"/>
  <c r="DU20" i="1" s="1"/>
  <c r="V20" i="20"/>
  <c r="AS21" i="20" l="1"/>
  <c r="BO21" i="20"/>
  <c r="AH21" i="20" l="1"/>
  <c r="J21" i="20" s="1"/>
  <c r="BN21" i="20"/>
  <c r="AE21" i="20"/>
  <c r="D21" i="20" s="1"/>
  <c r="BM21" i="20"/>
  <c r="AY21" i="20"/>
  <c r="AU21" i="20"/>
  <c r="AJ21" i="20" l="1"/>
  <c r="Q21" i="20" s="1"/>
  <c r="AL21" i="20" s="1"/>
  <c r="BI22" i="20"/>
  <c r="AI21" i="20"/>
  <c r="P21" i="20" s="1"/>
  <c r="AK21" i="20" s="1"/>
  <c r="R21" i="20" l="1"/>
  <c r="BK22" i="20" s="1"/>
  <c r="AV21" i="20" l="1"/>
  <c r="AD22" i="20"/>
  <c r="AA22" i="20" s="1"/>
  <c r="AR23" i="20"/>
  <c r="AY22" i="20" l="1"/>
  <c r="O22" i="20"/>
  <c r="AW22" i="1" s="1"/>
  <c r="F21" i="20"/>
  <c r="B21" i="20" l="1"/>
  <c r="AT21" i="1" s="1"/>
  <c r="AB22" i="20"/>
  <c r="Y22" i="20" s="1"/>
  <c r="AT21" i="20"/>
  <c r="AT22" i="20" s="1"/>
  <c r="AP23" i="20"/>
  <c r="BG22" i="20"/>
  <c r="W21" i="20"/>
  <c r="X21" i="20" s="1"/>
  <c r="AN21" i="20" l="1"/>
  <c r="AM21" i="20" s="1"/>
  <c r="AY21" i="1" s="1"/>
  <c r="S21" i="20"/>
  <c r="AX21" i="1"/>
  <c r="C22" i="20"/>
  <c r="AU22" i="1" s="1"/>
  <c r="AF22" i="20"/>
  <c r="E22" i="20" s="1"/>
  <c r="AW21" i="20" l="1"/>
  <c r="AZ21" i="1"/>
  <c r="T21" i="20" l="1"/>
  <c r="U21" i="20" s="1"/>
  <c r="BA21" i="1" s="1"/>
  <c r="DU21" i="1" s="1"/>
  <c r="AO22" i="20"/>
  <c r="BL22" i="20" s="1"/>
  <c r="V21" i="20"/>
  <c r="BH22" i="20" l="1"/>
  <c r="BM22" i="20" s="1"/>
  <c r="BJ22" i="20"/>
  <c r="BN22" i="20" s="1"/>
  <c r="AS22" i="20"/>
  <c r="BO22" i="20"/>
  <c r="AX22" i="20" l="1"/>
  <c r="AJ22" i="20" s="1"/>
  <c r="Q22" i="20" s="1"/>
  <c r="AL22" i="20" s="1"/>
  <c r="AE22" i="20"/>
  <c r="D22" i="20" s="1"/>
  <c r="AG22" i="20"/>
  <c r="I22" i="20" s="1"/>
  <c r="AI22" i="20" l="1"/>
  <c r="P22" i="20" l="1"/>
  <c r="AK22" i="20" s="1"/>
  <c r="K22" i="20" l="1"/>
  <c r="R22" i="20"/>
  <c r="BK23" i="20" l="1"/>
  <c r="AD23" i="20"/>
  <c r="AA23" i="20" s="1"/>
  <c r="AR24" i="20"/>
  <c r="AV22" i="20"/>
  <c r="F22" i="20"/>
  <c r="W22" i="20" s="1"/>
  <c r="X22" i="20" s="1"/>
  <c r="B22" i="20"/>
  <c r="AQ24" i="20"/>
  <c r="AC23" i="20"/>
  <c r="Z23" i="20" s="1"/>
  <c r="AU22" i="20"/>
  <c r="BI23" i="20"/>
  <c r="AX22" i="1" l="1"/>
  <c r="S22" i="20"/>
  <c r="AN22" i="20"/>
  <c r="AM22" i="20" s="1"/>
  <c r="AY22" i="1" s="1"/>
  <c r="AP24" i="20"/>
  <c r="AB23" i="20"/>
  <c r="Y23" i="20" s="1"/>
  <c r="BG23" i="20"/>
  <c r="AH23" i="20"/>
  <c r="H23" i="20"/>
  <c r="AV23" i="1" s="1"/>
  <c r="AY23" i="20"/>
  <c r="O23" i="20"/>
  <c r="AW23" i="1" s="1"/>
  <c r="AT22" i="1"/>
  <c r="J23" i="20" l="1"/>
  <c r="K23" i="20" s="1"/>
  <c r="AF23" i="20"/>
  <c r="E23" i="20" s="1"/>
  <c r="C23" i="20"/>
  <c r="AU23" i="1" s="1"/>
  <c r="AZ22" i="1"/>
  <c r="AW22" i="20"/>
  <c r="AO23" i="20" s="1"/>
  <c r="BL23" i="20" s="1"/>
  <c r="BH23" i="20" l="1"/>
  <c r="BJ23" i="20"/>
  <c r="T22" i="20"/>
  <c r="U22" i="20" s="1"/>
  <c r="BA22" i="1" s="1"/>
  <c r="DU22" i="1" s="1"/>
  <c r="AQ25" i="20"/>
  <c r="AC24" i="20"/>
  <c r="Z24" i="20" s="1"/>
  <c r="H24" i="20" s="1"/>
  <c r="AV24" i="1" s="1"/>
  <c r="V22" i="20"/>
  <c r="AH24" i="20" l="1"/>
  <c r="J24" i="20" s="1"/>
  <c r="K24" i="20" s="1"/>
  <c r="F23" i="20"/>
  <c r="BN23" i="20"/>
  <c r="BO23" i="20"/>
  <c r="BM23" i="20"/>
  <c r="AS23" i="20"/>
  <c r="AQ26" i="20" l="1"/>
  <c r="AC25" i="20"/>
  <c r="Z25" i="20" s="1"/>
  <c r="H25" i="20" s="1"/>
  <c r="AV25" i="1" s="1"/>
  <c r="AG23" i="20"/>
  <c r="I23" i="20" s="1"/>
  <c r="AX23" i="20"/>
  <c r="AJ23" i="20" s="1"/>
  <c r="Q23" i="20" s="1"/>
  <c r="AL23" i="20" s="1"/>
  <c r="AU23" i="20"/>
  <c r="AE23" i="20"/>
  <c r="D23" i="20" s="1"/>
  <c r="AP25" i="20"/>
  <c r="AT23" i="20"/>
  <c r="AB24" i="20"/>
  <c r="Y24" i="20" s="1"/>
  <c r="AH25" i="20" l="1"/>
  <c r="J25" i="20" s="1"/>
  <c r="K25" i="20" s="1"/>
  <c r="AE24" i="20"/>
  <c r="D24" i="20" s="1"/>
  <c r="C24" i="20"/>
  <c r="AU24" i="1" s="1"/>
  <c r="AI23" i="20"/>
  <c r="P23" i="20" s="1"/>
  <c r="AK23" i="20" s="1"/>
  <c r="BG24" i="20"/>
  <c r="BI24" i="20"/>
  <c r="AC26" i="20" l="1"/>
  <c r="Z26" i="20" s="1"/>
  <c r="H26" i="20" s="1"/>
  <c r="AV26" i="1" s="1"/>
  <c r="AQ27" i="20"/>
  <c r="R23" i="20"/>
  <c r="BK24" i="20" s="1"/>
  <c r="AH26" i="20" l="1"/>
  <c r="J26" i="20" s="1"/>
  <c r="AD24" i="20"/>
  <c r="AA24" i="20" s="1"/>
  <c r="AR25" i="20"/>
  <c r="AV23" i="20"/>
  <c r="W23" i="20"/>
  <c r="X23" i="20" s="1"/>
  <c r="B23" i="20" l="1"/>
  <c r="S23" i="20" s="1"/>
  <c r="AN23" i="20"/>
  <c r="AM23" i="20" s="1"/>
  <c r="AY23" i="1" s="1"/>
  <c r="AX23" i="1"/>
  <c r="AX24" i="20"/>
  <c r="O24" i="20"/>
  <c r="AW24" i="1" s="1"/>
  <c r="AT23" i="1" l="1"/>
  <c r="AW23" i="20"/>
  <c r="AO24" i="20" s="1"/>
  <c r="BL24" i="20" s="1"/>
  <c r="AZ23" i="1"/>
  <c r="BH24" i="20" l="1"/>
  <c r="BJ24" i="20"/>
  <c r="T23" i="20"/>
  <c r="U23" i="20" s="1"/>
  <c r="BA23" i="1" s="1"/>
  <c r="DU23" i="1" s="1"/>
  <c r="V23" i="20"/>
  <c r="AS24" i="20" l="1"/>
  <c r="BM24" i="20"/>
  <c r="BN24" i="20"/>
  <c r="BO24" i="20"/>
  <c r="AG24" i="20" l="1"/>
  <c r="I24" i="20" s="1"/>
  <c r="AF24" i="20"/>
  <c r="E24" i="20" s="1"/>
  <c r="AU24" i="20"/>
  <c r="AY24" i="20"/>
  <c r="AI24" i="20" s="1"/>
  <c r="P24" i="20" s="1"/>
  <c r="AK24" i="20" l="1"/>
  <c r="AJ24" i="20"/>
  <c r="Q24" i="20" s="1"/>
  <c r="AL24" i="20" s="1"/>
  <c r="BI25" i="20"/>
  <c r="R24" i="20" l="1"/>
  <c r="BK25" i="20" l="1"/>
  <c r="AD25" i="20"/>
  <c r="AA25" i="20" s="1"/>
  <c r="AR26" i="20"/>
  <c r="AV24" i="20"/>
  <c r="AV25" i="20" s="1"/>
  <c r="AX25" i="20" l="1"/>
  <c r="O25" i="20"/>
  <c r="AW25" i="1" s="1"/>
  <c r="B24" i="20"/>
  <c r="F24" i="20"/>
  <c r="W24" i="20" l="1"/>
  <c r="X24" i="20" s="1"/>
  <c r="AB25" i="20"/>
  <c r="Y25" i="20" s="1"/>
  <c r="AP26" i="20"/>
  <c r="AT24" i="20"/>
  <c r="BG25" i="20"/>
  <c r="AT24" i="1"/>
  <c r="C25" i="20" l="1"/>
  <c r="AU25" i="1" s="1"/>
  <c r="AE25" i="20"/>
  <c r="D25" i="20" s="1"/>
  <c r="AX24" i="1"/>
  <c r="AN24" i="20"/>
  <c r="AM24" i="20" s="1"/>
  <c r="AY24" i="1" s="1"/>
  <c r="S24" i="20"/>
  <c r="AZ24" i="1" l="1"/>
  <c r="AW24" i="20"/>
  <c r="U24" i="20" l="1"/>
  <c r="BA24" i="1" s="1"/>
  <c r="DU24" i="1" s="1"/>
  <c r="AO25" i="20"/>
  <c r="BL25" i="20" s="1"/>
  <c r="T24" i="20"/>
  <c r="CB24" i="1"/>
  <c r="V24" i="20"/>
  <c r="BH25" i="20" l="1"/>
  <c r="BM25" i="20" s="1"/>
  <c r="BJ25" i="20"/>
  <c r="AS25" i="20"/>
  <c r="BO25" i="20"/>
  <c r="AU25" i="20" l="1"/>
  <c r="BN25" i="20"/>
  <c r="AY25" i="20"/>
  <c r="AI25" i="20" s="1"/>
  <c r="P25" i="20" s="1"/>
  <c r="AG25" i="20"/>
  <c r="I25" i="20" s="1"/>
  <c r="AF25" i="20"/>
  <c r="E25" i="20" s="1"/>
  <c r="AK25" i="20" l="1"/>
  <c r="AJ25" i="20"/>
  <c r="Q25" i="20" s="1"/>
  <c r="AL25" i="20" s="1"/>
  <c r="BI26" i="20"/>
  <c r="R25" i="20" l="1"/>
  <c r="AD26" i="20" l="1"/>
  <c r="AA26" i="20" s="1"/>
  <c r="AR27" i="20"/>
  <c r="BK26" i="20"/>
  <c r="F25" i="20"/>
  <c r="B25" i="20"/>
  <c r="AT25" i="1" l="1"/>
  <c r="U25" i="20"/>
  <c r="BA25" i="1" s="1"/>
  <c r="DU25" i="1" s="1"/>
  <c r="AB26" i="20"/>
  <c r="Y26" i="20" s="1"/>
  <c r="AP27" i="20"/>
  <c r="AT25" i="20"/>
  <c r="AT26" i="20" s="1"/>
  <c r="BG26" i="20"/>
  <c r="W25" i="20"/>
  <c r="X25" i="20" s="1"/>
  <c r="AX26" i="20"/>
  <c r="O26" i="20"/>
  <c r="AW26" i="1" s="1"/>
  <c r="C26" i="20" l="1"/>
  <c r="AU26" i="1" s="1"/>
  <c r="AE26" i="20"/>
  <c r="D26" i="20" s="1"/>
  <c r="S25" i="20"/>
  <c r="AX25" i="1"/>
  <c r="AN25" i="20"/>
  <c r="AM25" i="20" s="1"/>
  <c r="AY25" i="1" s="1"/>
  <c r="AW25" i="20" l="1"/>
  <c r="AZ25" i="1"/>
  <c r="T25" i="20" l="1"/>
  <c r="AO26" i="20"/>
  <c r="BL26" i="20" s="1"/>
  <c r="F26" i="20"/>
  <c r="V25" i="20"/>
  <c r="BH26" i="20" l="1"/>
  <c r="BM26" i="20" s="1"/>
  <c r="BJ26" i="20"/>
  <c r="BN26" i="20" s="1"/>
  <c r="BO26" i="20"/>
  <c r="AS26" i="20"/>
  <c r="AB27" i="20"/>
  <c r="Y27" i="20" s="1"/>
  <c r="AP28" i="20"/>
  <c r="AF27" i="20" l="1"/>
  <c r="E27" i="20" s="1"/>
  <c r="C27" i="20"/>
  <c r="AU27" i="1" s="1"/>
  <c r="AG26" i="20"/>
  <c r="I26" i="20" s="1"/>
  <c r="AY26" i="20"/>
  <c r="AI26" i="20" s="1"/>
  <c r="P26" i="20" s="1"/>
  <c r="AF26" i="20"/>
  <c r="E26" i="20" s="1"/>
  <c r="AK26" i="20" l="1"/>
  <c r="R26" i="20"/>
  <c r="AJ26" i="20"/>
  <c r="Q26" i="20" s="1"/>
  <c r="AL26" i="20" s="1"/>
  <c r="BG27" i="20"/>
  <c r="BK27" i="20" l="1"/>
  <c r="AD27" i="20"/>
  <c r="AA27" i="20" s="1"/>
  <c r="AR28" i="20"/>
  <c r="AV26" i="20"/>
  <c r="AY27" i="20" l="1"/>
  <c r="O27" i="20"/>
  <c r="AW27" i="1" s="1"/>
  <c r="K26" i="20" l="1"/>
  <c r="B26" i="20"/>
  <c r="AT26" i="1" l="1"/>
  <c r="AQ28" i="20"/>
  <c r="AC27" i="20"/>
  <c r="Z27" i="20" s="1"/>
  <c r="AU26" i="20"/>
  <c r="W26" i="20"/>
  <c r="X26" i="20" s="1"/>
  <c r="BI27" i="20"/>
  <c r="AG27" i="20" l="1"/>
  <c r="I27" i="20" s="1"/>
  <c r="H27" i="20"/>
  <c r="AV27" i="1" s="1"/>
  <c r="AN26" i="20"/>
  <c r="AM26" i="20" s="1"/>
  <c r="AY26" i="1" s="1"/>
  <c r="AX26" i="1"/>
  <c r="S26" i="20"/>
  <c r="AZ26" i="1" l="1"/>
  <c r="AW26" i="20"/>
  <c r="AO27" i="20" s="1"/>
  <c r="BL27" i="20" s="1"/>
  <c r="K27" i="20"/>
  <c r="BH27" i="20" l="1"/>
  <c r="BJ27" i="20"/>
  <c r="T26" i="20"/>
  <c r="U26" i="20" s="1"/>
  <c r="BA26" i="1" s="1"/>
  <c r="DU26" i="1" s="1"/>
  <c r="AQ29" i="20"/>
  <c r="AC28" i="20"/>
  <c r="Z28" i="20" s="1"/>
  <c r="V26" i="20"/>
  <c r="H28" i="20" l="1"/>
  <c r="AV28" i="1" s="1"/>
  <c r="AG28" i="20"/>
  <c r="I28" i="20" s="1"/>
  <c r="BO27" i="20"/>
  <c r="BN27" i="20"/>
  <c r="BM27" i="20"/>
  <c r="AS27" i="20"/>
  <c r="AE27" i="20" l="1"/>
  <c r="D27" i="20" s="1"/>
  <c r="AH27" i="20"/>
  <c r="J27" i="20" s="1"/>
  <c r="AU27" i="20"/>
  <c r="AX27" i="20"/>
  <c r="K28" i="20"/>
  <c r="AC29" i="20" l="1"/>
  <c r="Z29" i="20" s="1"/>
  <c r="AQ30" i="20"/>
  <c r="AJ27" i="20"/>
  <c r="Q27" i="20" s="1"/>
  <c r="AL27" i="20" s="1"/>
  <c r="BI28" i="20"/>
  <c r="AI27" i="20"/>
  <c r="P27" i="20" l="1"/>
  <c r="AK27" i="20" s="1"/>
  <c r="AH29" i="20"/>
  <c r="J29" i="20" s="1"/>
  <c r="H29" i="20"/>
  <c r="AV29" i="1" s="1"/>
  <c r="R27" i="20"/>
  <c r="AD28" i="20" l="1"/>
  <c r="AA28" i="20" s="1"/>
  <c r="AR29" i="20"/>
  <c r="AV27" i="20"/>
  <c r="AV28" i="20" s="1"/>
  <c r="BK28" i="20"/>
  <c r="AH31" i="20" l="1"/>
  <c r="J31" i="20" s="1"/>
  <c r="K31" i="20" s="1"/>
  <c r="AY28" i="20"/>
  <c r="O28" i="20"/>
  <c r="AW28" i="1" s="1"/>
  <c r="B27" i="20"/>
  <c r="F27" i="20"/>
  <c r="AC32" i="20" l="1"/>
  <c r="AP29" i="20"/>
  <c r="AT27" i="20"/>
  <c r="AB28" i="20"/>
  <c r="Y28" i="20" s="1"/>
  <c r="W27" i="20"/>
  <c r="X27" i="20" s="1"/>
  <c r="BG28" i="20"/>
  <c r="AT27" i="1"/>
  <c r="AH32" i="20" l="1"/>
  <c r="J32" i="20" s="1"/>
  <c r="K32" i="20" s="1"/>
  <c r="AN27" i="20"/>
  <c r="AM27" i="20" s="1"/>
  <c r="AY27" i="1" s="1"/>
  <c r="S27" i="20"/>
  <c r="AX27" i="1"/>
  <c r="AF28" i="20"/>
  <c r="E28" i="20" s="1"/>
  <c r="C28" i="20"/>
  <c r="AU28" i="1" s="1"/>
  <c r="AQ34" i="20" l="1"/>
  <c r="AC33" i="20"/>
  <c r="AW27" i="20"/>
  <c r="AZ27" i="1"/>
  <c r="T27" i="20" l="1"/>
  <c r="U27" i="20" s="1"/>
  <c r="AO28" i="20"/>
  <c r="BL28" i="20" s="1"/>
  <c r="AH33" i="20"/>
  <c r="J33" i="20" s="1"/>
  <c r="K33" i="20" s="1"/>
  <c r="V27" i="20"/>
  <c r="BH28" i="20" l="1"/>
  <c r="BM28" i="20" s="1"/>
  <c r="BJ28" i="20"/>
  <c r="AC35" i="20"/>
  <c r="AQ37" i="20"/>
  <c r="AC34" i="20"/>
  <c r="AQ36" i="20"/>
  <c r="AQ35" i="20"/>
  <c r="BA27" i="1"/>
  <c r="DU27" i="1" s="1"/>
  <c r="BO28" i="20"/>
  <c r="AS28" i="20"/>
  <c r="AU28" i="20" l="1"/>
  <c r="BN28" i="20"/>
  <c r="AE28" i="20"/>
  <c r="D28" i="20" s="1"/>
  <c r="AX28" i="20"/>
  <c r="AH28" i="20"/>
  <c r="J28" i="20" s="1"/>
  <c r="BI29" i="20" l="1"/>
  <c r="AJ28" i="20"/>
  <c r="Q28" i="20" s="1"/>
  <c r="AL28" i="20" s="1"/>
  <c r="AI28" i="20"/>
  <c r="P28" i="20" s="1"/>
  <c r="AK28" i="20" s="1"/>
  <c r="R28" i="20" l="1"/>
  <c r="B28" i="20" l="1"/>
  <c r="F28" i="20"/>
  <c r="AD29" i="20"/>
  <c r="AA29" i="20" s="1"/>
  <c r="AR30" i="20"/>
  <c r="BK29" i="20"/>
  <c r="W28" i="20" l="1"/>
  <c r="X28" i="20" s="1"/>
  <c r="AB29" i="20"/>
  <c r="Y29" i="20" s="1"/>
  <c r="AP30" i="20"/>
  <c r="AT28" i="20"/>
  <c r="AT29" i="20" s="1"/>
  <c r="BG29" i="20"/>
  <c r="AT28" i="1"/>
  <c r="AY29" i="20"/>
  <c r="O29" i="20"/>
  <c r="AW29" i="1" s="1"/>
  <c r="AF29" i="20" l="1"/>
  <c r="E29" i="20" s="1"/>
  <c r="C29" i="20"/>
  <c r="AU29" i="1" s="1"/>
  <c r="AN28" i="20"/>
  <c r="AM28" i="20" s="1"/>
  <c r="AX28" i="1"/>
  <c r="S28" i="20"/>
  <c r="AX31" i="20" l="1"/>
  <c r="AM4" i="20"/>
  <c r="AY28" i="1"/>
  <c r="AW28" i="20"/>
  <c r="AO29" i="20" s="1"/>
  <c r="BL29" i="20" s="1"/>
  <c r="AZ28" i="1"/>
  <c r="BH29" i="20" l="1"/>
  <c r="BJ29" i="20"/>
  <c r="T28" i="20"/>
  <c r="U28" i="20" s="1"/>
  <c r="BA28" i="1" s="1"/>
  <c r="DU28" i="1" s="1"/>
  <c r="AE31" i="20"/>
  <c r="V28" i="20"/>
  <c r="D31" i="20" l="1"/>
  <c r="BM29" i="20"/>
  <c r="BO29" i="20"/>
  <c r="BN29" i="20"/>
  <c r="AS29" i="20"/>
  <c r="AG29" i="20" l="1"/>
  <c r="I29" i="20" s="1"/>
  <c r="K29" i="20" s="1"/>
  <c r="AU29" i="20" s="1"/>
  <c r="AX29" i="20"/>
  <c r="AJ29" i="20" s="1"/>
  <c r="Q29" i="20" s="1"/>
  <c r="AL29" i="20" s="1"/>
  <c r="AE29" i="20"/>
  <c r="D29" i="20" s="1"/>
  <c r="F29" i="20" s="1"/>
  <c r="AB31" i="20" l="1"/>
  <c r="AP31" i="20"/>
  <c r="AP32" i="20"/>
  <c r="AB30" i="20"/>
  <c r="Y30" i="20" s="1"/>
  <c r="AC31" i="20"/>
  <c r="AQ32" i="20"/>
  <c r="AC30" i="20"/>
  <c r="Z30" i="20" s="1"/>
  <c r="AQ31" i="20"/>
  <c r="AQ33" i="20"/>
  <c r="AI29" i="20"/>
  <c r="BG30" i="20"/>
  <c r="BI30" i="20"/>
  <c r="AH30" i="20" l="1"/>
  <c r="J30" i="20" s="1"/>
  <c r="H30" i="20"/>
  <c r="AV30" i="1" s="1"/>
  <c r="Z31" i="20"/>
  <c r="C30" i="20"/>
  <c r="AU30" i="1" s="1"/>
  <c r="AF30" i="20"/>
  <c r="E30" i="20" s="1"/>
  <c r="Y31" i="20"/>
  <c r="C31" i="20" s="1"/>
  <c r="AU31" i="1" s="1"/>
  <c r="P29" i="20"/>
  <c r="H31" i="20" l="1"/>
  <c r="AV31" i="1" s="1"/>
  <c r="AK29" i="20"/>
  <c r="B29" i="20" s="1"/>
  <c r="R29" i="20"/>
  <c r="Z32" i="20"/>
  <c r="AT29" i="1" l="1"/>
  <c r="H32" i="20"/>
  <c r="AV32" i="1" s="1"/>
  <c r="AD31" i="20"/>
  <c r="AR32" i="20"/>
  <c r="AR31" i="20"/>
  <c r="AD30" i="20"/>
  <c r="AA30" i="20" s="1"/>
  <c r="W29" i="20"/>
  <c r="X29" i="20" s="1"/>
  <c r="AV29" i="20"/>
  <c r="AV30" i="20" s="1"/>
  <c r="BK30" i="20"/>
  <c r="Z33" i="20"/>
  <c r="O30" i="20" l="1"/>
  <c r="AW30" i="1" s="1"/>
  <c r="AY30" i="20"/>
  <c r="AA31" i="20"/>
  <c r="O31" i="20" s="1"/>
  <c r="AW31" i="1" s="1"/>
  <c r="H33" i="20"/>
  <c r="AV33" i="1" s="1"/>
  <c r="Z34" i="20"/>
  <c r="AN29" i="20"/>
  <c r="AM29" i="20" s="1"/>
  <c r="AY29" i="1" s="1"/>
  <c r="AX29" i="1"/>
  <c r="S29" i="20"/>
  <c r="AX30" i="1"/>
  <c r="S30" i="20"/>
  <c r="AZ30" i="1" s="1"/>
  <c r="H34" i="20" l="1"/>
  <c r="AV34" i="1" s="1"/>
  <c r="Z35" i="20"/>
  <c r="AZ29" i="1"/>
  <c r="AW29" i="20"/>
  <c r="AO30" i="20" s="1"/>
  <c r="BL30" i="20" s="1"/>
  <c r="U30" i="20"/>
  <c r="BH30" i="20" l="1"/>
  <c r="BJ30" i="20"/>
  <c r="V29" i="20"/>
  <c r="T29" i="20"/>
  <c r="U29" i="20" s="1"/>
  <c r="BA29" i="1" s="1"/>
  <c r="H35" i="20"/>
  <c r="AV35" i="1" s="1"/>
  <c r="Z36" i="20"/>
  <c r="BA30" i="1"/>
  <c r="DU30" i="1" s="1"/>
  <c r="H36" i="20" l="1"/>
  <c r="AV36" i="1" s="1"/>
  <c r="Z37" i="20"/>
  <c r="CB29" i="1"/>
  <c r="DU29" i="1"/>
  <c r="T30" i="20"/>
  <c r="AS30" i="20"/>
  <c r="AW30" i="20" s="1"/>
  <c r="V30" i="20" s="1"/>
  <c r="AU30" i="20"/>
  <c r="AF31" i="20"/>
  <c r="AY31" i="20"/>
  <c r="AI31" i="20" s="1"/>
  <c r="AG31" i="20"/>
  <c r="AS31" i="20"/>
  <c r="AU31" i="20" l="1"/>
  <c r="BO30" i="20"/>
  <c r="W30" i="20" s="1"/>
  <c r="X30" i="20" s="1"/>
  <c r="AN30" i="20" s="1"/>
  <c r="AM30" i="20" s="1"/>
  <c r="AY30" i="1" s="1"/>
  <c r="AX30" i="20"/>
  <c r="AJ30" i="20" s="1"/>
  <c r="Q30" i="20" s="1"/>
  <c r="AL30" i="20" s="1"/>
  <c r="BN30" i="20"/>
  <c r="AG30" i="20"/>
  <c r="H37" i="20"/>
  <c r="AV37" i="1" s="1"/>
  <c r="AT30" i="20"/>
  <c r="BM30" i="20"/>
  <c r="AE30" i="20"/>
  <c r="Z38" i="20"/>
  <c r="H38" i="20" s="1"/>
  <c r="AV38" i="1" s="1"/>
  <c r="AJ31" i="20"/>
  <c r="Q31" i="20" s="1"/>
  <c r="R31" i="20" s="1"/>
  <c r="BK32" i="20" s="1"/>
  <c r="E31" i="20"/>
  <c r="P31" i="20"/>
  <c r="I31" i="20"/>
  <c r="BI32" i="20"/>
  <c r="AK31" i="20" l="1"/>
  <c r="Z39" i="20"/>
  <c r="D30" i="20"/>
  <c r="BG31" i="20"/>
  <c r="AI30" i="20"/>
  <c r="I30" i="20"/>
  <c r="BI31" i="20"/>
  <c r="AL31" i="20"/>
  <c r="F31" i="20"/>
  <c r="AR33" i="20"/>
  <c r="AD32" i="20"/>
  <c r="AA32" i="20" s="1"/>
  <c r="AV31" i="20"/>
  <c r="B31" i="20"/>
  <c r="BJ31" i="20" l="1"/>
  <c r="BJ32" i="20" s="1"/>
  <c r="BH31" i="20"/>
  <c r="BM31" i="20" s="1"/>
  <c r="P30" i="20"/>
  <c r="BK31" i="20"/>
  <c r="AK30" i="20"/>
  <c r="B30" i="20" s="1"/>
  <c r="AT30" i="1" s="1"/>
  <c r="Z40" i="20"/>
  <c r="Z41" i="20" s="1"/>
  <c r="H39" i="20"/>
  <c r="AV39" i="1" s="1"/>
  <c r="AX32" i="20"/>
  <c r="O32" i="20"/>
  <c r="AW32" i="1" s="1"/>
  <c r="AP33" i="20"/>
  <c r="AB32" i="20"/>
  <c r="Y32" i="20" s="1"/>
  <c r="AT31" i="20"/>
  <c r="BG32" i="20"/>
  <c r="AT31" i="1"/>
  <c r="BL31" i="20" l="1"/>
  <c r="BL32" i="20" s="1"/>
  <c r="BN31" i="20"/>
  <c r="BH32" i="20"/>
  <c r="H41" i="20"/>
  <c r="AV41" i="1" s="1"/>
  <c r="H40" i="20"/>
  <c r="AV40" i="1" s="1"/>
  <c r="Z42" i="20"/>
  <c r="AE32" i="20"/>
  <c r="C32" i="20"/>
  <c r="AU32" i="1" s="1"/>
  <c r="AX31" i="1"/>
  <c r="S31" i="20"/>
  <c r="BO31" i="20" l="1"/>
  <c r="W31" i="20" s="1"/>
  <c r="X31" i="20" s="1"/>
  <c r="AN31" i="20" s="1"/>
  <c r="AM31" i="20" s="1"/>
  <c r="AY31" i="1" s="1"/>
  <c r="H42" i="20"/>
  <c r="AV42" i="1" s="1"/>
  <c r="Z43" i="20"/>
  <c r="H43" i="20" s="1"/>
  <c r="AV43" i="1" s="1"/>
  <c r="AZ31" i="1"/>
  <c r="AW31" i="20"/>
  <c r="D32" i="20"/>
  <c r="Z44" i="20" l="1"/>
  <c r="V31" i="20"/>
  <c r="U31" i="20"/>
  <c r="BA31" i="1" s="1"/>
  <c r="DU31" i="1" s="1"/>
  <c r="Z45" i="20" l="1"/>
  <c r="Z46" i="20" s="1"/>
  <c r="H44" i="20"/>
  <c r="AV44" i="1" s="1"/>
  <c r="AS32" i="20"/>
  <c r="H46" i="20" l="1"/>
  <c r="AV46" i="1" s="1"/>
  <c r="H45" i="20"/>
  <c r="AV45" i="1" s="1"/>
  <c r="Z47" i="20"/>
  <c r="BO32" i="20"/>
  <c r="AY32" i="20"/>
  <c r="AI32" i="20" s="1"/>
  <c r="BN32" i="20"/>
  <c r="AG32" i="20"/>
  <c r="BM32" i="20"/>
  <c r="AF32" i="20"/>
  <c r="AU32" i="20"/>
  <c r="H47" i="20" l="1"/>
  <c r="AV47" i="1" s="1"/>
  <c r="Z48" i="20"/>
  <c r="I32" i="20"/>
  <c r="BI33" i="20"/>
  <c r="BJ33" i="20" s="1"/>
  <c r="E32" i="20"/>
  <c r="AJ32" i="20"/>
  <c r="Q32" i="20" s="1"/>
  <c r="R32" i="20" s="1"/>
  <c r="P32" i="20"/>
  <c r="H48" i="20" l="1"/>
  <c r="AV48" i="1" s="1"/>
  <c r="Z49" i="20"/>
  <c r="AK32" i="20"/>
  <c r="AD33" i="20"/>
  <c r="AA33" i="20" s="1"/>
  <c r="AR34" i="20"/>
  <c r="AV32" i="20"/>
  <c r="BK33" i="20"/>
  <c r="F32" i="20"/>
  <c r="AL32" i="20"/>
  <c r="B32" i="20" s="1"/>
  <c r="BL33" i="20" l="1"/>
  <c r="H49" i="20"/>
  <c r="AV49" i="1" s="1"/>
  <c r="Z50" i="20"/>
  <c r="AT32" i="1"/>
  <c r="AX33" i="20"/>
  <c r="O33" i="20"/>
  <c r="AW33" i="1" s="1"/>
  <c r="AP34" i="20"/>
  <c r="AB33" i="20"/>
  <c r="Y33" i="20" s="1"/>
  <c r="AT32" i="20"/>
  <c r="BH33" i="20" s="1"/>
  <c r="W32" i="20"/>
  <c r="X32" i="20" s="1"/>
  <c r="BG33" i="20"/>
  <c r="H50" i="20" l="1"/>
  <c r="AV50" i="1" s="1"/>
  <c r="Z51" i="20"/>
  <c r="AE33" i="20"/>
  <c r="C33" i="20"/>
  <c r="AU33" i="1" s="1"/>
  <c r="AN32" i="20"/>
  <c r="AM32" i="20" s="1"/>
  <c r="AX32" i="1"/>
  <c r="S32" i="20"/>
  <c r="H51" i="20" l="1"/>
  <c r="AV51" i="1" s="1"/>
  <c r="Z52" i="20"/>
  <c r="H52" i="20" s="1"/>
  <c r="AV52" i="1" s="1"/>
  <c r="D33" i="20"/>
  <c r="AZ32" i="1"/>
  <c r="AW32" i="20"/>
  <c r="U32" i="20" s="1"/>
  <c r="AY32" i="1"/>
  <c r="Z53" i="20" l="1"/>
  <c r="BA32" i="1"/>
  <c r="DU32" i="1" s="1"/>
  <c r="V32" i="20"/>
  <c r="Z54" i="20" l="1"/>
  <c r="Z55" i="20" s="1"/>
  <c r="H55" i="20" s="1"/>
  <c r="AV55" i="1" s="1"/>
  <c r="H53" i="20"/>
  <c r="AV53" i="1" s="1"/>
  <c r="AS33" i="20"/>
  <c r="AU33" i="20"/>
  <c r="H54" i="20" l="1"/>
  <c r="AV54" i="1" s="1"/>
  <c r="Z56" i="20"/>
  <c r="BM33" i="20"/>
  <c r="AF33" i="20"/>
  <c r="BN33" i="20"/>
  <c r="AG33" i="20"/>
  <c r="BO33" i="20"/>
  <c r="AY33" i="20"/>
  <c r="AI33" i="20" s="1"/>
  <c r="Z57" i="20" l="1"/>
  <c r="Z58" i="20" s="1"/>
  <c r="H56" i="20"/>
  <c r="AV56" i="1" s="1"/>
  <c r="P33" i="20"/>
  <c r="I33" i="20"/>
  <c r="BI34" i="20"/>
  <c r="BJ34" i="20" s="1"/>
  <c r="E33" i="20"/>
  <c r="AJ33" i="20"/>
  <c r="Q33" i="20" s="1"/>
  <c r="R33" i="20" s="1"/>
  <c r="AV33" i="20" s="1"/>
  <c r="H58" i="20" l="1"/>
  <c r="AV58" i="1" s="1"/>
  <c r="AK33" i="20"/>
  <c r="H57" i="20"/>
  <c r="AV57" i="1" s="1"/>
  <c r="Z59" i="20"/>
  <c r="F33" i="20"/>
  <c r="AT33" i="20" s="1"/>
  <c r="AL33" i="20"/>
  <c r="B33" i="20" s="1"/>
  <c r="AR37" i="20"/>
  <c r="AD35" i="20"/>
  <c r="AD34" i="20"/>
  <c r="AA34" i="20" s="1"/>
  <c r="AR36" i="20"/>
  <c r="AR35" i="20"/>
  <c r="BK34" i="20"/>
  <c r="BL34" i="20" s="1"/>
  <c r="H59" i="20" l="1"/>
  <c r="AV59" i="1" s="1"/>
  <c r="Z60" i="20"/>
  <c r="H60" i="20" s="1"/>
  <c r="AV60" i="1" s="1"/>
  <c r="AT33" i="1"/>
  <c r="AA35" i="20"/>
  <c r="AA36" i="20" s="1"/>
  <c r="AX34" i="20"/>
  <c r="O34" i="20"/>
  <c r="AW34" i="1" s="1"/>
  <c r="AB35" i="20"/>
  <c r="AP37" i="20"/>
  <c r="AB34" i="20"/>
  <c r="Y34" i="20" s="1"/>
  <c r="AP36" i="20"/>
  <c r="AP35" i="20"/>
  <c r="W33" i="20"/>
  <c r="X33" i="20" s="1"/>
  <c r="BG34" i="20"/>
  <c r="BH34" i="20" s="1"/>
  <c r="Z61" i="20" l="1"/>
  <c r="O35" i="20"/>
  <c r="AW35" i="1" s="1"/>
  <c r="AA37" i="20"/>
  <c r="AA38" i="20" s="1"/>
  <c r="C34" i="20"/>
  <c r="AU34" i="1" s="1"/>
  <c r="AE34" i="20"/>
  <c r="AN33" i="20"/>
  <c r="AM33" i="20" s="1"/>
  <c r="AY33" i="1" s="1"/>
  <c r="AX33" i="1"/>
  <c r="S33" i="20"/>
  <c r="O115" i="20"/>
  <c r="O116" i="20"/>
  <c r="O36" i="20"/>
  <c r="AW36" i="1" s="1"/>
  <c r="Y35" i="20"/>
  <c r="Y36" i="20" s="1"/>
  <c r="C36" i="20" s="1"/>
  <c r="AU36" i="1" s="1"/>
  <c r="Z62" i="20" l="1"/>
  <c r="H62" i="20" s="1"/>
  <c r="AV62" i="1" s="1"/>
  <c r="H61" i="20"/>
  <c r="AV61" i="1" s="1"/>
  <c r="O38" i="20"/>
  <c r="AW38" i="1" s="1"/>
  <c r="O37" i="20"/>
  <c r="AW37" i="1" s="1"/>
  <c r="D34" i="20"/>
  <c r="AZ33" i="1"/>
  <c r="AW33" i="20"/>
  <c r="U33" i="20"/>
  <c r="C35" i="20"/>
  <c r="AU35" i="1" s="1"/>
  <c r="Y37" i="20"/>
  <c r="AA39" i="20"/>
  <c r="Z63" i="20" l="1"/>
  <c r="AA40" i="20"/>
  <c r="O40" i="20" s="1"/>
  <c r="AW40" i="1" s="1"/>
  <c r="V33" i="20"/>
  <c r="Y38" i="20"/>
  <c r="C37" i="20"/>
  <c r="AU37" i="1" s="1"/>
  <c r="O39" i="20"/>
  <c r="AW39" i="1" s="1"/>
  <c r="BA33" i="1"/>
  <c r="DU33" i="1" s="1"/>
  <c r="O114" i="20" a="1"/>
  <c r="O114" i="20" s="1"/>
  <c r="Z64" i="20" l="1"/>
  <c r="Z65" i="20" s="1"/>
  <c r="H65" i="20" s="1"/>
  <c r="AV65" i="1" s="1"/>
  <c r="H63" i="20"/>
  <c r="AV63" i="1" s="1"/>
  <c r="AS34" i="20"/>
  <c r="AW34" i="20" s="1"/>
  <c r="V34" i="20" s="1"/>
  <c r="AV34" i="20"/>
  <c r="AG34" i="20"/>
  <c r="I34" i="20" s="1"/>
  <c r="Y39" i="20"/>
  <c r="Y40" i="20" s="1"/>
  <c r="C40" i="20" s="1"/>
  <c r="AU40" i="1" s="1"/>
  <c r="C38" i="20"/>
  <c r="AU38" i="1" s="1"/>
  <c r="AA41" i="20"/>
  <c r="H64" i="20" l="1"/>
  <c r="AV64" i="1" s="1"/>
  <c r="Z66" i="20"/>
  <c r="AU34" i="20"/>
  <c r="AV35" i="20"/>
  <c r="C39" i="20"/>
  <c r="AU39" i="1" s="1"/>
  <c r="Y41" i="20"/>
  <c r="BM34" i="20"/>
  <c r="AF34" i="20"/>
  <c r="AT34" i="20"/>
  <c r="BO34" i="20"/>
  <c r="W34" i="20" s="1"/>
  <c r="AY34" i="20"/>
  <c r="AA42" i="20"/>
  <c r="O42" i="20" s="1"/>
  <c r="AW42" i="1" s="1"/>
  <c r="O41" i="20"/>
  <c r="AW41" i="1" s="1"/>
  <c r="BN34" i="20"/>
  <c r="AH34" i="20"/>
  <c r="AU35" i="20" l="1"/>
  <c r="Z67" i="20"/>
  <c r="Z68" i="20" s="1"/>
  <c r="H66" i="20"/>
  <c r="AV66" i="1" s="1"/>
  <c r="AA43" i="20"/>
  <c r="O43" i="20" s="1"/>
  <c r="AW43" i="1" s="1"/>
  <c r="AT35" i="20"/>
  <c r="E34" i="20"/>
  <c r="AJ34" i="20"/>
  <c r="Q34" i="20" s="1"/>
  <c r="BG35" i="20"/>
  <c r="AU36" i="20"/>
  <c r="Y42" i="20"/>
  <c r="Y43" i="20" s="1"/>
  <c r="C43" i="20" s="1"/>
  <c r="AU43" i="1" s="1"/>
  <c r="C41" i="20"/>
  <c r="AU41" i="1" s="1"/>
  <c r="J34" i="20"/>
  <c r="BI35" i="20"/>
  <c r="AI34" i="20"/>
  <c r="AV36" i="20"/>
  <c r="BJ35" i="20" l="1"/>
  <c r="BN35" i="20" s="1"/>
  <c r="AA44" i="20"/>
  <c r="AA45" i="20" s="1"/>
  <c r="BH35" i="20"/>
  <c r="BM35" i="20" s="1"/>
  <c r="H68" i="20"/>
  <c r="AV68" i="1" s="1"/>
  <c r="H67" i="20"/>
  <c r="AV67" i="1" s="1"/>
  <c r="Z69" i="20"/>
  <c r="H69" i="20" s="1"/>
  <c r="AV69" i="1" s="1"/>
  <c r="AU37" i="20"/>
  <c r="P34" i="20"/>
  <c r="AK34" i="20" s="1"/>
  <c r="BK35" i="20"/>
  <c r="AL34" i="20"/>
  <c r="AV37" i="20"/>
  <c r="O45" i="20"/>
  <c r="AW45" i="1" s="1"/>
  <c r="C42" i="20"/>
  <c r="AU42" i="1" s="1"/>
  <c r="Y44" i="20"/>
  <c r="AT36" i="20"/>
  <c r="BL35" i="20" l="1"/>
  <c r="BL36" i="20" s="1"/>
  <c r="AA46" i="20"/>
  <c r="AA47" i="20" s="1"/>
  <c r="BJ36" i="20"/>
  <c r="O44" i="20"/>
  <c r="AW44" i="1" s="1"/>
  <c r="BH36" i="20"/>
  <c r="BM36" i="20" s="1"/>
  <c r="Z70" i="20"/>
  <c r="B34" i="20"/>
  <c r="AT34" i="1" s="1"/>
  <c r="AA48" i="20"/>
  <c r="O47" i="20"/>
  <c r="AW47" i="1" s="1"/>
  <c r="AT37" i="20"/>
  <c r="AV38" i="20"/>
  <c r="AU38" i="20"/>
  <c r="Y45" i="20"/>
  <c r="C45" i="20" s="1"/>
  <c r="AU45" i="1" s="1"/>
  <c r="C44" i="20"/>
  <c r="AU44" i="1" s="1"/>
  <c r="BO36" i="20" l="1"/>
  <c r="W36" i="20" s="1"/>
  <c r="BL37" i="20"/>
  <c r="O46" i="20"/>
  <c r="AW46" i="1" s="1"/>
  <c r="BO35" i="20"/>
  <c r="W35" i="20" s="1"/>
  <c r="BN36" i="20"/>
  <c r="BJ37" i="20"/>
  <c r="BH37" i="20"/>
  <c r="BM37" i="20" s="1"/>
  <c r="Z71" i="20"/>
  <c r="H71" i="20" s="1"/>
  <c r="AV71" i="1" s="1"/>
  <c r="H70" i="20"/>
  <c r="AV70" i="1" s="1"/>
  <c r="Y46" i="20"/>
  <c r="AT38" i="20"/>
  <c r="AU39" i="20"/>
  <c r="AV39" i="20"/>
  <c r="O48" i="20"/>
  <c r="AW48" i="1" s="1"/>
  <c r="AA49" i="20"/>
  <c r="BO37" i="20" l="1"/>
  <c r="W37" i="20" s="1"/>
  <c r="BL38" i="20"/>
  <c r="BN37" i="20"/>
  <c r="BJ38" i="20"/>
  <c r="BH38" i="20"/>
  <c r="BM38" i="20" s="1"/>
  <c r="Z72" i="20"/>
  <c r="AU40" i="20"/>
  <c r="AA50" i="20"/>
  <c r="AA51" i="20" s="1"/>
  <c r="O49" i="20"/>
  <c r="AW49" i="1" s="1"/>
  <c r="AT39" i="20"/>
  <c r="Y47" i="20"/>
  <c r="Y48" i="20" s="1"/>
  <c r="C48" i="20" s="1"/>
  <c r="AU48" i="1" s="1"/>
  <c r="C46" i="20"/>
  <c r="AU46" i="1" s="1"/>
  <c r="AV40" i="20"/>
  <c r="BO38" i="20" l="1"/>
  <c r="W38" i="20" s="1"/>
  <c r="BL39" i="20"/>
  <c r="BN38" i="20"/>
  <c r="BJ39" i="20"/>
  <c r="BH39" i="20"/>
  <c r="BM39" i="20" s="1"/>
  <c r="Z73" i="20"/>
  <c r="Z74" i="20" s="1"/>
  <c r="H72" i="20"/>
  <c r="AV72" i="1" s="1"/>
  <c r="AA52" i="20"/>
  <c r="O52" i="20" s="1"/>
  <c r="AW52" i="1" s="1"/>
  <c r="AT40" i="20"/>
  <c r="O50" i="20"/>
  <c r="AW50" i="1" s="1"/>
  <c r="C47" i="20"/>
  <c r="AU47" i="1" s="1"/>
  <c r="Y49" i="20"/>
  <c r="O51" i="20"/>
  <c r="AW51" i="1" s="1"/>
  <c r="AV41" i="20"/>
  <c r="AU41" i="20"/>
  <c r="BO39" i="20" l="1"/>
  <c r="W39" i="20" s="1"/>
  <c r="BL40" i="20"/>
  <c r="BN39" i="20"/>
  <c r="BJ40" i="20"/>
  <c r="BH40" i="20"/>
  <c r="BM40" i="20" s="1"/>
  <c r="H74" i="20"/>
  <c r="AV74" i="1" s="1"/>
  <c r="H73" i="20"/>
  <c r="AV73" i="1" s="1"/>
  <c r="Z75" i="20"/>
  <c r="AU42" i="20"/>
  <c r="AT41" i="20"/>
  <c r="AV42" i="20"/>
  <c r="AA53" i="20"/>
  <c r="AA54" i="20" s="1"/>
  <c r="Y50" i="20"/>
  <c r="Y51" i="20" s="1"/>
  <c r="C49" i="20"/>
  <c r="AU49" i="1" s="1"/>
  <c r="BO40" i="20" l="1"/>
  <c r="W40" i="20" s="1"/>
  <c r="BL41" i="20"/>
  <c r="BN40" i="20"/>
  <c r="BJ41" i="20"/>
  <c r="BH41" i="20"/>
  <c r="BM41" i="20" s="1"/>
  <c r="H75" i="20"/>
  <c r="AV75" i="1" s="1"/>
  <c r="Z76" i="20"/>
  <c r="C51" i="20"/>
  <c r="AU51" i="1" s="1"/>
  <c r="AV43" i="20"/>
  <c r="C50" i="20"/>
  <c r="AU50" i="1" s="1"/>
  <c r="Y52" i="20"/>
  <c r="C52" i="20" s="1"/>
  <c r="AU52" i="1" s="1"/>
  <c r="AU43" i="20"/>
  <c r="O54" i="20"/>
  <c r="AW54" i="1" s="1"/>
  <c r="O53" i="20"/>
  <c r="AW53" i="1" s="1"/>
  <c r="AA55" i="20"/>
  <c r="AT42" i="20"/>
  <c r="BO41" i="20" l="1"/>
  <c r="W41" i="20" s="1"/>
  <c r="BL42" i="20"/>
  <c r="BN41" i="20"/>
  <c r="BJ42" i="20"/>
  <c r="BH42" i="20"/>
  <c r="BM42" i="20" s="1"/>
  <c r="H76" i="20"/>
  <c r="AV76" i="1" s="1"/>
  <c r="Z77" i="20"/>
  <c r="AV44" i="20"/>
  <c r="AA56" i="20"/>
  <c r="O56" i="20" s="1"/>
  <c r="AW56" i="1" s="1"/>
  <c r="O55" i="20"/>
  <c r="AW55" i="1" s="1"/>
  <c r="AT43" i="20"/>
  <c r="Y53" i="20"/>
  <c r="AU44" i="20"/>
  <c r="BO42" i="20" l="1"/>
  <c r="W42" i="20" s="1"/>
  <c r="BL43" i="20"/>
  <c r="BN42" i="20"/>
  <c r="BJ43" i="20"/>
  <c r="BH43" i="20"/>
  <c r="BM43" i="20" s="1"/>
  <c r="H77" i="20"/>
  <c r="AV77" i="1" s="1"/>
  <c r="Z78" i="20"/>
  <c r="AA57" i="20"/>
  <c r="AA58" i="20" s="1"/>
  <c r="Y54" i="20"/>
  <c r="C54" i="20" s="1"/>
  <c r="AU54" i="1" s="1"/>
  <c r="C53" i="20"/>
  <c r="AU53" i="1" s="1"/>
  <c r="AT44" i="20"/>
  <c r="AU45" i="20"/>
  <c r="AV45" i="20"/>
  <c r="BO43" i="20" l="1"/>
  <c r="W43" i="20" s="1"/>
  <c r="BL44" i="20"/>
  <c r="BN43" i="20"/>
  <c r="BJ44" i="20"/>
  <c r="O57" i="20"/>
  <c r="AW57" i="1" s="1"/>
  <c r="BH44" i="20"/>
  <c r="BM44" i="20" s="1"/>
  <c r="H78" i="20"/>
  <c r="AV78" i="1" s="1"/>
  <c r="Z79" i="20"/>
  <c r="Y55" i="20"/>
  <c r="Y56" i="20" s="1"/>
  <c r="C56" i="20" s="1"/>
  <c r="AU56" i="1" s="1"/>
  <c r="AT45" i="20"/>
  <c r="AV46" i="20"/>
  <c r="AA59" i="20"/>
  <c r="AA60" i="20" s="1"/>
  <c r="AU46" i="20"/>
  <c r="O58" i="20"/>
  <c r="AW58" i="1" s="1"/>
  <c r="BO44" i="20" l="1"/>
  <c r="W44" i="20" s="1"/>
  <c r="BL45" i="20"/>
  <c r="BN44" i="20"/>
  <c r="BJ45" i="20"/>
  <c r="BH45" i="20"/>
  <c r="BM45" i="20" s="1"/>
  <c r="H79" i="20"/>
  <c r="AV79" i="1" s="1"/>
  <c r="C55" i="20"/>
  <c r="AU55" i="1" s="1"/>
  <c r="Z80" i="20"/>
  <c r="O59" i="20"/>
  <c r="AW59" i="1" s="1"/>
  <c r="AA61" i="20"/>
  <c r="AA62" i="20" s="1"/>
  <c r="O60" i="20"/>
  <c r="AW60" i="1" s="1"/>
  <c r="AV47" i="20"/>
  <c r="AU47" i="20"/>
  <c r="Y57" i="20"/>
  <c r="AT46" i="20"/>
  <c r="BO45" i="20" l="1"/>
  <c r="W45" i="20" s="1"/>
  <c r="BL46" i="20"/>
  <c r="BN45" i="20"/>
  <c r="BJ46" i="20"/>
  <c r="BH46" i="20"/>
  <c r="BM46" i="20" s="1"/>
  <c r="H80" i="20"/>
  <c r="AV80" i="1" s="1"/>
  <c r="Z81" i="20"/>
  <c r="AT47" i="20"/>
  <c r="AV48" i="20"/>
  <c r="Y58" i="20"/>
  <c r="Y59" i="20" s="1"/>
  <c r="C57" i="20"/>
  <c r="AU57" i="1" s="1"/>
  <c r="AU48" i="20"/>
  <c r="O61" i="20"/>
  <c r="AW61" i="1" s="1"/>
  <c r="AA63" i="20"/>
  <c r="O62" i="20"/>
  <c r="AW62" i="1" s="1"/>
  <c r="BO46" i="20" l="1"/>
  <c r="W46" i="20" s="1"/>
  <c r="BL47" i="20"/>
  <c r="BN46" i="20"/>
  <c r="BJ47" i="20"/>
  <c r="BH47" i="20"/>
  <c r="BM47" i="20" s="1"/>
  <c r="H81" i="20"/>
  <c r="AV81" i="1" s="1"/>
  <c r="Z82" i="20"/>
  <c r="C58" i="20"/>
  <c r="AU58" i="1" s="1"/>
  <c r="Y60" i="20"/>
  <c r="Y61" i="20" s="1"/>
  <c r="AV49" i="20"/>
  <c r="AT48" i="20"/>
  <c r="AU49" i="20"/>
  <c r="AA64" i="20"/>
  <c r="C59" i="20"/>
  <c r="AU59" i="1" s="1"/>
  <c r="O63" i="20"/>
  <c r="AW63" i="1" s="1"/>
  <c r="BO47" i="20" l="1"/>
  <c r="W47" i="20" s="1"/>
  <c r="BL48" i="20"/>
  <c r="BN47" i="20"/>
  <c r="BJ48" i="20"/>
  <c r="BH48" i="20"/>
  <c r="BM48" i="20" s="1"/>
  <c r="H82" i="20"/>
  <c r="AV82" i="1" s="1"/>
  <c r="Z83" i="20"/>
  <c r="H83" i="20" s="1"/>
  <c r="AV83" i="1" s="1"/>
  <c r="AV50" i="20"/>
  <c r="AT49" i="20"/>
  <c r="O64" i="20"/>
  <c r="AW64" i="1" s="1"/>
  <c r="C61" i="20"/>
  <c r="AU61" i="1" s="1"/>
  <c r="AU50" i="20"/>
  <c r="AA65" i="20"/>
  <c r="C60" i="20"/>
  <c r="AU60" i="1" s="1"/>
  <c r="Y62" i="20"/>
  <c r="Y63" i="20" s="1"/>
  <c r="C63" i="20" s="1"/>
  <c r="AU63" i="1" s="1"/>
  <c r="BO48" i="20" l="1"/>
  <c r="W48" i="20" s="1"/>
  <c r="BL49" i="20"/>
  <c r="BN48" i="20"/>
  <c r="BJ49" i="20"/>
  <c r="BH49" i="20"/>
  <c r="BM49" i="20" s="1"/>
  <c r="Z84" i="20"/>
  <c r="AA66" i="20"/>
  <c r="AA67" i="20" s="1"/>
  <c r="AU51" i="20"/>
  <c r="AT50" i="20"/>
  <c r="AV51" i="20"/>
  <c r="C62" i="20"/>
  <c r="AU62" i="1" s="1"/>
  <c r="Y64" i="20"/>
  <c r="O65" i="20"/>
  <c r="AW65" i="1" s="1"/>
  <c r="BO49" i="20" l="1"/>
  <c r="W49" i="20" s="1"/>
  <c r="BL50" i="20"/>
  <c r="BN49" i="20"/>
  <c r="BJ50" i="20"/>
  <c r="BH50" i="20"/>
  <c r="BM50" i="20" s="1"/>
  <c r="Z85" i="20"/>
  <c r="Z86" i="20" s="1"/>
  <c r="H84" i="20"/>
  <c r="AV84" i="1" s="1"/>
  <c r="AA68" i="20"/>
  <c r="AA69" i="20" s="1"/>
  <c r="AV52" i="20"/>
  <c r="AT51" i="20"/>
  <c r="AU52" i="20"/>
  <c r="Y65" i="20"/>
  <c r="Y66" i="20" s="1"/>
  <c r="C64" i="20"/>
  <c r="AU64" i="1" s="1"/>
  <c r="O66" i="20"/>
  <c r="AW66" i="1" s="1"/>
  <c r="O67" i="20"/>
  <c r="AW67" i="1" s="1"/>
  <c r="BO50" i="20" l="1"/>
  <c r="W50" i="20" s="1"/>
  <c r="BL51" i="20"/>
  <c r="BN50" i="20"/>
  <c r="BJ51" i="20"/>
  <c r="BH51" i="20"/>
  <c r="BM51" i="20" s="1"/>
  <c r="H86" i="20"/>
  <c r="AV86" i="1" s="1"/>
  <c r="H85" i="20"/>
  <c r="AV85" i="1" s="1"/>
  <c r="Z87" i="20"/>
  <c r="H87" i="20" s="1"/>
  <c r="AV87" i="1" s="1"/>
  <c r="O68" i="20"/>
  <c r="AW68" i="1" s="1"/>
  <c r="AV53" i="20"/>
  <c r="AT52" i="20"/>
  <c r="C66" i="20"/>
  <c r="AU66" i="1" s="1"/>
  <c r="C65" i="20"/>
  <c r="AU65" i="1" s="1"/>
  <c r="Y67" i="20"/>
  <c r="Y68" i="20" s="1"/>
  <c r="AU53" i="20"/>
  <c r="O69" i="20"/>
  <c r="AW69" i="1" s="1"/>
  <c r="AA70" i="20"/>
  <c r="BO51" i="20" l="1"/>
  <c r="W51" i="20" s="1"/>
  <c r="BL52" i="20"/>
  <c r="BN51" i="20"/>
  <c r="BJ52" i="20"/>
  <c r="BH52" i="20"/>
  <c r="BM52" i="20" s="1"/>
  <c r="Z88" i="20"/>
  <c r="C68" i="20"/>
  <c r="AU68" i="1" s="1"/>
  <c r="O70" i="20"/>
  <c r="AW70" i="1" s="1"/>
  <c r="AT53" i="20"/>
  <c r="AU54" i="20"/>
  <c r="AV54" i="20"/>
  <c r="C67" i="20"/>
  <c r="AU67" i="1" s="1"/>
  <c r="Y69" i="20"/>
  <c r="AA71" i="20"/>
  <c r="AA72" i="20" s="1"/>
  <c r="BO52" i="20" l="1"/>
  <c r="W52" i="20" s="1"/>
  <c r="BL53" i="20"/>
  <c r="BN52" i="20"/>
  <c r="BJ53" i="20"/>
  <c r="BH53" i="20"/>
  <c r="BM53" i="20" s="1"/>
  <c r="Z89" i="20"/>
  <c r="Z90" i="20" s="1"/>
  <c r="H90" i="20" s="1"/>
  <c r="AV90" i="1" s="1"/>
  <c r="H88" i="20"/>
  <c r="AV88" i="1" s="1"/>
  <c r="C69" i="20"/>
  <c r="AU69" i="1" s="1"/>
  <c r="AU55" i="20"/>
  <c r="O72" i="20"/>
  <c r="AW72" i="1" s="1"/>
  <c r="AA73" i="20"/>
  <c r="O71" i="20"/>
  <c r="AW71" i="1" s="1"/>
  <c r="AT54" i="20"/>
  <c r="AV55" i="20"/>
  <c r="Y70" i="20"/>
  <c r="C70" i="20" s="1"/>
  <c r="AU70" i="1" s="1"/>
  <c r="BO53" i="20" l="1"/>
  <c r="W53" i="20" s="1"/>
  <c r="BL54" i="20"/>
  <c r="BN53" i="20"/>
  <c r="BJ54" i="20"/>
  <c r="BH54" i="20"/>
  <c r="BM54" i="20" s="1"/>
  <c r="H89" i="20"/>
  <c r="AV89" i="1" s="1"/>
  <c r="Z91" i="20"/>
  <c r="AU56" i="20"/>
  <c r="AV56" i="20"/>
  <c r="Y71" i="20"/>
  <c r="AT55" i="20"/>
  <c r="AA74" i="20"/>
  <c r="O73" i="20"/>
  <c r="AW73" i="1" s="1"/>
  <c r="BO54" i="20" l="1"/>
  <c r="W54" i="20" s="1"/>
  <c r="BL55" i="20"/>
  <c r="BN54" i="20"/>
  <c r="BJ55" i="20"/>
  <c r="BH55" i="20"/>
  <c r="BM55" i="20" s="1"/>
  <c r="Z92" i="20"/>
  <c r="Z93" i="20" s="1"/>
  <c r="H91" i="20"/>
  <c r="AV91" i="1" s="1"/>
  <c r="AT56" i="20"/>
  <c r="Y72" i="20"/>
  <c r="Y73" i="20" s="1"/>
  <c r="C73" i="20" s="1"/>
  <c r="AU73" i="1" s="1"/>
  <c r="C71" i="20"/>
  <c r="AU71" i="1" s="1"/>
  <c r="AV57" i="20"/>
  <c r="AU57" i="20"/>
  <c r="O74" i="20"/>
  <c r="AW74" i="1" s="1"/>
  <c r="AA75" i="20"/>
  <c r="AA76" i="20" s="1"/>
  <c r="BO55" i="20" l="1"/>
  <c r="W55" i="20" s="1"/>
  <c r="BL56" i="20"/>
  <c r="BN55" i="20"/>
  <c r="BJ56" i="20"/>
  <c r="BH56" i="20"/>
  <c r="BM56" i="20" s="1"/>
  <c r="H93" i="20"/>
  <c r="AV93" i="1" s="1"/>
  <c r="H92" i="20"/>
  <c r="AV92" i="1" s="1"/>
  <c r="Z94" i="20"/>
  <c r="AV58" i="20"/>
  <c r="AA77" i="20"/>
  <c r="O77" i="20" s="1"/>
  <c r="AW77" i="1" s="1"/>
  <c r="O76" i="20"/>
  <c r="AW76" i="1" s="1"/>
  <c r="O75" i="20"/>
  <c r="AW75" i="1" s="1"/>
  <c r="C72" i="20"/>
  <c r="AU72" i="1" s="1"/>
  <c r="Y74" i="20"/>
  <c r="AU58" i="20"/>
  <c r="AT57" i="20"/>
  <c r="BO56" i="20" l="1"/>
  <c r="W56" i="20" s="1"/>
  <c r="BL57" i="20"/>
  <c r="BN56" i="20"/>
  <c r="BJ57" i="20"/>
  <c r="BH57" i="20"/>
  <c r="BM57" i="20" s="1"/>
  <c r="H94" i="20"/>
  <c r="AV94" i="1" s="1"/>
  <c r="Z95" i="20"/>
  <c r="H95" i="20" s="1"/>
  <c r="AV95" i="1" s="1"/>
  <c r="Y75" i="20"/>
  <c r="Y76" i="20" s="1"/>
  <c r="C74" i="20"/>
  <c r="AU74" i="1" s="1"/>
  <c r="AU59" i="20"/>
  <c r="AT58" i="20"/>
  <c r="AA78" i="20"/>
  <c r="AV59" i="20"/>
  <c r="BO57" i="20" l="1"/>
  <c r="W57" i="20" s="1"/>
  <c r="BL58" i="20"/>
  <c r="BN57" i="20"/>
  <c r="BJ58" i="20"/>
  <c r="BH58" i="20"/>
  <c r="BM58" i="20" s="1"/>
  <c r="Z96" i="20"/>
  <c r="AT59" i="20"/>
  <c r="AU60" i="20"/>
  <c r="AA79" i="20"/>
  <c r="AA80" i="20" s="1"/>
  <c r="AV60" i="20"/>
  <c r="C76" i="20"/>
  <c r="AU76" i="1" s="1"/>
  <c r="O78" i="20"/>
  <c r="AW78" i="1" s="1"/>
  <c r="C75" i="20"/>
  <c r="AU75" i="1" s="1"/>
  <c r="Y77" i="20"/>
  <c r="BO58" i="20" l="1"/>
  <c r="W58" i="20" s="1"/>
  <c r="BL59" i="20"/>
  <c r="BN58" i="20"/>
  <c r="BJ59" i="20"/>
  <c r="BH59" i="20"/>
  <c r="BM59" i="20" s="1"/>
  <c r="Z97" i="20"/>
  <c r="H97" i="20" s="1"/>
  <c r="AV97" i="1" s="1"/>
  <c r="H96" i="20"/>
  <c r="AV96" i="1" s="1"/>
  <c r="O79" i="20"/>
  <c r="AW79" i="1" s="1"/>
  <c r="AA81" i="20"/>
  <c r="O81" i="20" s="1"/>
  <c r="AW81" i="1" s="1"/>
  <c r="AV61" i="20"/>
  <c r="O80" i="20"/>
  <c r="AW80" i="1" s="1"/>
  <c r="C77" i="20"/>
  <c r="AU77" i="1" s="1"/>
  <c r="Y78" i="20"/>
  <c r="Y79" i="20" s="1"/>
  <c r="C79" i="20" s="1"/>
  <c r="AU79" i="1" s="1"/>
  <c r="AU61" i="20"/>
  <c r="AT60" i="20"/>
  <c r="BO59" i="20" l="1"/>
  <c r="W59" i="20" s="1"/>
  <c r="BL60" i="20"/>
  <c r="Z98" i="20"/>
  <c r="H98" i="20" s="1"/>
  <c r="AV98" i="1" s="1"/>
  <c r="BN59" i="20"/>
  <c r="BJ60" i="20"/>
  <c r="BH60" i="20"/>
  <c r="BM60" i="20" s="1"/>
  <c r="Z99" i="20"/>
  <c r="Z100" i="20" s="1"/>
  <c r="H100" i="20" s="1"/>
  <c r="AV100" i="1" s="1"/>
  <c r="AV62" i="20"/>
  <c r="AT61" i="20"/>
  <c r="AU62" i="20"/>
  <c r="AA82" i="20"/>
  <c r="C78" i="20"/>
  <c r="AU78" i="1" s="1"/>
  <c r="Y80" i="20"/>
  <c r="BO60" i="20" l="1"/>
  <c r="W60" i="20" s="1"/>
  <c r="BL61" i="20"/>
  <c r="BN60" i="20"/>
  <c r="BJ61" i="20"/>
  <c r="BH61" i="20"/>
  <c r="BM61" i="20" s="1"/>
  <c r="H99" i="20"/>
  <c r="AV99" i="1" s="1"/>
  <c r="Z101" i="20"/>
  <c r="Y81" i="20"/>
  <c r="Y82" i="20" s="1"/>
  <c r="C82" i="20" s="1"/>
  <c r="AU82" i="1" s="1"/>
  <c r="C80" i="20"/>
  <c r="AU80" i="1" s="1"/>
  <c r="AU63" i="20"/>
  <c r="O82" i="20"/>
  <c r="AW82" i="1" s="1"/>
  <c r="AT62" i="20"/>
  <c r="AA83" i="20"/>
  <c r="AV63" i="20"/>
  <c r="BO61" i="20" l="1"/>
  <c r="W61" i="20" s="1"/>
  <c r="BL62" i="20"/>
  <c r="BN61" i="20"/>
  <c r="BJ62" i="20"/>
  <c r="BH62" i="20"/>
  <c r="BM62" i="20" s="1"/>
  <c r="Z102" i="20"/>
  <c r="Z103" i="20" s="1"/>
  <c r="H101" i="20"/>
  <c r="AV101" i="1" s="1"/>
  <c r="AA84" i="20"/>
  <c r="O83" i="20"/>
  <c r="AW83" i="1" s="1"/>
  <c r="AU64" i="20"/>
  <c r="AV64" i="20"/>
  <c r="AT63" i="20"/>
  <c r="C81" i="20"/>
  <c r="AU81" i="1" s="1"/>
  <c r="Y83" i="20"/>
  <c r="BO62" i="20" l="1"/>
  <c r="W62" i="20" s="1"/>
  <c r="BL63" i="20"/>
  <c r="BN62" i="20"/>
  <c r="BJ63" i="20"/>
  <c r="BH63" i="20"/>
  <c r="BM63" i="20" s="1"/>
  <c r="H103" i="20"/>
  <c r="AV103" i="1" s="1"/>
  <c r="H102" i="20"/>
  <c r="AV102" i="1" s="1"/>
  <c r="Z104" i="20"/>
  <c r="AV65" i="20"/>
  <c r="AU65" i="20"/>
  <c r="Y84" i="20"/>
  <c r="Y85" i="20" s="1"/>
  <c r="C85" i="20" s="1"/>
  <c r="AU85" i="1" s="1"/>
  <c r="C83" i="20"/>
  <c r="AU83" i="1" s="1"/>
  <c r="O84" i="20"/>
  <c r="AW84" i="1" s="1"/>
  <c r="AT64" i="20"/>
  <c r="AA85" i="20"/>
  <c r="O85" i="20" s="1"/>
  <c r="AW85" i="1" s="1"/>
  <c r="BO63" i="20" l="1"/>
  <c r="W63" i="20" s="1"/>
  <c r="BL64" i="20"/>
  <c r="BN63" i="20"/>
  <c r="BJ64" i="20"/>
  <c r="BH64" i="20"/>
  <c r="BM64" i="20" s="1"/>
  <c r="H104" i="20"/>
  <c r="AV104" i="1" s="1"/>
  <c r="Z105" i="20"/>
  <c r="H105" i="20" s="1"/>
  <c r="AV105" i="1" s="1"/>
  <c r="AA86" i="20"/>
  <c r="O86" i="20" s="1"/>
  <c r="AW86" i="1" s="1"/>
  <c r="C84" i="20"/>
  <c r="AU84" i="1" s="1"/>
  <c r="Y86" i="20"/>
  <c r="AU66" i="20"/>
  <c r="AT65" i="20"/>
  <c r="AV66" i="20"/>
  <c r="BO64" i="20" l="1"/>
  <c r="W64" i="20" s="1"/>
  <c r="BL65" i="20"/>
  <c r="BN64" i="20"/>
  <c r="BJ65" i="20"/>
  <c r="BH65" i="20"/>
  <c r="BM65" i="20" s="1"/>
  <c r="Z106" i="20"/>
  <c r="AU67" i="20"/>
  <c r="AT66" i="20"/>
  <c r="Y87" i="20"/>
  <c r="Y88" i="20" s="1"/>
  <c r="C86" i="20"/>
  <c r="AU86" i="1" s="1"/>
  <c r="AV67" i="20"/>
  <c r="AA87" i="20"/>
  <c r="O87" i="20" s="1"/>
  <c r="AW87" i="1" s="1"/>
  <c r="BO65" i="20" l="1"/>
  <c r="W65" i="20" s="1"/>
  <c r="BL66" i="20"/>
  <c r="BN65" i="20"/>
  <c r="BJ66" i="20"/>
  <c r="BH66" i="20"/>
  <c r="BM66" i="20" s="1"/>
  <c r="Z107" i="20"/>
  <c r="Z108" i="20" s="1"/>
  <c r="H108" i="20" s="1"/>
  <c r="AV108" i="1" s="1"/>
  <c r="H106" i="20"/>
  <c r="AV106" i="1" s="1"/>
  <c r="C88" i="20"/>
  <c r="AU88" i="1" s="1"/>
  <c r="AV68" i="20"/>
  <c r="C87" i="20"/>
  <c r="AU87" i="1" s="1"/>
  <c r="Y89" i="20"/>
  <c r="Y90" i="20" s="1"/>
  <c r="AA88" i="20"/>
  <c r="AT67" i="20"/>
  <c r="AU68" i="20"/>
  <c r="BO66" i="20" l="1"/>
  <c r="W66" i="20" s="1"/>
  <c r="BL67" i="20"/>
  <c r="BN66" i="20"/>
  <c r="BJ67" i="20"/>
  <c r="BH67" i="20"/>
  <c r="BM67" i="20" s="1"/>
  <c r="Z109" i="20"/>
  <c r="H109" i="20" s="1"/>
  <c r="AV109" i="1" s="1"/>
  <c r="H107" i="20"/>
  <c r="AV107" i="1" s="1"/>
  <c r="AA89" i="20"/>
  <c r="O89" i="20" s="1"/>
  <c r="AW89" i="1" s="1"/>
  <c r="O88" i="20"/>
  <c r="AW88" i="1" s="1"/>
  <c r="C90" i="20"/>
  <c r="AU90" i="1" s="1"/>
  <c r="C89" i="20"/>
  <c r="AU89" i="1" s="1"/>
  <c r="Y91" i="20"/>
  <c r="AU69" i="20"/>
  <c r="AT68" i="20"/>
  <c r="AV69" i="20"/>
  <c r="BO67" i="20" l="1"/>
  <c r="W67" i="20" s="1"/>
  <c r="BL68" i="20"/>
  <c r="BN67" i="20"/>
  <c r="BJ68" i="20"/>
  <c r="BH68" i="20"/>
  <c r="BM68" i="20" s="1"/>
  <c r="C91" i="20"/>
  <c r="AU91" i="1" s="1"/>
  <c r="AV70" i="20"/>
  <c r="Y92" i="20"/>
  <c r="AT69" i="20"/>
  <c r="AA90" i="20"/>
  <c r="AA91" i="20" s="1"/>
  <c r="AU70" i="20"/>
  <c r="BO68" i="20" l="1"/>
  <c r="W68" i="20" s="1"/>
  <c r="BL69" i="20"/>
  <c r="BN68" i="20"/>
  <c r="BJ69" i="20"/>
  <c r="BH69" i="20"/>
  <c r="BM69" i="20" s="1"/>
  <c r="O91" i="20"/>
  <c r="AW91" i="1" s="1"/>
  <c r="AT70" i="20"/>
  <c r="C92" i="20"/>
  <c r="AU92" i="1" s="1"/>
  <c r="AV71" i="20"/>
  <c r="AA92" i="20"/>
  <c r="AA93" i="20" s="1"/>
  <c r="O90" i="20"/>
  <c r="AW90" i="1" s="1"/>
  <c r="AU71" i="20"/>
  <c r="Y93" i="20"/>
  <c r="Y94" i="20" s="1"/>
  <c r="BO69" i="20" l="1"/>
  <c r="W69" i="20" s="1"/>
  <c r="BL70" i="20"/>
  <c r="BN69" i="20"/>
  <c r="BJ70" i="20"/>
  <c r="BH70" i="20"/>
  <c r="BM70" i="20" s="1"/>
  <c r="C94" i="20"/>
  <c r="AU94" i="1" s="1"/>
  <c r="AV72" i="20"/>
  <c r="C93" i="20"/>
  <c r="AU93" i="1" s="1"/>
  <c r="Y95" i="20"/>
  <c r="C95" i="20" s="1"/>
  <c r="AU95" i="1" s="1"/>
  <c r="AT71" i="20"/>
  <c r="AU72" i="20"/>
  <c r="O92" i="20"/>
  <c r="AW92" i="1" s="1"/>
  <c r="AA94" i="20"/>
  <c r="O93" i="20"/>
  <c r="AW93" i="1" s="1"/>
  <c r="BO70" i="20" l="1"/>
  <c r="W70" i="20" s="1"/>
  <c r="BL71" i="20"/>
  <c r="BN70" i="20"/>
  <c r="BJ71" i="20"/>
  <c r="BH71" i="20"/>
  <c r="BM71" i="20" s="1"/>
  <c r="AT72" i="20"/>
  <c r="O94" i="20"/>
  <c r="AW94" i="1" s="1"/>
  <c r="AV73" i="20"/>
  <c r="AA95" i="20"/>
  <c r="AU73" i="20"/>
  <c r="Y96" i="20"/>
  <c r="BO71" i="20" l="1"/>
  <c r="W71" i="20" s="1"/>
  <c r="BL72" i="20"/>
  <c r="BN71" i="20"/>
  <c r="BJ72" i="20"/>
  <c r="BH72" i="20"/>
  <c r="BM72" i="20" s="1"/>
  <c r="AU74" i="20"/>
  <c r="AA96" i="20"/>
  <c r="O96" i="20" s="1"/>
  <c r="AW96" i="1" s="1"/>
  <c r="AV74" i="20"/>
  <c r="O95" i="20"/>
  <c r="AW95" i="1" s="1"/>
  <c r="Y97" i="20"/>
  <c r="C96" i="20"/>
  <c r="AU96" i="1" s="1"/>
  <c r="AT73" i="20"/>
  <c r="BO72" i="20" l="1"/>
  <c r="W72" i="20" s="1"/>
  <c r="BL73" i="20"/>
  <c r="BN72" i="20"/>
  <c r="BJ73" i="20"/>
  <c r="BH73" i="20"/>
  <c r="BM73" i="20" s="1"/>
  <c r="C97" i="20"/>
  <c r="AU97" i="1" s="1"/>
  <c r="AV75" i="20"/>
  <c r="AA97" i="20"/>
  <c r="AT74" i="20"/>
  <c r="Y98" i="20"/>
  <c r="AU75" i="20"/>
  <c r="BO73" i="20" l="1"/>
  <c r="W73" i="20" s="1"/>
  <c r="BL74" i="20"/>
  <c r="BN73" i="20"/>
  <c r="BJ74" i="20"/>
  <c r="BH74" i="20"/>
  <c r="BM74" i="20" s="1"/>
  <c r="AT75" i="20"/>
  <c r="AA98" i="20"/>
  <c r="C98" i="20"/>
  <c r="AU98" i="1" s="1"/>
  <c r="AU76" i="20"/>
  <c r="AV76" i="20"/>
  <c r="Y99" i="20"/>
  <c r="Y100" i="20" s="1"/>
  <c r="O97" i="20"/>
  <c r="AW97" i="1" s="1"/>
  <c r="BO74" i="20" l="1"/>
  <c r="W74" i="20" s="1"/>
  <c r="BL75" i="20"/>
  <c r="BN74" i="20"/>
  <c r="BJ75" i="20"/>
  <c r="BH75" i="20"/>
  <c r="BM75" i="20" s="1"/>
  <c r="C100" i="20"/>
  <c r="AU100" i="1" s="1"/>
  <c r="AU77" i="20"/>
  <c r="AA99" i="20"/>
  <c r="AV77" i="20"/>
  <c r="AT76" i="20"/>
  <c r="C99" i="20"/>
  <c r="AU99" i="1" s="1"/>
  <c r="Y101" i="20"/>
  <c r="O98" i="20"/>
  <c r="AW98" i="1" s="1"/>
  <c r="BO75" i="20" l="1"/>
  <c r="W75" i="20" s="1"/>
  <c r="BL76" i="20"/>
  <c r="BN75" i="20"/>
  <c r="BJ76" i="20"/>
  <c r="BH76" i="20"/>
  <c r="BM76" i="20" s="1"/>
  <c r="C101" i="20"/>
  <c r="AU101" i="1" s="1"/>
  <c r="AU78" i="20"/>
  <c r="AA100" i="20"/>
  <c r="O99" i="20"/>
  <c r="AW99" i="1" s="1"/>
  <c r="AT77" i="20"/>
  <c r="Y102" i="20"/>
  <c r="Y103" i="20" s="1"/>
  <c r="AV78" i="20"/>
  <c r="BO76" i="20" l="1"/>
  <c r="W76" i="20" s="1"/>
  <c r="BL77" i="20"/>
  <c r="BN76" i="20"/>
  <c r="BJ77" i="20"/>
  <c r="BH77" i="20"/>
  <c r="BM77" i="20" s="1"/>
  <c r="C103" i="20"/>
  <c r="AU103" i="1" s="1"/>
  <c r="O100" i="20"/>
  <c r="AW100" i="1" s="1"/>
  <c r="AU79" i="20"/>
  <c r="AV79" i="20"/>
  <c r="C102" i="20"/>
  <c r="AU102" i="1" s="1"/>
  <c r="Y104" i="20"/>
  <c r="C104" i="20" s="1"/>
  <c r="AU104" i="1" s="1"/>
  <c r="AT78" i="20"/>
  <c r="AA101" i="20"/>
  <c r="O101" i="20" s="1"/>
  <c r="AW101" i="1" s="1"/>
  <c r="BO77" i="20" l="1"/>
  <c r="W77" i="20" s="1"/>
  <c r="BL78" i="20"/>
  <c r="BN77" i="20"/>
  <c r="BJ78" i="20"/>
  <c r="BH78" i="20"/>
  <c r="BM78" i="20" s="1"/>
  <c r="AU80" i="20"/>
  <c r="AA102" i="20"/>
  <c r="AA103" i="20" s="1"/>
  <c r="AT79" i="20"/>
  <c r="Y105" i="20"/>
  <c r="AV80" i="20"/>
  <c r="BO78" i="20" l="1"/>
  <c r="W78" i="20" s="1"/>
  <c r="BL79" i="20"/>
  <c r="BN78" i="20"/>
  <c r="BJ79" i="20"/>
  <c r="BH79" i="20"/>
  <c r="BM79" i="20" s="1"/>
  <c r="O103" i="20"/>
  <c r="AW103" i="1" s="1"/>
  <c r="Y106" i="20"/>
  <c r="Y107" i="20" s="1"/>
  <c r="C105" i="20"/>
  <c r="AU105" i="1" s="1"/>
  <c r="O102" i="20"/>
  <c r="AW102" i="1" s="1"/>
  <c r="AT80" i="20"/>
  <c r="AV81" i="20"/>
  <c r="AA104" i="20"/>
  <c r="AU81" i="20"/>
  <c r="BO79" i="20" l="1"/>
  <c r="W79" i="20" s="1"/>
  <c r="BL80" i="20"/>
  <c r="BN79" i="20"/>
  <c r="BJ80" i="20"/>
  <c r="BH80" i="20"/>
  <c r="BM80" i="20" s="1"/>
  <c r="C107" i="20"/>
  <c r="AU107" i="1" s="1"/>
  <c r="AU82" i="20"/>
  <c r="C106" i="20"/>
  <c r="AU106" i="1" s="1"/>
  <c r="Y108" i="20"/>
  <c r="C108" i="20" s="1"/>
  <c r="AU108" i="1" s="1"/>
  <c r="AT81" i="20"/>
  <c r="AV82" i="20"/>
  <c r="AA105" i="20"/>
  <c r="O105" i="20" s="1"/>
  <c r="AW105" i="1" s="1"/>
  <c r="O104" i="20"/>
  <c r="AW104" i="1" s="1"/>
  <c r="BO80" i="20" l="1"/>
  <c r="W80" i="20" s="1"/>
  <c r="BL81" i="20"/>
  <c r="BN80" i="20"/>
  <c r="BJ81" i="20"/>
  <c r="BH81" i="20"/>
  <c r="BM81" i="20" s="1"/>
  <c r="AT82" i="20"/>
  <c r="AA106" i="20"/>
  <c r="AA107" i="20" s="1"/>
  <c r="AU83" i="20"/>
  <c r="AV83" i="20"/>
  <c r="Y109" i="20"/>
  <c r="C109" i="20" s="1"/>
  <c r="AU109" i="1" s="1"/>
  <c r="BO81" i="20" l="1"/>
  <c r="W81" i="20" s="1"/>
  <c r="BL82" i="20"/>
  <c r="BN81" i="20"/>
  <c r="BJ82" i="20"/>
  <c r="BH82" i="20"/>
  <c r="BM82" i="20" s="1"/>
  <c r="AV84" i="20"/>
  <c r="AU84" i="20"/>
  <c r="O106" i="20"/>
  <c r="AW106" i="1" s="1"/>
  <c r="O107" i="20"/>
  <c r="AW107" i="1" s="1"/>
  <c r="AA108" i="20"/>
  <c r="O108" i="20" s="1"/>
  <c r="AW108" i="1" s="1"/>
  <c r="AT83" i="20"/>
  <c r="AV10" i="22"/>
  <c r="AU10" i="22"/>
  <c r="BO82" i="20" l="1"/>
  <c r="W82" i="20" s="1"/>
  <c r="BL83" i="20"/>
  <c r="BN82" i="20"/>
  <c r="BJ83" i="20"/>
  <c r="BH83" i="20"/>
  <c r="BM83" i="20" s="1"/>
  <c r="AU85" i="20"/>
  <c r="AT84" i="20"/>
  <c r="AV85" i="20"/>
  <c r="AA109" i="20"/>
  <c r="O109" i="20" s="1"/>
  <c r="AW109" i="1" s="1"/>
  <c r="BO11" i="22"/>
  <c r="AG11" i="22"/>
  <c r="BO83" i="20" l="1"/>
  <c r="W83" i="20" s="1"/>
  <c r="BL84" i="20"/>
  <c r="BN83" i="20"/>
  <c r="BJ84" i="20"/>
  <c r="BH84" i="20"/>
  <c r="BM84" i="20" s="1"/>
  <c r="AV86" i="20"/>
  <c r="AT85" i="20"/>
  <c r="AU86" i="20"/>
  <c r="BP11" i="22"/>
  <c r="AY11" i="22"/>
  <c r="I11" i="22"/>
  <c r="BO84" i="20" l="1"/>
  <c r="W84" i="20" s="1"/>
  <c r="BL85" i="20"/>
  <c r="BN84" i="20"/>
  <c r="BJ85" i="20"/>
  <c r="BH85" i="20"/>
  <c r="BM85" i="20" s="1"/>
  <c r="AU87" i="20"/>
  <c r="AT86" i="20"/>
  <c r="AV87" i="20"/>
  <c r="AI11" i="22"/>
  <c r="AJ11" i="22"/>
  <c r="Q11" i="22" s="1"/>
  <c r="AL11" i="22" s="1"/>
  <c r="K11" i="22"/>
  <c r="BO85" i="20" l="1"/>
  <c r="W85" i="20" s="1"/>
  <c r="BL86" i="20"/>
  <c r="BN85" i="20"/>
  <c r="BJ86" i="20"/>
  <c r="BH86" i="20"/>
  <c r="BM86" i="20" s="1"/>
  <c r="AT87" i="20"/>
  <c r="AV88" i="20"/>
  <c r="AU88" i="20"/>
  <c r="AQ13" i="22"/>
  <c r="AC12" i="22"/>
  <c r="Z12" i="22" s="1"/>
  <c r="AU11" i="22"/>
  <c r="BJ12" i="22"/>
  <c r="P11" i="22"/>
  <c r="BO86" i="20" l="1"/>
  <c r="W86" i="20" s="1"/>
  <c r="BL87" i="20"/>
  <c r="BN86" i="20"/>
  <c r="BJ87" i="20"/>
  <c r="BH87" i="20"/>
  <c r="BM87" i="20" s="1"/>
  <c r="AV89" i="20"/>
  <c r="AU89" i="20"/>
  <c r="AT88" i="20"/>
  <c r="H12" i="22"/>
  <c r="BP12" i="1" s="1"/>
  <c r="AH12" i="22"/>
  <c r="R11" i="22"/>
  <c r="AK11" i="22"/>
  <c r="B11" i="22" s="1"/>
  <c r="BO87" i="20" l="1"/>
  <c r="W87" i="20" s="1"/>
  <c r="BL88" i="20"/>
  <c r="BN87" i="20"/>
  <c r="BJ88" i="20"/>
  <c r="BH88" i="20"/>
  <c r="BM88" i="20" s="1"/>
  <c r="AU90" i="20"/>
  <c r="AT89" i="20"/>
  <c r="AV90" i="20"/>
  <c r="AR13" i="22"/>
  <c r="AD12" i="22"/>
  <c r="AA12" i="22" s="1"/>
  <c r="AV11" i="22"/>
  <c r="BL12" i="22"/>
  <c r="W11" i="22"/>
  <c r="X11" i="22" s="1"/>
  <c r="BN11" i="1"/>
  <c r="U11" i="22"/>
  <c r="BU11" i="1" s="1"/>
  <c r="DW11" i="1" s="1"/>
  <c r="J12" i="22"/>
  <c r="BO88" i="20" l="1"/>
  <c r="W88" i="20" s="1"/>
  <c r="BL89" i="20"/>
  <c r="BN88" i="20"/>
  <c r="BJ89" i="20"/>
  <c r="BH89" i="20"/>
  <c r="BM89" i="20" s="1"/>
  <c r="AV91" i="20"/>
  <c r="AT90" i="20"/>
  <c r="AU91" i="20"/>
  <c r="BR11" i="1"/>
  <c r="S11" i="22"/>
  <c r="AN11" i="22"/>
  <c r="AM11" i="22" s="1"/>
  <c r="AX12" i="22"/>
  <c r="O12" i="22"/>
  <c r="BQ12" i="1" s="1"/>
  <c r="BO89" i="20" l="1"/>
  <c r="W89" i="20" s="1"/>
  <c r="BL90" i="20"/>
  <c r="BN89" i="20"/>
  <c r="BJ90" i="20"/>
  <c r="BH90" i="20"/>
  <c r="BM90" i="20" s="1"/>
  <c r="AT91" i="20"/>
  <c r="AU92" i="20"/>
  <c r="AV92" i="20"/>
  <c r="BS11" i="1"/>
  <c r="BT11" i="1"/>
  <c r="AW11" i="22"/>
  <c r="T11" i="22" l="1"/>
  <c r="AO12" i="22"/>
  <c r="BM12" i="22" s="1"/>
  <c r="BO90" i="20"/>
  <c r="W90" i="20" s="1"/>
  <c r="BL91" i="20"/>
  <c r="BN90" i="20"/>
  <c r="BJ91" i="20"/>
  <c r="BH91" i="20"/>
  <c r="BM91" i="20" s="1"/>
  <c r="AV93" i="20"/>
  <c r="AU93" i="20"/>
  <c r="AT92" i="20"/>
  <c r="V11" i="22"/>
  <c r="BI12" i="22" l="1"/>
  <c r="BK12" i="22"/>
  <c r="BO91" i="20"/>
  <c r="W91" i="20" s="1"/>
  <c r="BL92" i="20"/>
  <c r="BN91" i="20"/>
  <c r="BJ92" i="20"/>
  <c r="BH92" i="20"/>
  <c r="BM92" i="20" s="1"/>
  <c r="AT93" i="20"/>
  <c r="AU94" i="20"/>
  <c r="AV94" i="20"/>
  <c r="AS12" i="22"/>
  <c r="BO92" i="20" l="1"/>
  <c r="W92" i="20" s="1"/>
  <c r="BL93" i="20"/>
  <c r="BN92" i="20"/>
  <c r="BJ93" i="20"/>
  <c r="BH93" i="20"/>
  <c r="BM93" i="20" s="1"/>
  <c r="AV95" i="20"/>
  <c r="AU95" i="20"/>
  <c r="AT94" i="20"/>
  <c r="BP12" i="22"/>
  <c r="AY12" i="22"/>
  <c r="AJ12" i="22" s="1"/>
  <c r="Q12" i="22" s="1"/>
  <c r="AL12" i="22" s="1"/>
  <c r="BO12" i="22"/>
  <c r="AG12" i="22"/>
  <c r="BN12" i="22"/>
  <c r="AE12" i="22"/>
  <c r="BO93" i="20" l="1"/>
  <c r="W93" i="20" s="1"/>
  <c r="BL94" i="20"/>
  <c r="BN93" i="20"/>
  <c r="BJ94" i="20"/>
  <c r="BH94" i="20"/>
  <c r="BM94" i="20" s="1"/>
  <c r="AT95" i="20"/>
  <c r="AU96" i="20"/>
  <c r="AV96" i="20"/>
  <c r="AI12" i="22"/>
  <c r="D12" i="22"/>
  <c r="I12" i="22"/>
  <c r="K12" i="22" s="1"/>
  <c r="BJ13" i="22" s="1"/>
  <c r="BO94" i="20" l="1"/>
  <c r="W94" i="20" s="1"/>
  <c r="BL95" i="20"/>
  <c r="BN94" i="20"/>
  <c r="BJ95" i="20"/>
  <c r="BH95" i="20"/>
  <c r="BM95" i="20" s="1"/>
  <c r="AV97" i="20"/>
  <c r="AU97" i="20"/>
  <c r="AT96" i="20"/>
  <c r="F12" i="22"/>
  <c r="AC13" i="22"/>
  <c r="Z13" i="22" s="1"/>
  <c r="AQ14" i="22"/>
  <c r="AU12" i="22"/>
  <c r="AU13" i="22" s="1"/>
  <c r="P12" i="22"/>
  <c r="R12" i="22" s="1"/>
  <c r="BL13" i="22" s="1"/>
  <c r="BO95" i="20" l="1"/>
  <c r="W95" i="20" s="1"/>
  <c r="BL96" i="20"/>
  <c r="BN95" i="20"/>
  <c r="BJ96" i="20"/>
  <c r="BH96" i="20"/>
  <c r="BM96" i="20" s="1"/>
  <c r="AU98" i="20"/>
  <c r="AT97" i="20"/>
  <c r="AV98" i="20"/>
  <c r="AH13" i="22"/>
  <c r="J13" i="22" s="1"/>
  <c r="K13" i="22" s="1"/>
  <c r="H13" i="22"/>
  <c r="BP13" i="1" s="1"/>
  <c r="W12" i="22"/>
  <c r="X12" i="22" s="1"/>
  <c r="AD13" i="22"/>
  <c r="AA13" i="22" s="1"/>
  <c r="AR14" i="22"/>
  <c r="AV12" i="22"/>
  <c r="AK12" i="22"/>
  <c r="B12" i="22" s="1"/>
  <c r="AT12" i="22"/>
  <c r="AT13" i="22" s="1"/>
  <c r="AP14" i="22"/>
  <c r="AB13" i="22"/>
  <c r="Y13" i="22" s="1"/>
  <c r="BH13" i="22"/>
  <c r="BO96" i="20" l="1"/>
  <c r="W96" i="20" s="1"/>
  <c r="BL97" i="20"/>
  <c r="BN96" i="20"/>
  <c r="BJ97" i="20"/>
  <c r="BH97" i="20"/>
  <c r="BM97" i="20" s="1"/>
  <c r="AV99" i="20"/>
  <c r="AU99" i="20"/>
  <c r="AT98" i="20"/>
  <c r="AY13" i="22"/>
  <c r="O13" i="22"/>
  <c r="BQ13" i="1" s="1"/>
  <c r="AN12" i="22"/>
  <c r="AM12" i="22" s="1"/>
  <c r="S12" i="22"/>
  <c r="BR12" i="1"/>
  <c r="U12" i="22"/>
  <c r="BU12" i="1" s="1"/>
  <c r="DW12" i="1" s="1"/>
  <c r="BN12" i="1"/>
  <c r="AC14" i="22"/>
  <c r="Z14" i="22" s="1"/>
  <c r="AQ15" i="22"/>
  <c r="AF13" i="22"/>
  <c r="C13" i="22"/>
  <c r="BO13" i="1" s="1"/>
  <c r="BO97" i="20" l="1"/>
  <c r="W97" i="20" s="1"/>
  <c r="BL98" i="20"/>
  <c r="BN97" i="20"/>
  <c r="BJ98" i="20"/>
  <c r="BH98" i="20"/>
  <c r="BM98" i="20" s="1"/>
  <c r="AT99" i="20"/>
  <c r="AU100" i="20"/>
  <c r="AV100" i="20"/>
  <c r="BT12" i="1"/>
  <c r="AW12" i="22"/>
  <c r="BS12" i="1"/>
  <c r="E13" i="22"/>
  <c r="H14" i="22"/>
  <c r="BP14" i="1" s="1"/>
  <c r="AG14" i="22"/>
  <c r="BO98" i="20" l="1"/>
  <c r="W98" i="20" s="1"/>
  <c r="BL99" i="20"/>
  <c r="BN98" i="20"/>
  <c r="BJ99" i="20"/>
  <c r="BH99" i="20"/>
  <c r="BM99" i="20" s="1"/>
  <c r="T12" i="22"/>
  <c r="AO13" i="22"/>
  <c r="AT100" i="20"/>
  <c r="AV101" i="20"/>
  <c r="AU101" i="20"/>
  <c r="F13" i="22"/>
  <c r="V12" i="22"/>
  <c r="I14" i="22"/>
  <c r="BK13" i="22" l="1"/>
  <c r="BM13" i="22"/>
  <c r="T13" i="22"/>
  <c r="BI13" i="22"/>
  <c r="BO99" i="20"/>
  <c r="W99" i="20" s="1"/>
  <c r="BL100" i="20"/>
  <c r="BN99" i="20"/>
  <c r="BJ100" i="20"/>
  <c r="BH100" i="20"/>
  <c r="BM100" i="20" s="1"/>
  <c r="AU102" i="20"/>
  <c r="AT101" i="20"/>
  <c r="AV102" i="20"/>
  <c r="AS13" i="22"/>
  <c r="AP15" i="22"/>
  <c r="AB14" i="22"/>
  <c r="Y14" i="22" s="1"/>
  <c r="BO100" i="20" l="1"/>
  <c r="W100" i="20" s="1"/>
  <c r="BL101" i="20"/>
  <c r="BN100" i="20"/>
  <c r="BJ101" i="20"/>
  <c r="BH101" i="20"/>
  <c r="BM101" i="20" s="1"/>
  <c r="AU103" i="20"/>
  <c r="AV103" i="20"/>
  <c r="AT102" i="20"/>
  <c r="BP13" i="22"/>
  <c r="AX13" i="22"/>
  <c r="AJ13" i="22" s="1"/>
  <c r="Q13" i="22" s="1"/>
  <c r="BO13" i="22"/>
  <c r="AG13" i="22"/>
  <c r="BN13" i="22"/>
  <c r="AE13" i="22"/>
  <c r="AF14" i="22"/>
  <c r="C14" i="22"/>
  <c r="BO14" i="1" s="1"/>
  <c r="BO101" i="20" l="1"/>
  <c r="W101" i="20" s="1"/>
  <c r="BL102" i="20"/>
  <c r="BN101" i="20"/>
  <c r="BJ102" i="20"/>
  <c r="BH102" i="20"/>
  <c r="BM102" i="20" s="1"/>
  <c r="AU104" i="20"/>
  <c r="AT103" i="20"/>
  <c r="AV104" i="20"/>
  <c r="E14" i="22"/>
  <c r="I13" i="22"/>
  <c r="BJ14" i="22"/>
  <c r="D13" i="22"/>
  <c r="AI13" i="22"/>
  <c r="BH14" i="22"/>
  <c r="R13" i="22"/>
  <c r="W13" i="22" s="1"/>
  <c r="X13" i="22" s="1"/>
  <c r="AL13" i="22"/>
  <c r="BO102" i="20" l="1"/>
  <c r="W102" i="20" s="1"/>
  <c r="BL103" i="20"/>
  <c r="BN102" i="20"/>
  <c r="BJ103" i="20"/>
  <c r="BH103" i="20"/>
  <c r="BM103" i="20" s="1"/>
  <c r="AV105" i="20"/>
  <c r="AT104" i="20"/>
  <c r="AU105" i="20"/>
  <c r="BR13" i="1"/>
  <c r="AN13" i="22"/>
  <c r="AM13" i="22" s="1"/>
  <c r="BL14" i="22"/>
  <c r="P13" i="22"/>
  <c r="AK13" i="22" s="1"/>
  <c r="B13" i="22" s="1"/>
  <c r="F14" i="22"/>
  <c r="AD14" i="22"/>
  <c r="AA14" i="22" s="1"/>
  <c r="AR15" i="22"/>
  <c r="AV13" i="22"/>
  <c r="BO103" i="20" l="1"/>
  <c r="W103" i="20" s="1"/>
  <c r="BL104" i="20"/>
  <c r="BN103" i="20"/>
  <c r="BJ104" i="20"/>
  <c r="BH104" i="20"/>
  <c r="BM104" i="20" s="1"/>
  <c r="AU106" i="20"/>
  <c r="AT105" i="20"/>
  <c r="AV106" i="20"/>
  <c r="BN13" i="1"/>
  <c r="S13" i="22"/>
  <c r="BS13" i="1"/>
  <c r="AY14" i="22"/>
  <c r="O14" i="22"/>
  <c r="BQ14" i="1" s="1"/>
  <c r="AB15" i="22"/>
  <c r="Y15" i="22" s="1"/>
  <c r="AP16" i="22"/>
  <c r="BO104" i="20" l="1"/>
  <c r="W104" i="20" s="1"/>
  <c r="BL105" i="20"/>
  <c r="BN104" i="20"/>
  <c r="BJ105" i="20"/>
  <c r="BH105" i="20"/>
  <c r="BM105" i="20" s="1"/>
  <c r="AV107" i="20"/>
  <c r="AT106" i="20"/>
  <c r="AU107" i="20"/>
  <c r="AW13" i="22"/>
  <c r="AO14" i="22" s="1"/>
  <c r="BM14" i="22" s="1"/>
  <c r="BT13" i="1"/>
  <c r="C15" i="22"/>
  <c r="BO15" i="1" s="1"/>
  <c r="AE15" i="22"/>
  <c r="U13" i="22"/>
  <c r="BU13" i="1" s="1"/>
  <c r="DW13" i="1" s="1"/>
  <c r="BI14" i="22" l="1"/>
  <c r="BK14" i="22"/>
  <c r="BO105" i="20"/>
  <c r="W105" i="20" s="1"/>
  <c r="BL106" i="20"/>
  <c r="BN105" i="20"/>
  <c r="BJ106" i="20"/>
  <c r="BH106" i="20"/>
  <c r="BM106" i="20" s="1"/>
  <c r="AU108" i="20"/>
  <c r="AT107" i="20"/>
  <c r="AV108" i="20"/>
  <c r="D15" i="22"/>
  <c r="V13" i="22"/>
  <c r="BO106" i="20" l="1"/>
  <c r="W106" i="20" s="1"/>
  <c r="BL107" i="20"/>
  <c r="BN106" i="20"/>
  <c r="BJ107" i="20"/>
  <c r="BH107" i="20"/>
  <c r="BM107" i="20" s="1"/>
  <c r="AV109" i="20"/>
  <c r="AV110" i="20" s="1"/>
  <c r="AV111" i="20" s="1"/>
  <c r="AV112" i="20" s="1"/>
  <c r="AV113" i="20" s="1"/>
  <c r="AV114" i="20" s="1"/>
  <c r="AV115" i="20" s="1"/>
  <c r="AV116" i="20" s="1"/>
  <c r="AV117" i="20" s="1"/>
  <c r="AV118" i="20" s="1"/>
  <c r="AV119" i="20" s="1"/>
  <c r="AV120" i="20" s="1"/>
  <c r="AV121" i="20" s="1"/>
  <c r="AV122" i="20" s="1"/>
  <c r="AV123" i="20" s="1"/>
  <c r="AV124" i="20" s="1"/>
  <c r="AV125" i="20" s="1"/>
  <c r="AV126" i="20" s="1"/>
  <c r="AV127" i="20" s="1"/>
  <c r="AV128" i="20" s="1"/>
  <c r="AV129" i="20" s="1"/>
  <c r="AV130" i="20" s="1"/>
  <c r="AV131" i="20" s="1"/>
  <c r="AV132" i="20" s="1"/>
  <c r="AV133" i="20" s="1"/>
  <c r="AV134" i="20" s="1"/>
  <c r="AV135" i="20" s="1"/>
  <c r="AV136" i="20" s="1"/>
  <c r="AV137" i="20" s="1"/>
  <c r="AV138" i="20" s="1"/>
  <c r="AV139" i="20" s="1"/>
  <c r="AV140" i="20" s="1"/>
  <c r="AV141" i="20" s="1"/>
  <c r="AV142" i="20" s="1"/>
  <c r="AV143" i="20" s="1"/>
  <c r="AV144" i="20" s="1"/>
  <c r="AV145" i="20" s="1"/>
  <c r="AV146" i="20" s="1"/>
  <c r="AV147" i="20" s="1"/>
  <c r="AV148" i="20" s="1"/>
  <c r="AV149" i="20" s="1"/>
  <c r="AV150" i="20" s="1"/>
  <c r="AV151" i="20" s="1"/>
  <c r="AV152" i="20" s="1"/>
  <c r="AV153" i="20" s="1"/>
  <c r="AV154" i="20" s="1"/>
  <c r="AV155" i="20" s="1"/>
  <c r="AV156" i="20" s="1"/>
  <c r="AV157" i="20" s="1"/>
  <c r="AV158" i="20" s="1"/>
  <c r="AV159" i="20" s="1"/>
  <c r="AV160" i="20" s="1"/>
  <c r="AV161" i="20" s="1"/>
  <c r="AV162" i="20" s="1"/>
  <c r="AV163" i="20" s="1"/>
  <c r="AT108" i="20"/>
  <c r="AU109" i="20"/>
  <c r="AU110" i="20" s="1"/>
  <c r="AU111" i="20" s="1"/>
  <c r="AU112" i="20" s="1"/>
  <c r="AU113" i="20" s="1"/>
  <c r="AU114" i="20" s="1"/>
  <c r="AU115" i="20" s="1"/>
  <c r="AU116" i="20" s="1"/>
  <c r="AU117" i="20" s="1"/>
  <c r="AU118" i="20" s="1"/>
  <c r="AU119" i="20" s="1"/>
  <c r="AU120" i="20" s="1"/>
  <c r="AU121" i="20" s="1"/>
  <c r="AU122" i="20" s="1"/>
  <c r="AU123" i="20" s="1"/>
  <c r="AU124" i="20" s="1"/>
  <c r="AU125" i="20" s="1"/>
  <c r="AU126" i="20" s="1"/>
  <c r="AU127" i="20" s="1"/>
  <c r="AU128" i="20" s="1"/>
  <c r="AU129" i="20" s="1"/>
  <c r="AU130" i="20" s="1"/>
  <c r="AU131" i="20" s="1"/>
  <c r="AU132" i="20" s="1"/>
  <c r="AU133" i="20" s="1"/>
  <c r="AU134" i="20" s="1"/>
  <c r="AU135" i="20" s="1"/>
  <c r="AU136" i="20" s="1"/>
  <c r="AU137" i="20" s="1"/>
  <c r="AU138" i="20" s="1"/>
  <c r="AU139" i="20" s="1"/>
  <c r="AU140" i="20" s="1"/>
  <c r="AU141" i="20" s="1"/>
  <c r="AU142" i="20" s="1"/>
  <c r="AU143" i="20" s="1"/>
  <c r="AU144" i="20" s="1"/>
  <c r="AU145" i="20" s="1"/>
  <c r="AU146" i="20" s="1"/>
  <c r="AU147" i="20" s="1"/>
  <c r="AU148" i="20" s="1"/>
  <c r="AU149" i="20" s="1"/>
  <c r="AU150" i="20" s="1"/>
  <c r="AU151" i="20" s="1"/>
  <c r="AU152" i="20" s="1"/>
  <c r="AU153" i="20" s="1"/>
  <c r="AU154" i="20" s="1"/>
  <c r="AU155" i="20" s="1"/>
  <c r="AU156" i="20" s="1"/>
  <c r="AU157" i="20" s="1"/>
  <c r="AU158" i="20" s="1"/>
  <c r="AU159" i="20" s="1"/>
  <c r="AU160" i="20" s="1"/>
  <c r="AU161" i="20" s="1"/>
  <c r="AU162" i="20" s="1"/>
  <c r="AU163" i="20" s="1"/>
  <c r="AT14" i="22"/>
  <c r="AS14" i="22"/>
  <c r="BO107" i="20" l="1"/>
  <c r="W107" i="20" s="1"/>
  <c r="BL108" i="20"/>
  <c r="BN107" i="20"/>
  <c r="BJ108" i="20"/>
  <c r="BH108" i="20"/>
  <c r="BM108" i="20" s="1"/>
  <c r="AT109" i="20"/>
  <c r="AT110" i="20" s="1"/>
  <c r="AT111" i="20" s="1"/>
  <c r="AT112" i="20" s="1"/>
  <c r="AT113" i="20" s="1"/>
  <c r="AT114" i="20" s="1"/>
  <c r="AT115" i="20" s="1"/>
  <c r="AT116" i="20" s="1"/>
  <c r="AT117" i="20" s="1"/>
  <c r="AT118" i="20" s="1"/>
  <c r="AT119" i="20" s="1"/>
  <c r="AT120" i="20" s="1"/>
  <c r="AT121" i="20" s="1"/>
  <c r="AT122" i="20" s="1"/>
  <c r="AT123" i="20" s="1"/>
  <c r="AT124" i="20" s="1"/>
  <c r="AT125" i="20" s="1"/>
  <c r="AT126" i="20" s="1"/>
  <c r="AT127" i="20" s="1"/>
  <c r="AT128" i="20" s="1"/>
  <c r="AT129" i="20" s="1"/>
  <c r="AT130" i="20" s="1"/>
  <c r="AT131" i="20" s="1"/>
  <c r="AT132" i="20" s="1"/>
  <c r="AT133" i="20" s="1"/>
  <c r="AT134" i="20" s="1"/>
  <c r="AT135" i="20" s="1"/>
  <c r="AT136" i="20" s="1"/>
  <c r="AT137" i="20" s="1"/>
  <c r="AT138" i="20" s="1"/>
  <c r="AT139" i="20" s="1"/>
  <c r="AT140" i="20" s="1"/>
  <c r="AT141" i="20" s="1"/>
  <c r="AT142" i="20" s="1"/>
  <c r="AT143" i="20" s="1"/>
  <c r="AT144" i="20" s="1"/>
  <c r="AT145" i="20" s="1"/>
  <c r="AT146" i="20" s="1"/>
  <c r="AT147" i="20" s="1"/>
  <c r="AT148" i="20" s="1"/>
  <c r="AT149" i="20" s="1"/>
  <c r="AT150" i="20" s="1"/>
  <c r="AT151" i="20" s="1"/>
  <c r="AT152" i="20" s="1"/>
  <c r="AT153" i="20" s="1"/>
  <c r="AT154" i="20" s="1"/>
  <c r="AT155" i="20" s="1"/>
  <c r="AT156" i="20" s="1"/>
  <c r="AT157" i="20" s="1"/>
  <c r="AT158" i="20" s="1"/>
  <c r="AT159" i="20" s="1"/>
  <c r="AT160" i="20" s="1"/>
  <c r="AT161" i="20" s="1"/>
  <c r="AT162" i="20" s="1"/>
  <c r="AT163" i="20" s="1"/>
  <c r="BO14" i="22"/>
  <c r="AH14" i="22"/>
  <c r="BN14" i="22"/>
  <c r="AE14" i="22"/>
  <c r="BP14" i="22"/>
  <c r="AX14" i="22"/>
  <c r="BO108" i="20" l="1"/>
  <c r="W108" i="20" s="1"/>
  <c r="BL109" i="20"/>
  <c r="BO109" i="20" s="1"/>
  <c r="W109" i="20" s="1"/>
  <c r="BN108" i="20"/>
  <c r="BJ109" i="20"/>
  <c r="BN109" i="20" s="1"/>
  <c r="BH109" i="20"/>
  <c r="BM109" i="20" s="1"/>
  <c r="D14" i="22"/>
  <c r="BH15" i="22"/>
  <c r="AI14" i="22"/>
  <c r="J14" i="22"/>
  <c r="AJ14" i="22"/>
  <c r="Q14" i="22" s="1"/>
  <c r="R14" i="22" s="1"/>
  <c r="AR16" i="22" l="1"/>
  <c r="AD15" i="22"/>
  <c r="AA15" i="22" s="1"/>
  <c r="AV14" i="22"/>
  <c r="K14" i="22"/>
  <c r="AL14" i="22"/>
  <c r="BL15" i="22"/>
  <c r="P14" i="22"/>
  <c r="AK14" i="22"/>
  <c r="W14" i="22" l="1"/>
  <c r="X14" i="22" s="1"/>
  <c r="AU14" i="22"/>
  <c r="AQ16" i="22"/>
  <c r="AC15" i="22"/>
  <c r="Z15" i="22" s="1"/>
  <c r="BJ15" i="22"/>
  <c r="AY15" i="22"/>
  <c r="O15" i="22"/>
  <c r="BQ15" i="1" s="1"/>
  <c r="B14" i="22"/>
  <c r="H15" i="22" l="1"/>
  <c r="BP15" i="1" s="1"/>
  <c r="AG15" i="22"/>
  <c r="BR14" i="1"/>
  <c r="AN14" i="22"/>
  <c r="AM14" i="22" s="1"/>
  <c r="S14" i="22"/>
  <c r="BN14" i="1"/>
  <c r="BS14" i="1" l="1"/>
  <c r="BT14" i="1"/>
  <c r="AW14" i="22"/>
  <c r="AO15" i="22" s="1"/>
  <c r="BM15" i="22" s="1"/>
  <c r="I15" i="22"/>
  <c r="BI15" i="22" l="1"/>
  <c r="BK15" i="22"/>
  <c r="T14" i="22"/>
  <c r="U14" i="22" s="1"/>
  <c r="BU14" i="1" s="1"/>
  <c r="V14" i="22"/>
  <c r="DW14" i="1" l="1"/>
  <c r="CD14" i="1"/>
  <c r="AS15" i="22"/>
  <c r="BN15" i="22" l="1"/>
  <c r="AF15" i="22"/>
  <c r="BO15" i="22"/>
  <c r="AH15" i="22"/>
  <c r="BP15" i="22"/>
  <c r="AX15" i="22"/>
  <c r="AJ15" i="22" l="1"/>
  <c r="Q15" i="22" s="1"/>
  <c r="R15" i="22" s="1"/>
  <c r="E15" i="22"/>
  <c r="J15" i="22"/>
  <c r="K15" i="22" s="1"/>
  <c r="BJ16" i="22" s="1"/>
  <c r="AI15" i="22"/>
  <c r="BL16" i="22" l="1"/>
  <c r="P15" i="22"/>
  <c r="AK15" i="22" s="1"/>
  <c r="AC16" i="22"/>
  <c r="Z16" i="22" s="1"/>
  <c r="AQ17" i="22"/>
  <c r="AU15" i="22"/>
  <c r="AU16" i="22" s="1"/>
  <c r="F15" i="22"/>
  <c r="W15" i="22" s="1"/>
  <c r="X15" i="22" s="1"/>
  <c r="AL8" i="22" s="1"/>
  <c r="AL15" i="22"/>
  <c r="AD16" i="22"/>
  <c r="AA16" i="22" s="1"/>
  <c r="AR17" i="22"/>
  <c r="AV15" i="22"/>
  <c r="BR15" i="1" l="1"/>
  <c r="AN15" i="22"/>
  <c r="AM15" i="22" s="1"/>
  <c r="AG16" i="22"/>
  <c r="H16" i="22"/>
  <c r="BP16" i="1" s="1"/>
  <c r="AY16" i="22"/>
  <c r="O16" i="22"/>
  <c r="BQ16" i="1" s="1"/>
  <c r="B15" i="22"/>
  <c r="AB16" i="22"/>
  <c r="Y16" i="22" s="1"/>
  <c r="AP17" i="22"/>
  <c r="AT15" i="22"/>
  <c r="BH16" i="22"/>
  <c r="BN15" i="1" l="1"/>
  <c r="I16" i="22"/>
  <c r="K16" i="22" s="1"/>
  <c r="C16" i="22"/>
  <c r="BO16" i="1" s="1"/>
  <c r="AE16" i="22"/>
  <c r="BS15" i="1"/>
  <c r="S15" i="22"/>
  <c r="AC17" i="22" l="1"/>
  <c r="Z17" i="22" s="1"/>
  <c r="AQ18" i="22"/>
  <c r="D16" i="22"/>
  <c r="BT15" i="1"/>
  <c r="AW15" i="22"/>
  <c r="T15" i="22" l="1"/>
  <c r="AO16" i="22"/>
  <c r="BM16" i="22" s="1"/>
  <c r="H17" i="22"/>
  <c r="BP17" i="1" s="1"/>
  <c r="AH17" i="22"/>
  <c r="J17" i="22" s="1"/>
  <c r="K17" i="22" s="1"/>
  <c r="V15" i="22"/>
  <c r="U15" i="22"/>
  <c r="BU15" i="1" s="1"/>
  <c r="DW15" i="1" s="1"/>
  <c r="F16" i="22"/>
  <c r="BI16" i="22" l="1"/>
  <c r="AT16" i="22" s="1"/>
  <c r="BK16" i="22"/>
  <c r="AP18" i="22"/>
  <c r="AB17" i="22"/>
  <c r="Y17" i="22" s="1"/>
  <c r="AC18" i="22"/>
  <c r="Z18" i="22" s="1"/>
  <c r="AQ19" i="22"/>
  <c r="AS16" i="22"/>
  <c r="BO16" i="22" l="1"/>
  <c r="AH16" i="22"/>
  <c r="C17" i="22"/>
  <c r="BO17" i="1" s="1"/>
  <c r="AF17" i="22"/>
  <c r="BN16" i="22"/>
  <c r="AF16" i="22"/>
  <c r="H18" i="22"/>
  <c r="BP18" i="1" s="1"/>
  <c r="AH18" i="22"/>
  <c r="J18" i="22" s="1"/>
  <c r="K18" i="22" s="1"/>
  <c r="BP16" i="22"/>
  <c r="AX16" i="22"/>
  <c r="E16" i="22" l="1"/>
  <c r="AJ16" i="22"/>
  <c r="Q16" i="22" s="1"/>
  <c r="BH17" i="22"/>
  <c r="E17" i="22"/>
  <c r="J16" i="22"/>
  <c r="BJ17" i="22"/>
  <c r="AI16" i="22"/>
  <c r="AQ20" i="22"/>
  <c r="AC19" i="22"/>
  <c r="Z19" i="22" s="1"/>
  <c r="P16" i="22" l="1"/>
  <c r="F17" i="22"/>
  <c r="AH19" i="22"/>
  <c r="J19" i="22" s="1"/>
  <c r="H19" i="22"/>
  <c r="BP19" i="1" s="1"/>
  <c r="AL16" i="22"/>
  <c r="AB18" i="22" l="1"/>
  <c r="Y18" i="22" s="1"/>
  <c r="AP19" i="22"/>
  <c r="R16" i="22"/>
  <c r="AK16" i="22"/>
  <c r="B16" i="22" s="1"/>
  <c r="AD17" i="22" l="1"/>
  <c r="AA17" i="22" s="1"/>
  <c r="AR18" i="22"/>
  <c r="AV16" i="22"/>
  <c r="W16" i="22"/>
  <c r="X16" i="22" s="1"/>
  <c r="BL17" i="22"/>
  <c r="BN16" i="1"/>
  <c r="C18" i="22"/>
  <c r="BO18" i="1" s="1"/>
  <c r="AE18" i="22"/>
  <c r="S16" i="22" l="1"/>
  <c r="AN16" i="22"/>
  <c r="AM16" i="22" s="1"/>
  <c r="BR16" i="1"/>
  <c r="AY17" i="22"/>
  <c r="O17" i="22"/>
  <c r="BQ17" i="1" s="1"/>
  <c r="D18" i="22"/>
  <c r="BS16" i="1" l="1"/>
  <c r="BT16" i="1"/>
  <c r="AW16" i="22"/>
  <c r="T16" i="22" l="1"/>
  <c r="U16" i="22" s="1"/>
  <c r="BU16" i="1" s="1"/>
  <c r="DW16" i="1" s="1"/>
  <c r="AO17" i="22"/>
  <c r="BM17" i="22" s="1"/>
  <c r="V16" i="22"/>
  <c r="BI17" i="22" l="1"/>
  <c r="AT17" i="22" s="1"/>
  <c r="BK17" i="22"/>
  <c r="AU17" i="22" s="1"/>
  <c r="AS17" i="22"/>
  <c r="BP17" i="22" l="1"/>
  <c r="AX17" i="22"/>
  <c r="AJ17" i="22" s="1"/>
  <c r="Q17" i="22" s="1"/>
  <c r="BO17" i="22"/>
  <c r="AG17" i="22"/>
  <c r="BN17" i="22"/>
  <c r="AE17" i="22"/>
  <c r="BJ18" i="22" l="1"/>
  <c r="I17" i="22"/>
  <c r="R17" i="22"/>
  <c r="AL17" i="22"/>
  <c r="W17" i="22"/>
  <c r="X17" i="22" s="1"/>
  <c r="D17" i="22"/>
  <c r="AI17" i="22"/>
  <c r="BH18" i="22"/>
  <c r="AD18" i="22" l="1"/>
  <c r="AA18" i="22" s="1"/>
  <c r="AR19" i="22"/>
  <c r="AV17" i="22"/>
  <c r="P17" i="22"/>
  <c r="AK17" i="22" s="1"/>
  <c r="B17" i="22" s="1"/>
  <c r="BL18" i="22"/>
  <c r="BR17" i="1"/>
  <c r="AN17" i="22"/>
  <c r="AM17" i="22" s="1"/>
  <c r="BN17" i="1" l="1"/>
  <c r="S17" i="22"/>
  <c r="AY18" i="22"/>
  <c r="O18" i="22"/>
  <c r="BQ18" i="1" s="1"/>
  <c r="BS17" i="1"/>
  <c r="BT17" i="1" l="1"/>
  <c r="AW17" i="22"/>
  <c r="T17" i="22" l="1"/>
  <c r="U17" i="22" s="1"/>
  <c r="BU17" i="1" s="1"/>
  <c r="DW17" i="1" s="1"/>
  <c r="AO18" i="22"/>
  <c r="BM18" i="22" s="1"/>
  <c r="V17" i="22"/>
  <c r="BI18" i="22" l="1"/>
  <c r="BK18" i="22"/>
  <c r="AU18" i="22" s="1"/>
  <c r="AS18" i="22"/>
  <c r="BN18" i="22" l="1"/>
  <c r="AF18" i="22"/>
  <c r="BO18" i="22"/>
  <c r="AG18" i="22"/>
  <c r="BP18" i="22"/>
  <c r="AX18" i="22"/>
  <c r="AI18" i="22" s="1"/>
  <c r="P18" i="22" l="1"/>
  <c r="BJ19" i="22"/>
  <c r="I18" i="22"/>
  <c r="AK18" i="22" s="1"/>
  <c r="E18" i="22"/>
  <c r="AJ18" i="22"/>
  <c r="Q18" i="22" s="1"/>
  <c r="R18" i="22" s="1"/>
  <c r="AD19" i="22" l="1"/>
  <c r="AA19" i="22" s="1"/>
  <c r="AR20" i="22"/>
  <c r="AV18" i="22"/>
  <c r="BL19" i="22"/>
  <c r="F18" i="22"/>
  <c r="AL18" i="22"/>
  <c r="B18" i="22" s="1"/>
  <c r="BN18" i="1" l="1"/>
  <c r="AX19" i="22"/>
  <c r="O19" i="22"/>
  <c r="BQ19" i="1" s="1"/>
  <c r="AB19" i="22"/>
  <c r="Y19" i="22" s="1"/>
  <c r="AP20" i="22"/>
  <c r="AT18" i="22"/>
  <c r="BH19" i="22"/>
  <c r="W18" i="22"/>
  <c r="X18" i="22" s="1"/>
  <c r="BR18" i="1" l="1"/>
  <c r="AN18" i="22"/>
  <c r="AM18" i="22" s="1"/>
  <c r="S18" i="22"/>
  <c r="C19" i="22"/>
  <c r="BO19" i="1" s="1"/>
  <c r="AE19" i="22"/>
  <c r="D19" i="22" l="1"/>
  <c r="BT18" i="1"/>
  <c r="AW18" i="22"/>
  <c r="BS18" i="1"/>
  <c r="T18" i="22" l="1"/>
  <c r="AO19" i="22"/>
  <c r="BM19" i="22" s="1"/>
  <c r="V18" i="22"/>
  <c r="U18" i="22"/>
  <c r="BU18" i="1" s="1"/>
  <c r="DW18" i="1" s="1"/>
  <c r="F19" i="22"/>
  <c r="BI19" i="22" l="1"/>
  <c r="AT19" i="22" s="1"/>
  <c r="BK19" i="22"/>
  <c r="AP21" i="22"/>
  <c r="AB20" i="22"/>
  <c r="Y20" i="22" s="1"/>
  <c r="AS19" i="22"/>
  <c r="C20" i="22" l="1"/>
  <c r="BO20" i="1" s="1"/>
  <c r="AE20" i="22"/>
  <c r="BO19" i="22"/>
  <c r="AG19" i="22"/>
  <c r="BP19" i="22"/>
  <c r="AY19" i="22"/>
  <c r="AI19" i="22" s="1"/>
  <c r="BN19" i="22"/>
  <c r="AF19" i="22"/>
  <c r="I19" i="22" l="1"/>
  <c r="D20" i="22"/>
  <c r="P19" i="22"/>
  <c r="R19" i="22" s="1"/>
  <c r="AJ19" i="22"/>
  <c r="Q19" i="22" s="1"/>
  <c r="E19" i="22"/>
  <c r="BH20" i="22"/>
  <c r="BL20" i="22" l="1"/>
  <c r="F20" i="22"/>
  <c r="AR21" i="22"/>
  <c r="AD20" i="22"/>
  <c r="AA20" i="22" s="1"/>
  <c r="AV19" i="22"/>
  <c r="K19" i="22"/>
  <c r="AK19" i="22"/>
  <c r="AL19" i="22"/>
  <c r="AX20" i="22" l="1"/>
  <c r="O20" i="22"/>
  <c r="BQ20" i="1" s="1"/>
  <c r="AB21" i="22"/>
  <c r="Y21" i="22" s="1"/>
  <c r="AP22" i="22"/>
  <c r="B19" i="22"/>
  <c r="W19" i="22"/>
  <c r="X19" i="22" s="1"/>
  <c r="AC20" i="22"/>
  <c r="Z20" i="22" s="1"/>
  <c r="AQ21" i="22"/>
  <c r="AU19" i="22"/>
  <c r="BJ20" i="22"/>
  <c r="C21" i="22" l="1"/>
  <c r="BO21" i="1" s="1"/>
  <c r="AF21" i="22"/>
  <c r="H20" i="22"/>
  <c r="BP20" i="1" s="1"/>
  <c r="AH20" i="22"/>
  <c r="BR19" i="1"/>
  <c r="S19" i="22"/>
  <c r="AN19" i="22"/>
  <c r="AM19" i="22" s="1"/>
  <c r="BN19" i="1"/>
  <c r="BT19" i="1" l="1"/>
  <c r="AW19" i="22"/>
  <c r="AO20" i="22" s="1"/>
  <c r="BM20" i="22" s="1"/>
  <c r="J20" i="22"/>
  <c r="E21" i="22"/>
  <c r="BS19" i="1"/>
  <c r="BI20" i="22" l="1"/>
  <c r="BK20" i="22"/>
  <c r="T19" i="22"/>
  <c r="U19" i="22" s="1"/>
  <c r="BU19" i="1" s="1"/>
  <c r="V19" i="22"/>
  <c r="DW19" i="1" l="1"/>
  <c r="CD19" i="1"/>
  <c r="AS20" i="22"/>
  <c r="AT20" i="22"/>
  <c r="BN20" i="22" l="1"/>
  <c r="AF20" i="22"/>
  <c r="BP20" i="22"/>
  <c r="AY20" i="22"/>
  <c r="AI20" i="22" s="1"/>
  <c r="BO20" i="22"/>
  <c r="AG20" i="22"/>
  <c r="P20" i="22" l="1"/>
  <c r="R20" i="22" s="1"/>
  <c r="I20" i="22"/>
  <c r="AJ20" i="22"/>
  <c r="Q20" i="22" s="1"/>
  <c r="E20" i="22"/>
  <c r="BH21" i="22"/>
  <c r="AL20" i="22" l="1"/>
  <c r="K20" i="22"/>
  <c r="AK20" i="22"/>
  <c r="AR22" i="22"/>
  <c r="AD21" i="22"/>
  <c r="AA21" i="22" s="1"/>
  <c r="AV20" i="22"/>
  <c r="BL21" i="22"/>
  <c r="B20" i="22" l="1"/>
  <c r="U20" i="22" s="1"/>
  <c r="BU20" i="1" s="1"/>
  <c r="DW20" i="1" s="1"/>
  <c r="W20" i="22"/>
  <c r="X20" i="22" s="1"/>
  <c r="AQ22" i="22"/>
  <c r="AC21" i="22"/>
  <c r="Z21" i="22" s="1"/>
  <c r="AU20" i="22"/>
  <c r="AU21" i="22" s="1"/>
  <c r="BJ21" i="22"/>
  <c r="AX21" i="22"/>
  <c r="O21" i="22"/>
  <c r="BQ21" i="1" s="1"/>
  <c r="BN20" i="1" l="1"/>
  <c r="AG21" i="22"/>
  <c r="H21" i="22"/>
  <c r="BP21" i="1" s="1"/>
  <c r="BR20" i="1"/>
  <c r="S20" i="22"/>
  <c r="AN20" i="22"/>
  <c r="AM20" i="22" s="1"/>
  <c r="AW20" i="22" l="1"/>
  <c r="BT20" i="1"/>
  <c r="I21" i="22"/>
  <c r="K21" i="22" s="1"/>
  <c r="BS20" i="1"/>
  <c r="T20" i="22" l="1"/>
  <c r="AO21" i="22"/>
  <c r="BM21" i="22" s="1"/>
  <c r="AC22" i="22"/>
  <c r="Z22" i="22" s="1"/>
  <c r="AQ23" i="22"/>
  <c r="V20" i="22"/>
  <c r="BI21" i="22" l="1"/>
  <c r="BK21" i="22"/>
  <c r="AS21" i="22"/>
  <c r="AG22" i="22"/>
  <c r="H22" i="22"/>
  <c r="BP22" i="1" s="1"/>
  <c r="I22" i="22" l="1"/>
  <c r="K22" i="22" s="1"/>
  <c r="BO21" i="22"/>
  <c r="AH21" i="22"/>
  <c r="BN21" i="22"/>
  <c r="AE21" i="22"/>
  <c r="BP21" i="22"/>
  <c r="AY21" i="22"/>
  <c r="AI21" i="22" l="1"/>
  <c r="D21" i="22"/>
  <c r="AQ24" i="22"/>
  <c r="AC23" i="22"/>
  <c r="Z23" i="22" s="1"/>
  <c r="J21" i="22"/>
  <c r="AJ21" i="22"/>
  <c r="Q21" i="22" s="1"/>
  <c r="BJ22" i="22"/>
  <c r="F21" i="22" l="1"/>
  <c r="P21" i="22"/>
  <c r="R21" i="22" s="1"/>
  <c r="AH23" i="22"/>
  <c r="J23" i="22" s="1"/>
  <c r="K23" i="22" s="1"/>
  <c r="H23" i="22"/>
  <c r="BP23" i="1" s="1"/>
  <c r="AL21" i="22"/>
  <c r="AK21" i="22" l="1"/>
  <c r="B21" i="22" s="1"/>
  <c r="AR23" i="22"/>
  <c r="AD22" i="22"/>
  <c r="AA22" i="22" s="1"/>
  <c r="AV21" i="22"/>
  <c r="AQ25" i="22"/>
  <c r="AC24" i="22"/>
  <c r="Z24" i="22" s="1"/>
  <c r="BL22" i="22"/>
  <c r="AB22" i="22"/>
  <c r="Y22" i="22" s="1"/>
  <c r="AP23" i="22"/>
  <c r="AT21" i="22"/>
  <c r="W21" i="22"/>
  <c r="X21" i="22" s="1"/>
  <c r="BH22" i="22"/>
  <c r="BN21" i="1" l="1"/>
  <c r="S21" i="22"/>
  <c r="AN21" i="22"/>
  <c r="AM21" i="22" s="1"/>
  <c r="BR21" i="1"/>
  <c r="AX22" i="22"/>
  <c r="O22" i="22"/>
  <c r="BQ22" i="1" s="1"/>
  <c r="C22" i="22"/>
  <c r="BO22" i="1" s="1"/>
  <c r="AF22" i="22"/>
  <c r="AG24" i="22"/>
  <c r="H24" i="22"/>
  <c r="BP24" i="1" s="1"/>
  <c r="I24" i="22" l="1"/>
  <c r="BS21" i="1"/>
  <c r="BT21" i="1"/>
  <c r="AW21" i="22"/>
  <c r="E22" i="22"/>
  <c r="T21" i="22" l="1"/>
  <c r="AO22" i="22"/>
  <c r="BM22" i="22" s="1"/>
  <c r="V21" i="22"/>
  <c r="U21" i="22"/>
  <c r="BI22" i="22" l="1"/>
  <c r="BK22" i="22"/>
  <c r="AU22" i="22" s="1"/>
  <c r="BU21" i="1"/>
  <c r="DW21" i="1" s="1"/>
  <c r="AS22" i="22"/>
  <c r="BP22" i="22" l="1"/>
  <c r="AY22" i="22"/>
  <c r="BO22" i="22"/>
  <c r="AH22" i="22"/>
  <c r="BN22" i="22"/>
  <c r="AE22" i="22"/>
  <c r="AI22" i="22" l="1"/>
  <c r="D22" i="22"/>
  <c r="J22" i="22"/>
  <c r="BJ23" i="22"/>
  <c r="AJ22" i="22"/>
  <c r="Q22" i="22" s="1"/>
  <c r="AL22" i="22" l="1"/>
  <c r="F22" i="22"/>
  <c r="P22" i="22"/>
  <c r="R22" i="22" s="1"/>
  <c r="BL23" i="22" s="1"/>
  <c r="AK22" i="22" l="1"/>
  <c r="B22" i="22" s="1"/>
  <c r="BN22" i="1" s="1"/>
  <c r="AD23" i="22"/>
  <c r="AA23" i="22" s="1"/>
  <c r="AR24" i="22"/>
  <c r="AV22" i="22"/>
  <c r="AP24" i="22"/>
  <c r="AB23" i="22"/>
  <c r="Y23" i="22" s="1"/>
  <c r="AT22" i="22"/>
  <c r="AT23" i="22" s="1"/>
  <c r="BH23" i="22"/>
  <c r="W22" i="22"/>
  <c r="X22" i="22" s="1"/>
  <c r="AN22" i="22" l="1"/>
  <c r="AM22" i="22" s="1"/>
  <c r="BR22" i="1"/>
  <c r="S22" i="22"/>
  <c r="AF23" i="22"/>
  <c r="C23" i="22"/>
  <c r="BO23" i="1" s="1"/>
  <c r="AY23" i="22"/>
  <c r="O23" i="22"/>
  <c r="BQ23" i="1" s="1"/>
  <c r="E23" i="22" l="1"/>
  <c r="BT22" i="1"/>
  <c r="AW22" i="22"/>
  <c r="BS22" i="1"/>
  <c r="T22" i="22" l="1"/>
  <c r="AO23" i="22"/>
  <c r="BM23" i="22" s="1"/>
  <c r="V22" i="22"/>
  <c r="F23" i="22"/>
  <c r="U22" i="22"/>
  <c r="BU22" i="1" s="1"/>
  <c r="DW22" i="1" s="1"/>
  <c r="BI23" i="22" l="1"/>
  <c r="BK23" i="22"/>
  <c r="AP25" i="22"/>
  <c r="AB24" i="22"/>
  <c r="Y24" i="22" s="1"/>
  <c r="AS23" i="22"/>
  <c r="AE24" i="22" l="1"/>
  <c r="C24" i="22"/>
  <c r="BO24" i="1" s="1"/>
  <c r="BO23" i="22"/>
  <c r="AG23" i="22"/>
  <c r="BP23" i="22"/>
  <c r="AX23" i="22"/>
  <c r="AJ23" i="22" s="1"/>
  <c r="Q23" i="22" s="1"/>
  <c r="AU23" i="22"/>
  <c r="BN23" i="22"/>
  <c r="AE23" i="22"/>
  <c r="R23" i="22" l="1"/>
  <c r="W23" i="22" s="1"/>
  <c r="X23" i="22" s="1"/>
  <c r="AL23" i="22"/>
  <c r="AI23" i="22"/>
  <c r="BH24" i="22"/>
  <c r="D23" i="22"/>
  <c r="I23" i="22"/>
  <c r="BJ24" i="22"/>
  <c r="D24" i="22"/>
  <c r="BL24" i="22" l="1"/>
  <c r="P23" i="22"/>
  <c r="AK23" i="22" s="1"/>
  <c r="B23" i="22" s="1"/>
  <c r="BR23" i="1"/>
  <c r="AN23" i="22"/>
  <c r="AM23" i="22" s="1"/>
  <c r="AD24" i="22"/>
  <c r="AA24" i="22" s="1"/>
  <c r="AR25" i="22"/>
  <c r="AV23" i="22"/>
  <c r="BN23" i="1" l="1"/>
  <c r="S23" i="22"/>
  <c r="BS23" i="1"/>
  <c r="AY24" i="22"/>
  <c r="O24" i="22"/>
  <c r="BQ24" i="1" s="1"/>
  <c r="AW23" i="22" l="1"/>
  <c r="AO24" i="22" s="1"/>
  <c r="BM24" i="22" s="1"/>
  <c r="BT23" i="1"/>
  <c r="BI24" i="22" l="1"/>
  <c r="BK24" i="22"/>
  <c r="T23" i="22"/>
  <c r="U23" i="22" s="1"/>
  <c r="BU23" i="1" s="1"/>
  <c r="DW23" i="1" s="1"/>
  <c r="V23" i="22"/>
  <c r="AS24" i="22" l="1"/>
  <c r="BP24" i="22" l="1"/>
  <c r="AX24" i="22"/>
  <c r="BN24" i="22"/>
  <c r="AF24" i="22"/>
  <c r="BO24" i="22"/>
  <c r="AH24" i="22"/>
  <c r="J24" i="22" l="1"/>
  <c r="K24" i="22" s="1"/>
  <c r="BJ25" i="22" s="1"/>
  <c r="AI24" i="22"/>
  <c r="E24" i="22"/>
  <c r="AJ24" i="22"/>
  <c r="Q24" i="22" s="1"/>
  <c r="R24" i="22" s="1"/>
  <c r="P24" i="22" l="1"/>
  <c r="AK24" i="22" s="1"/>
  <c r="BL25" i="22"/>
  <c r="AD25" i="22"/>
  <c r="AA25" i="22" s="1"/>
  <c r="AR26" i="22"/>
  <c r="AV24" i="22"/>
  <c r="F24" i="22"/>
  <c r="W24" i="22" s="1"/>
  <c r="X24" i="22" s="1"/>
  <c r="AL24" i="22"/>
  <c r="AC25" i="22"/>
  <c r="Z25" i="22" s="1"/>
  <c r="AQ26" i="22"/>
  <c r="AU24" i="22"/>
  <c r="AY25" i="22" l="1"/>
  <c r="O25" i="22"/>
  <c r="BQ25" i="1" s="1"/>
  <c r="BR24" i="1"/>
  <c r="AN24" i="22"/>
  <c r="AM24" i="22" s="1"/>
  <c r="AG25" i="22"/>
  <c r="H25" i="22"/>
  <c r="BP25" i="1" s="1"/>
  <c r="AB25" i="22"/>
  <c r="Y25" i="22" s="1"/>
  <c r="AP26" i="22"/>
  <c r="AT24" i="22"/>
  <c r="BH25" i="22"/>
  <c r="B24" i="22"/>
  <c r="S24" i="22" s="1"/>
  <c r="AW24" i="22" l="1"/>
  <c r="AO25" i="22" s="1"/>
  <c r="BM25" i="22" s="1"/>
  <c r="BT24" i="1"/>
  <c r="BS24" i="1"/>
  <c r="BN24" i="1"/>
  <c r="C25" i="22"/>
  <c r="BO25" i="1" s="1"/>
  <c r="AE25" i="22"/>
  <c r="I25" i="22"/>
  <c r="BI25" i="22" l="1"/>
  <c r="BK25" i="22"/>
  <c r="T24" i="22"/>
  <c r="U24" i="22" s="1"/>
  <c r="BU24" i="1" s="1"/>
  <c r="D25" i="22"/>
  <c r="V24" i="22"/>
  <c r="DW24" i="1" l="1"/>
  <c r="CD24" i="1"/>
  <c r="AS25" i="22"/>
  <c r="BO25" i="22" l="1"/>
  <c r="AH25" i="22"/>
  <c r="BN25" i="22"/>
  <c r="AF25" i="22"/>
  <c r="BP25" i="22"/>
  <c r="AX25" i="22"/>
  <c r="J25" i="22" l="1"/>
  <c r="K25" i="22" s="1"/>
  <c r="BJ26" i="22" s="1"/>
  <c r="AI25" i="22"/>
  <c r="AJ25" i="22"/>
  <c r="Q25" i="22" s="1"/>
  <c r="R25" i="22" s="1"/>
  <c r="E25" i="22"/>
  <c r="BL26" i="22" l="1"/>
  <c r="P25" i="22"/>
  <c r="AK25" i="22" s="1"/>
  <c r="AL25" i="22"/>
  <c r="F25" i="22"/>
  <c r="AD26" i="22"/>
  <c r="AA26" i="22" s="1"/>
  <c r="AR27" i="22"/>
  <c r="AV25" i="22"/>
  <c r="W25" i="22"/>
  <c r="X25" i="22" s="1"/>
  <c r="AC26" i="22"/>
  <c r="Z26" i="22" s="1"/>
  <c r="AQ27" i="22"/>
  <c r="AU25" i="22"/>
  <c r="AU26" i="22" s="1"/>
  <c r="AY26" i="22" l="1"/>
  <c r="O26" i="22"/>
  <c r="BQ26" i="1" s="1"/>
  <c r="BR25" i="1"/>
  <c r="AN25" i="22"/>
  <c r="AM25" i="22" s="1"/>
  <c r="AG26" i="22"/>
  <c r="H26" i="22"/>
  <c r="BP26" i="1" s="1"/>
  <c r="AB26" i="22"/>
  <c r="Y26" i="22" s="1"/>
  <c r="AP27" i="22"/>
  <c r="AT25" i="22"/>
  <c r="AT26" i="22" s="1"/>
  <c r="BH26" i="22"/>
  <c r="B25" i="22"/>
  <c r="S25" i="22" s="1"/>
  <c r="AW25" i="22" l="1"/>
  <c r="AO26" i="22" s="1"/>
  <c r="BM26" i="22" s="1"/>
  <c r="BT25" i="1"/>
  <c r="BS25" i="1"/>
  <c r="BN25" i="1"/>
  <c r="C26" i="22"/>
  <c r="BO26" i="1" s="1"/>
  <c r="AE26" i="22"/>
  <c r="I26" i="22"/>
  <c r="K26" i="22" s="1"/>
  <c r="BI26" i="22" l="1"/>
  <c r="BK26" i="22"/>
  <c r="T25" i="22"/>
  <c r="U25" i="22" s="1"/>
  <c r="BU25" i="1" s="1"/>
  <c r="DW25" i="1" s="1"/>
  <c r="AC27" i="22"/>
  <c r="Z27" i="22" s="1"/>
  <c r="AQ28" i="22"/>
  <c r="D26" i="22"/>
  <c r="V25" i="22"/>
  <c r="F26" i="22" l="1"/>
  <c r="AS26" i="22"/>
  <c r="AH27" i="22"/>
  <c r="J27" i="22" s="1"/>
  <c r="H27" i="22"/>
  <c r="BP27" i="1" s="1"/>
  <c r="BN26" i="22" l="1"/>
  <c r="AF26" i="22"/>
  <c r="BP26" i="22"/>
  <c r="AX26" i="22"/>
  <c r="AP28" i="22"/>
  <c r="AB27" i="22"/>
  <c r="Y27" i="22" s="1"/>
  <c r="BO26" i="22"/>
  <c r="AH26" i="22"/>
  <c r="AF27" i="22" l="1"/>
  <c r="C27" i="22"/>
  <c r="BO27" i="1" s="1"/>
  <c r="AJ26" i="22"/>
  <c r="Q26" i="22" s="1"/>
  <c r="E26" i="22"/>
  <c r="BH27" i="22"/>
  <c r="J26" i="22"/>
  <c r="BJ27" i="22"/>
  <c r="AI26" i="22"/>
  <c r="AL26" i="22" l="1"/>
  <c r="P26" i="22"/>
  <c r="E27" i="22"/>
  <c r="R26" i="22" l="1"/>
  <c r="AK26" i="22"/>
  <c r="B26" i="22" s="1"/>
  <c r="AD27" i="22" l="1"/>
  <c r="AA27" i="22" s="1"/>
  <c r="AR28" i="22"/>
  <c r="AV26" i="22"/>
  <c r="W26" i="22"/>
  <c r="X26" i="22" s="1"/>
  <c r="BL27" i="22"/>
  <c r="BN26" i="1"/>
  <c r="BR26" i="1" l="1"/>
  <c r="S26" i="22"/>
  <c r="AN26" i="22"/>
  <c r="AM26" i="22" s="1"/>
  <c r="AY27" i="22"/>
  <c r="O27" i="22"/>
  <c r="BQ27" i="1" s="1"/>
  <c r="BS26" i="1" l="1"/>
  <c r="AW26" i="22"/>
  <c r="AO27" i="22" s="1"/>
  <c r="BM27" i="22" s="1"/>
  <c r="BT26" i="1"/>
  <c r="BI27" i="22" l="1"/>
  <c r="BK27" i="22"/>
  <c r="T26" i="22"/>
  <c r="U26" i="22" s="1"/>
  <c r="BU26" i="1" s="1"/>
  <c r="DW26" i="1" s="1"/>
  <c r="V26" i="22"/>
  <c r="AS27" i="22" l="1"/>
  <c r="BP27" i="22" l="1"/>
  <c r="AX27" i="22"/>
  <c r="AJ27" i="22" s="1"/>
  <c r="Q27" i="22" s="1"/>
  <c r="AL27" i="22" s="1"/>
  <c r="BO27" i="22"/>
  <c r="AG27" i="22"/>
  <c r="BN27" i="22"/>
  <c r="AE27" i="22"/>
  <c r="I27" i="22" l="1"/>
  <c r="K27" i="22" s="1"/>
  <c r="AI27" i="22"/>
  <c r="D27" i="22"/>
  <c r="F27" i="22" l="1"/>
  <c r="AQ29" i="22"/>
  <c r="AC28" i="22"/>
  <c r="Z28" i="22" s="1"/>
  <c r="AU27" i="22"/>
  <c r="AU28" i="22" s="1"/>
  <c r="P27" i="22"/>
  <c r="R27" i="22" s="1"/>
  <c r="W27" i="22" s="1"/>
  <c r="X27" i="22" s="1"/>
  <c r="BJ28" i="22"/>
  <c r="AK27" i="22" l="1"/>
  <c r="B27" i="22" s="1"/>
  <c r="S27" i="22" s="1"/>
  <c r="BR27" i="1"/>
  <c r="AN27" i="22"/>
  <c r="AM27" i="22" s="1"/>
  <c r="H28" i="22"/>
  <c r="BP28" i="1" s="1"/>
  <c r="AH28" i="22"/>
  <c r="J28" i="22" s="1"/>
  <c r="AD28" i="22"/>
  <c r="AA28" i="22" s="1"/>
  <c r="AR29" i="22"/>
  <c r="AV27" i="22"/>
  <c r="AV28" i="22" s="1"/>
  <c r="BL28" i="22"/>
  <c r="AP29" i="22"/>
  <c r="AT27" i="22"/>
  <c r="AB28" i="22"/>
  <c r="Y28" i="22" s="1"/>
  <c r="BH28" i="22"/>
  <c r="BN27" i="1" l="1"/>
  <c r="AF28" i="22"/>
  <c r="C28" i="22"/>
  <c r="BO28" i="1" s="1"/>
  <c r="BS27" i="1"/>
  <c r="AX28" i="22"/>
  <c r="O28" i="22"/>
  <c r="BQ28" i="1" s="1"/>
  <c r="AW27" i="22"/>
  <c r="AO28" i="22" s="1"/>
  <c r="BM28" i="22" s="1"/>
  <c r="BT27" i="1"/>
  <c r="BI28" i="22" l="1"/>
  <c r="BK28" i="22"/>
  <c r="T27" i="22"/>
  <c r="U27" i="22" s="1"/>
  <c r="BU27" i="1" s="1"/>
  <c r="DW27" i="1" s="1"/>
  <c r="V27" i="22"/>
  <c r="E28" i="22"/>
  <c r="AS28" i="22" l="1"/>
  <c r="BP28" i="22" l="1"/>
  <c r="AY28" i="22"/>
  <c r="AJ28" i="22" s="1"/>
  <c r="Q28" i="22" s="1"/>
  <c r="AL28" i="22" s="1"/>
  <c r="BN28" i="22"/>
  <c r="AE28" i="22"/>
  <c r="BO28" i="22"/>
  <c r="AG28" i="22"/>
  <c r="I28" i="22" l="1"/>
  <c r="K28" i="22" s="1"/>
  <c r="BJ29" i="22" s="1"/>
  <c r="D28" i="22"/>
  <c r="AI28" i="22"/>
  <c r="F28" i="22" l="1"/>
  <c r="P28" i="22"/>
  <c r="R28" i="22" s="1"/>
  <c r="BL29" i="22" s="1"/>
  <c r="AC29" i="22"/>
  <c r="Z29" i="22" s="1"/>
  <c r="AQ30" i="22"/>
  <c r="W28" i="22" l="1"/>
  <c r="X28" i="22" s="1"/>
  <c r="BR28" i="1" s="1"/>
  <c r="AR30" i="22"/>
  <c r="AD29" i="22"/>
  <c r="AA29" i="22" s="1"/>
  <c r="AK28" i="22"/>
  <c r="B28" i="22" s="1"/>
  <c r="H29" i="22"/>
  <c r="BP29" i="1" s="1"/>
  <c r="AH29" i="22"/>
  <c r="J29" i="22" s="1"/>
  <c r="AB29" i="22"/>
  <c r="Y29" i="22" s="1"/>
  <c r="AP30" i="22"/>
  <c r="AT28" i="22"/>
  <c r="AT29" i="22" s="1"/>
  <c r="BH29" i="22"/>
  <c r="AN28" i="22" l="1"/>
  <c r="AM28" i="22" s="1"/>
  <c r="AM4" i="22" s="1"/>
  <c r="BN28" i="1"/>
  <c r="AX29" i="22"/>
  <c r="O29" i="22"/>
  <c r="BQ29" i="1" s="1"/>
  <c r="AF29" i="22"/>
  <c r="C29" i="22"/>
  <c r="BO29" i="1" s="1"/>
  <c r="S28" i="22"/>
  <c r="AG31" i="22" l="1"/>
  <c r="BS28" i="1"/>
  <c r="AW28" i="22"/>
  <c r="BT28" i="1"/>
  <c r="E29" i="22"/>
  <c r="T28" i="22" l="1"/>
  <c r="U28" i="22" s="1"/>
  <c r="AO29" i="22"/>
  <c r="BM29" i="22" s="1"/>
  <c r="AE31" i="22"/>
  <c r="AY31" i="22"/>
  <c r="I31" i="22"/>
  <c r="V28" i="22"/>
  <c r="BI29" i="22" l="1"/>
  <c r="BK29" i="22"/>
  <c r="D31" i="22"/>
  <c r="AS29" i="22"/>
  <c r="BU28" i="1"/>
  <c r="DW28" i="1" s="1"/>
  <c r="BP29" i="22" l="1"/>
  <c r="AY29" i="22"/>
  <c r="AJ29" i="22" s="1"/>
  <c r="Q29" i="22" s="1"/>
  <c r="AL29" i="22" s="1"/>
  <c r="BN29" i="22"/>
  <c r="AE29" i="22"/>
  <c r="BO29" i="22"/>
  <c r="AG29" i="22"/>
  <c r="I29" i="22" l="1"/>
  <c r="K29" i="22" s="1"/>
  <c r="BJ30" i="22" s="1"/>
  <c r="D29" i="22"/>
  <c r="F29" i="22" s="1"/>
  <c r="AI29" i="22"/>
  <c r="AB31" i="22" l="1"/>
  <c r="AB30" i="22"/>
  <c r="Y30" i="22" s="1"/>
  <c r="AP31" i="22"/>
  <c r="AP32" i="22"/>
  <c r="AC31" i="22"/>
  <c r="AC30" i="22"/>
  <c r="Z30" i="22" s="1"/>
  <c r="AQ31" i="22"/>
  <c r="AQ32" i="22"/>
  <c r="AU29" i="22"/>
  <c r="AU30" i="22" s="1"/>
  <c r="BH30" i="22"/>
  <c r="P29" i="22"/>
  <c r="R29" i="22" s="1"/>
  <c r="BL30" i="22" s="1"/>
  <c r="AK29" i="22"/>
  <c r="B29" i="22" s="1"/>
  <c r="BN29" i="1" s="1"/>
  <c r="AH30" i="22" l="1"/>
  <c r="J30" i="22" s="1"/>
  <c r="H30" i="22"/>
  <c r="BP30" i="1" s="1"/>
  <c r="AD31" i="22"/>
  <c r="AR32" i="22"/>
  <c r="AD30" i="22"/>
  <c r="AA30" i="22" s="1"/>
  <c r="AR31" i="22"/>
  <c r="AV29" i="22"/>
  <c r="W29" i="22"/>
  <c r="X29" i="22" s="1"/>
  <c r="Z31" i="22"/>
  <c r="H31" i="22" s="1"/>
  <c r="BP31" i="1" s="1"/>
  <c r="C30" i="22"/>
  <c r="BO30" i="1" s="1"/>
  <c r="AF30" i="22"/>
  <c r="E30" i="22" s="1"/>
  <c r="Y31" i="22"/>
  <c r="C31" i="22" s="1"/>
  <c r="BO31" i="1" s="1"/>
  <c r="AY30" i="22" l="1"/>
  <c r="O30" i="22"/>
  <c r="BQ30" i="1" s="1"/>
  <c r="BR29" i="1"/>
  <c r="AN29" i="22"/>
  <c r="AM29" i="22" s="1"/>
  <c r="BS29" i="1" s="1"/>
  <c r="S29" i="22"/>
  <c r="AA31" i="22"/>
  <c r="O31" i="22" s="1"/>
  <c r="BQ31" i="1" s="1"/>
  <c r="BT29" i="1" l="1"/>
  <c r="AW29" i="22"/>
  <c r="AO30" i="22" s="1"/>
  <c r="BM30" i="22" s="1"/>
  <c r="BR30" i="1"/>
  <c r="S30" i="22"/>
  <c r="BI30" i="22" l="1"/>
  <c r="BK30" i="22"/>
  <c r="V29" i="22"/>
  <c r="T29" i="22"/>
  <c r="U29" i="22" s="1"/>
  <c r="BU29" i="1" s="1"/>
  <c r="BT30" i="1"/>
  <c r="DW29" i="1" l="1"/>
  <c r="CD29" i="1"/>
  <c r="AV30" i="22"/>
  <c r="T30" i="22"/>
  <c r="AS30" i="22"/>
  <c r="AW30" i="22" s="1"/>
  <c r="V30" i="22" s="1"/>
  <c r="U30" i="22"/>
  <c r="BO30" i="22" l="1"/>
  <c r="AG30" i="22"/>
  <c r="BP30" i="22"/>
  <c r="W30" i="22" s="1"/>
  <c r="X30" i="22" s="1"/>
  <c r="AN30" i="22" s="1"/>
  <c r="AM30" i="22" s="1"/>
  <c r="BS30" i="1" s="1"/>
  <c r="AX30" i="22"/>
  <c r="AJ30" i="22" s="1"/>
  <c r="Q30" i="22" s="1"/>
  <c r="AL30" i="22" s="1"/>
  <c r="AT30" i="22"/>
  <c r="BN30" i="22"/>
  <c r="AE30" i="22"/>
  <c r="AH31" i="22"/>
  <c r="BU30" i="1"/>
  <c r="DW30" i="1" s="1"/>
  <c r="AX31" i="22"/>
  <c r="AS31" i="22"/>
  <c r="BH31" i="22" l="1"/>
  <c r="BI31" i="22" s="1"/>
  <c r="D30" i="22"/>
  <c r="AI30" i="22"/>
  <c r="BJ31" i="22"/>
  <c r="I30" i="22"/>
  <c r="AF31" i="22"/>
  <c r="J31" i="22"/>
  <c r="K31" i="22" s="1"/>
  <c r="BJ32" i="22" s="1"/>
  <c r="AI31" i="22"/>
  <c r="BK31" i="22" l="1"/>
  <c r="BO31" i="22" s="1"/>
  <c r="BN31" i="22"/>
  <c r="BL31" i="22"/>
  <c r="P30" i="22"/>
  <c r="AK30" i="22" s="1"/>
  <c r="B30" i="22" s="1"/>
  <c r="BN30" i="1" s="1"/>
  <c r="P31" i="22"/>
  <c r="AK31" i="22" s="1"/>
  <c r="AQ33" i="22"/>
  <c r="AC32" i="22"/>
  <c r="Z32" i="22" s="1"/>
  <c r="AU31" i="22"/>
  <c r="E31" i="22"/>
  <c r="AJ31" i="22"/>
  <c r="Q31" i="22" s="1"/>
  <c r="R31" i="22" s="1"/>
  <c r="BM31" i="22" l="1"/>
  <c r="BP31" i="22" s="1"/>
  <c r="AU32" i="22"/>
  <c r="BK32" i="22"/>
  <c r="AG32" i="22"/>
  <c r="H32" i="22"/>
  <c r="BP32" i="1" s="1"/>
  <c r="AL31" i="22"/>
  <c r="B31" i="22" s="1"/>
  <c r="F31" i="22"/>
  <c r="AR33" i="22"/>
  <c r="AD32" i="22"/>
  <c r="AA32" i="22" s="1"/>
  <c r="AV31" i="22"/>
  <c r="BL32" i="22"/>
  <c r="BM32" i="22" l="1"/>
  <c r="BN31" i="1"/>
  <c r="AB32" i="22"/>
  <c r="Y32" i="22" s="1"/>
  <c r="AP33" i="22"/>
  <c r="AT31" i="22"/>
  <c r="BH32" i="22"/>
  <c r="W31" i="22"/>
  <c r="X31" i="22" s="1"/>
  <c r="I32" i="22"/>
  <c r="AY32" i="22"/>
  <c r="O32" i="22"/>
  <c r="BQ32" i="1" s="1"/>
  <c r="BI32" i="22" l="1"/>
  <c r="AE32" i="22"/>
  <c r="C32" i="22"/>
  <c r="BO32" i="1" s="1"/>
  <c r="AN31" i="22"/>
  <c r="AM31" i="22" s="1"/>
  <c r="BR31" i="1"/>
  <c r="S31" i="22"/>
  <c r="BS31" i="1" l="1"/>
  <c r="BT31" i="1"/>
  <c r="AW31" i="22"/>
  <c r="D32" i="22"/>
  <c r="V31" i="22" l="1"/>
  <c r="U31" i="22"/>
  <c r="BU31" i="1" s="1"/>
  <c r="DW31" i="1" s="1"/>
  <c r="AS32" i="22" l="1"/>
  <c r="BP32" i="22" l="1"/>
  <c r="AX32" i="22"/>
  <c r="BO32" i="22"/>
  <c r="AH32" i="22"/>
  <c r="BN32" i="22"/>
  <c r="AF32" i="22"/>
  <c r="AJ32" i="22" l="1"/>
  <c r="Q32" i="22" s="1"/>
  <c r="R32" i="22" s="1"/>
  <c r="E32" i="22"/>
  <c r="J32" i="22"/>
  <c r="K32" i="22" s="1"/>
  <c r="BJ33" i="22" s="1"/>
  <c r="BK33" i="22" s="1"/>
  <c r="AI32" i="22"/>
  <c r="P32" i="22" l="1"/>
  <c r="AK32" i="22" s="1"/>
  <c r="BL33" i="22"/>
  <c r="AC33" i="22"/>
  <c r="Z33" i="22" s="1"/>
  <c r="AQ34" i="22"/>
  <c r="AL32" i="22"/>
  <c r="F32" i="22"/>
  <c r="AR34" i="22"/>
  <c r="AD33" i="22"/>
  <c r="AA33" i="22" s="1"/>
  <c r="AV32" i="22"/>
  <c r="BM33" i="22" s="1"/>
  <c r="AG33" i="22" l="1"/>
  <c r="H33" i="22"/>
  <c r="BP33" i="1" s="1"/>
  <c r="O33" i="22"/>
  <c r="BQ33" i="1" s="1"/>
  <c r="AB33" i="22"/>
  <c r="Y33" i="22" s="1"/>
  <c r="AP34" i="22"/>
  <c r="AT32" i="22"/>
  <c r="BI33" i="22" s="1"/>
  <c r="BH33" i="22"/>
  <c r="B32" i="22"/>
  <c r="W32" i="22"/>
  <c r="X32" i="22" s="1"/>
  <c r="I33" i="22" l="1"/>
  <c r="AE33" i="22"/>
  <c r="C33" i="22"/>
  <c r="BO33" i="1" s="1"/>
  <c r="BN32" i="1"/>
  <c r="AN32" i="22"/>
  <c r="AM32" i="22" s="1"/>
  <c r="BR32" i="1"/>
  <c r="S32" i="22"/>
  <c r="D33" i="22" l="1"/>
  <c r="BT32" i="1"/>
  <c r="AW32" i="22"/>
  <c r="BS32" i="1"/>
  <c r="V32" i="22" l="1"/>
  <c r="U32" i="22"/>
  <c r="BU32" i="1" l="1"/>
  <c r="DW32" i="1" s="1"/>
  <c r="AS33" i="22"/>
  <c r="AY33" i="22"/>
  <c r="BP33" i="22" l="1"/>
  <c r="AX33" i="22"/>
  <c r="BO33" i="22"/>
  <c r="AH33" i="22"/>
  <c r="BN33" i="22"/>
  <c r="AF33" i="22"/>
  <c r="E33" i="22" l="1"/>
  <c r="AJ33" i="22"/>
  <c r="Q33" i="22" s="1"/>
  <c r="R33" i="22" s="1"/>
  <c r="J33" i="22"/>
  <c r="K33" i="22" s="1"/>
  <c r="BJ34" i="22" s="1"/>
  <c r="AI33" i="22"/>
  <c r="P33" i="22" l="1"/>
  <c r="AK33" i="22" s="1"/>
  <c r="BL34" i="22"/>
  <c r="AQ37" i="22"/>
  <c r="AC35" i="22"/>
  <c r="AU33" i="22"/>
  <c r="AC34" i="22"/>
  <c r="Z34" i="22" s="1"/>
  <c r="AQ36" i="22"/>
  <c r="AQ35" i="22"/>
  <c r="AR37" i="22"/>
  <c r="AD35" i="22"/>
  <c r="AR36" i="22"/>
  <c r="AD34" i="22"/>
  <c r="AA34" i="22" s="1"/>
  <c r="AR35" i="22"/>
  <c r="AV33" i="22"/>
  <c r="BM34" i="22" s="1"/>
  <c r="F33" i="22"/>
  <c r="AT33" i="22" s="1"/>
  <c r="AL33" i="22"/>
  <c r="AU34" i="22" l="1"/>
  <c r="BK34" i="22"/>
  <c r="AG34" i="22"/>
  <c r="H34" i="22"/>
  <c r="BP34" i="1" s="1"/>
  <c r="AB35" i="22"/>
  <c r="AP37" i="22"/>
  <c r="AP36" i="22"/>
  <c r="AP35" i="22"/>
  <c r="AB34" i="22"/>
  <c r="Y34" i="22" s="1"/>
  <c r="BH34" i="22"/>
  <c r="BI34" i="22" s="1"/>
  <c r="W33" i="22"/>
  <c r="X33" i="22" s="1"/>
  <c r="AU35" i="22"/>
  <c r="O34" i="22"/>
  <c r="BQ34" i="1" s="1"/>
  <c r="AX34" i="22"/>
  <c r="Z35" i="22"/>
  <c r="H35" i="22" s="1"/>
  <c r="BP35" i="1" s="1"/>
  <c r="AA35" i="22"/>
  <c r="O35" i="22" s="1"/>
  <c r="BQ35" i="1" s="1"/>
  <c r="B33" i="22"/>
  <c r="BN33" i="1" l="1"/>
  <c r="AU36" i="22"/>
  <c r="AN33" i="22"/>
  <c r="AM33" i="22" s="1"/>
  <c r="BS33" i="1" s="1"/>
  <c r="BR33" i="1"/>
  <c r="S33" i="22"/>
  <c r="O116" i="22"/>
  <c r="O115" i="22"/>
  <c r="Z36" i="22"/>
  <c r="AA36" i="22"/>
  <c r="Y35" i="22"/>
  <c r="C35" i="22" s="1"/>
  <c r="BO35" i="1" s="1"/>
  <c r="AE34" i="22"/>
  <c r="C34" i="22"/>
  <c r="BO34" i="1" s="1"/>
  <c r="I34" i="22"/>
  <c r="Y36" i="22" l="1"/>
  <c r="C36" i="22" s="1"/>
  <c r="BO36" i="1" s="1"/>
  <c r="BT33" i="1"/>
  <c r="AW33" i="22"/>
  <c r="U33" i="22" s="1"/>
  <c r="D34" i="22"/>
  <c r="O36" i="22"/>
  <c r="BQ36" i="1" s="1"/>
  <c r="AU37" i="22"/>
  <c r="Z37" i="22"/>
  <c r="Z38" i="22" s="1"/>
  <c r="H36" i="22"/>
  <c r="BP36" i="1" s="1"/>
  <c r="AA37" i="22"/>
  <c r="AA38" i="22" s="1"/>
  <c r="Y37" i="22" l="1"/>
  <c r="Y38" i="22" s="1"/>
  <c r="C38" i="22" s="1"/>
  <c r="BO38" i="1" s="1"/>
  <c r="BU33" i="1"/>
  <c r="DW33" i="1" s="1"/>
  <c r="O114" i="22" a="1"/>
  <c r="O114" i="22" s="1"/>
  <c r="H38" i="22"/>
  <c r="BP38" i="1" s="1"/>
  <c r="AU38" i="22"/>
  <c r="H37" i="22"/>
  <c r="BP37" i="1" s="1"/>
  <c r="Z39" i="22"/>
  <c r="H39" i="22" s="1"/>
  <c r="BP39" i="1" s="1"/>
  <c r="V33" i="22"/>
  <c r="O37" i="22"/>
  <c r="BQ37" i="1" s="1"/>
  <c r="O38" i="22"/>
  <c r="BQ38" i="1" s="1"/>
  <c r="AA39" i="22"/>
  <c r="Y39" i="22" l="1"/>
  <c r="C37" i="22"/>
  <c r="BO37" i="1" s="1"/>
  <c r="AU39" i="22"/>
  <c r="AS34" i="22"/>
  <c r="AW34" i="22" s="1"/>
  <c r="V34" i="22" s="1"/>
  <c r="AT34" i="22"/>
  <c r="AV34" i="22"/>
  <c r="Z40" i="22"/>
  <c r="AA40" i="22"/>
  <c r="Y40" i="22"/>
  <c r="Y41" i="22" s="1"/>
  <c r="C39" i="22"/>
  <c r="BO39" i="1" s="1"/>
  <c r="O39" i="22"/>
  <c r="BQ39" i="1" s="1"/>
  <c r="C41" i="22" l="1"/>
  <c r="BO41" i="1" s="1"/>
  <c r="AT35" i="22"/>
  <c r="BN34" i="22"/>
  <c r="AF34" i="22"/>
  <c r="BP34" i="22"/>
  <c r="W34" i="22" s="1"/>
  <c r="AY34" i="22"/>
  <c r="BO34" i="22"/>
  <c r="AH34" i="22"/>
  <c r="AA41" i="22"/>
  <c r="O41" i="22" s="1"/>
  <c r="BQ41" i="1" s="1"/>
  <c r="C40" i="22"/>
  <c r="BO40" i="1" s="1"/>
  <c r="Y42" i="22"/>
  <c r="Z41" i="22"/>
  <c r="H40" i="22"/>
  <c r="BP40" i="1" s="1"/>
  <c r="O40" i="22"/>
  <c r="BQ40" i="1" s="1"/>
  <c r="AU40" i="22"/>
  <c r="AV35" i="22"/>
  <c r="AA42" i="22" l="1"/>
  <c r="O42" i="22" s="1"/>
  <c r="BQ42" i="1" s="1"/>
  <c r="C42" i="22"/>
  <c r="BO42" i="1" s="1"/>
  <c r="AV36" i="22"/>
  <c r="AT36" i="22"/>
  <c r="H41" i="22"/>
  <c r="BP41" i="1" s="1"/>
  <c r="AJ34" i="22"/>
  <c r="Q34" i="22" s="1"/>
  <c r="E34" i="22"/>
  <c r="BH35" i="22"/>
  <c r="AU41" i="22"/>
  <c r="J34" i="22"/>
  <c r="BJ35" i="22"/>
  <c r="AI34" i="22"/>
  <c r="Y43" i="22"/>
  <c r="C43" i="22" s="1"/>
  <c r="BO43" i="1" s="1"/>
  <c r="Z42" i="22"/>
  <c r="AA43" i="22" l="1"/>
  <c r="BK35" i="22"/>
  <c r="BK36" i="22" s="1"/>
  <c r="BI35" i="22"/>
  <c r="BI36" i="22" s="1"/>
  <c r="BN36" i="22" s="1"/>
  <c r="AV37" i="22"/>
  <c r="P34" i="22"/>
  <c r="AK34" i="22" s="1"/>
  <c r="BL35" i="22"/>
  <c r="AL34" i="22"/>
  <c r="Y44" i="22"/>
  <c r="AU42" i="22"/>
  <c r="AA44" i="22"/>
  <c r="AT37" i="22"/>
  <c r="H42" i="22"/>
  <c r="BP42" i="1" s="1"/>
  <c r="Z43" i="22"/>
  <c r="O43" i="22"/>
  <c r="BQ43" i="1" s="1"/>
  <c r="BM35" i="22" l="1"/>
  <c r="BM36" i="22" s="1"/>
  <c r="BO36" i="22"/>
  <c r="BK37" i="22"/>
  <c r="BO35" i="22"/>
  <c r="BN35" i="22"/>
  <c r="BI37" i="22"/>
  <c r="BN37" i="22" s="1"/>
  <c r="AU43" i="22"/>
  <c r="AT38" i="22"/>
  <c r="H43" i="22"/>
  <c r="BP43" i="1" s="1"/>
  <c r="Z44" i="22"/>
  <c r="Z45" i="22" s="1"/>
  <c r="Y45" i="22"/>
  <c r="Y46" i="22" s="1"/>
  <c r="C44" i="22"/>
  <c r="BO44" i="1" s="1"/>
  <c r="B34" i="22"/>
  <c r="BN34" i="1" s="1"/>
  <c r="AA45" i="22"/>
  <c r="AA46" i="22" s="1"/>
  <c r="O44" i="22"/>
  <c r="BQ44" i="1" s="1"/>
  <c r="AV38" i="22"/>
  <c r="BP36" i="22" l="1"/>
  <c r="W36" i="22" s="1"/>
  <c r="BM37" i="22"/>
  <c r="BP35" i="22"/>
  <c r="W35" i="22" s="1"/>
  <c r="BO37" i="22"/>
  <c r="BK38" i="22"/>
  <c r="BI38" i="22"/>
  <c r="BN38" i="22" s="1"/>
  <c r="C46" i="22"/>
  <c r="BO46" i="1" s="1"/>
  <c r="AA47" i="22"/>
  <c r="AA48" i="22" s="1"/>
  <c r="H45" i="22"/>
  <c r="BP45" i="1" s="1"/>
  <c r="AT39" i="22"/>
  <c r="AU44" i="22"/>
  <c r="C45" i="22"/>
  <c r="BO45" i="1" s="1"/>
  <c r="Y47" i="22"/>
  <c r="C47" i="22" s="1"/>
  <c r="BO47" i="1" s="1"/>
  <c r="O46" i="22"/>
  <c r="BQ46" i="1" s="1"/>
  <c r="AV39" i="22"/>
  <c r="H44" i="22"/>
  <c r="BP44" i="1" s="1"/>
  <c r="Z46" i="22"/>
  <c r="H46" i="22" s="1"/>
  <c r="BP46" i="1" s="1"/>
  <c r="O45" i="22"/>
  <c r="BQ45" i="1" s="1"/>
  <c r="BP37" i="22" l="1"/>
  <c r="W37" i="22" s="1"/>
  <c r="BM38" i="22"/>
  <c r="BO38" i="22"/>
  <c r="BK39" i="22"/>
  <c r="BI39" i="22"/>
  <c r="BN39" i="22" s="1"/>
  <c r="O47" i="22"/>
  <c r="BQ47" i="1" s="1"/>
  <c r="Z47" i="22"/>
  <c r="AT40" i="22"/>
  <c r="AV40" i="22"/>
  <c r="O48" i="22"/>
  <c r="BQ48" i="1" s="1"/>
  <c r="AA49" i="22"/>
  <c r="O49" i="22" s="1"/>
  <c r="BQ49" i="1" s="1"/>
  <c r="AU45" i="22"/>
  <c r="Y48" i="22"/>
  <c r="BP38" i="22" l="1"/>
  <c r="W38" i="22" s="1"/>
  <c r="BM39" i="22"/>
  <c r="BO39" i="22"/>
  <c r="BK40" i="22"/>
  <c r="BI40" i="22"/>
  <c r="BN40" i="22" s="1"/>
  <c r="Y49" i="22"/>
  <c r="Y50" i="22" s="1"/>
  <c r="C48" i="22"/>
  <c r="BO48" i="1" s="1"/>
  <c r="AT41" i="22"/>
  <c r="AV41" i="22"/>
  <c r="AU46" i="22"/>
  <c r="Z48" i="22"/>
  <c r="Z49" i="22" s="1"/>
  <c r="H47" i="22"/>
  <c r="BP47" i="1" s="1"/>
  <c r="AA50" i="22"/>
  <c r="BP39" i="22" l="1"/>
  <c r="W39" i="22" s="1"/>
  <c r="BM40" i="22"/>
  <c r="BO40" i="22"/>
  <c r="BK41" i="22"/>
  <c r="BI41" i="22"/>
  <c r="BN41" i="22" s="1"/>
  <c r="C50" i="22"/>
  <c r="BO50" i="1" s="1"/>
  <c r="AA51" i="22"/>
  <c r="AA52" i="22" s="1"/>
  <c r="AV42" i="22"/>
  <c r="AU47" i="22"/>
  <c r="O50" i="22"/>
  <c r="BQ50" i="1" s="1"/>
  <c r="AT42" i="22"/>
  <c r="H49" i="22"/>
  <c r="BP49" i="1" s="1"/>
  <c r="H48" i="22"/>
  <c r="BP48" i="1" s="1"/>
  <c r="Z50" i="22"/>
  <c r="Z51" i="22" s="1"/>
  <c r="H51" i="22" s="1"/>
  <c r="BP51" i="1" s="1"/>
  <c r="C49" i="22"/>
  <c r="BO49" i="1" s="1"/>
  <c r="Y51" i="22"/>
  <c r="C51" i="22" s="1"/>
  <c r="BO51" i="1" s="1"/>
  <c r="BP40" i="22" l="1"/>
  <c r="W40" i="22" s="1"/>
  <c r="BM41" i="22"/>
  <c r="BO41" i="22"/>
  <c r="BK42" i="22"/>
  <c r="BI42" i="22"/>
  <c r="BN42" i="22" s="1"/>
  <c r="AV43" i="22"/>
  <c r="H50" i="22"/>
  <c r="BP50" i="1" s="1"/>
  <c r="Z52" i="22"/>
  <c r="O51" i="22"/>
  <c r="BQ51" i="1" s="1"/>
  <c r="AU48" i="22"/>
  <c r="AT43" i="22"/>
  <c r="O52" i="22"/>
  <c r="BQ52" i="1" s="1"/>
  <c r="AA53" i="22"/>
  <c r="Y52" i="22"/>
  <c r="BP41" i="22" l="1"/>
  <c r="W41" i="22" s="1"/>
  <c r="BM42" i="22"/>
  <c r="BO42" i="22"/>
  <c r="BK43" i="22"/>
  <c r="BI43" i="22"/>
  <c r="BN43" i="22" s="1"/>
  <c r="AU49" i="22"/>
  <c r="Y53" i="22"/>
  <c r="Y54" i="22" s="1"/>
  <c r="C52" i="22"/>
  <c r="BO52" i="1" s="1"/>
  <c r="Z53" i="22"/>
  <c r="Z54" i="22" s="1"/>
  <c r="H52" i="22"/>
  <c r="BP52" i="1" s="1"/>
  <c r="AA54" i="22"/>
  <c r="AT44" i="22"/>
  <c r="AV44" i="22"/>
  <c r="O53" i="22"/>
  <c r="BQ53" i="1" s="1"/>
  <c r="BP42" i="22" l="1"/>
  <c r="W42" i="22" s="1"/>
  <c r="BM43" i="22"/>
  <c r="BO43" i="22"/>
  <c r="BK44" i="22"/>
  <c r="BI44" i="22"/>
  <c r="BN44" i="22" s="1"/>
  <c r="H54" i="22"/>
  <c r="BP54" i="1" s="1"/>
  <c r="C54" i="22"/>
  <c r="BO54" i="1" s="1"/>
  <c r="H53" i="22"/>
  <c r="BP53" i="1" s="1"/>
  <c r="Z55" i="22"/>
  <c r="AV45" i="22"/>
  <c r="AT45" i="22"/>
  <c r="C53" i="22"/>
  <c r="BO53" i="1" s="1"/>
  <c r="Y55" i="22"/>
  <c r="AA55" i="22"/>
  <c r="O55" i="22" s="1"/>
  <c r="BQ55" i="1" s="1"/>
  <c r="O54" i="22"/>
  <c r="BQ54" i="1" s="1"/>
  <c r="AU50" i="22"/>
  <c r="BP43" i="22" l="1"/>
  <c r="W43" i="22" s="1"/>
  <c r="BM44" i="22"/>
  <c r="BO44" i="22"/>
  <c r="BK45" i="22"/>
  <c r="BI45" i="22"/>
  <c r="BN45" i="22" s="1"/>
  <c r="AU51" i="22"/>
  <c r="C55" i="22"/>
  <c r="BO55" i="1" s="1"/>
  <c r="AA56" i="22"/>
  <c r="H55" i="22"/>
  <c r="BP55" i="1" s="1"/>
  <c r="AT46" i="22"/>
  <c r="Y56" i="22"/>
  <c r="C56" i="22" s="1"/>
  <c r="BO56" i="1" s="1"/>
  <c r="AV46" i="22"/>
  <c r="Z56" i="22"/>
  <c r="H56" i="22" s="1"/>
  <c r="BP56" i="1" s="1"/>
  <c r="BP44" i="22" l="1"/>
  <c r="W44" i="22" s="1"/>
  <c r="BM45" i="22"/>
  <c r="BO45" i="22"/>
  <c r="BK46" i="22"/>
  <c r="BI46" i="22"/>
  <c r="BN46" i="22" s="1"/>
  <c r="Z57" i="22"/>
  <c r="O56" i="22"/>
  <c r="BQ56" i="1" s="1"/>
  <c r="AV47" i="22"/>
  <c r="AA57" i="22"/>
  <c r="Y57" i="22"/>
  <c r="AT47" i="22"/>
  <c r="AU52" i="22"/>
  <c r="BP45" i="22" l="1"/>
  <c r="W45" i="22" s="1"/>
  <c r="BM46" i="22"/>
  <c r="BO46" i="22"/>
  <c r="BK47" i="22"/>
  <c r="BI47" i="22"/>
  <c r="BN47" i="22" s="1"/>
  <c r="O57" i="22"/>
  <c r="BQ57" i="1" s="1"/>
  <c r="AV48" i="22"/>
  <c r="Y58" i="22"/>
  <c r="C58" i="22" s="1"/>
  <c r="BO58" i="1" s="1"/>
  <c r="C57" i="22"/>
  <c r="BO57" i="1" s="1"/>
  <c r="AU53" i="22"/>
  <c r="AA58" i="22"/>
  <c r="AT48" i="22"/>
  <c r="Z58" i="22"/>
  <c r="Z59" i="22" s="1"/>
  <c r="H57" i="22"/>
  <c r="BP57" i="1" s="1"/>
  <c r="BP46" i="22" l="1"/>
  <c r="W46" i="22" s="1"/>
  <c r="BM47" i="22"/>
  <c r="BO47" i="22"/>
  <c r="BK48" i="22"/>
  <c r="BI48" i="22"/>
  <c r="BN48" i="22" s="1"/>
  <c r="H59" i="22"/>
  <c r="BP59" i="1" s="1"/>
  <c r="Y59" i="22"/>
  <c r="AV49" i="22"/>
  <c r="H58" i="22"/>
  <c r="BP58" i="1" s="1"/>
  <c r="Z60" i="22"/>
  <c r="AT49" i="22"/>
  <c r="AA59" i="22"/>
  <c r="O59" i="22" s="1"/>
  <c r="BQ59" i="1" s="1"/>
  <c r="AU54" i="22"/>
  <c r="O58" i="22"/>
  <c r="BQ58" i="1" s="1"/>
  <c r="BP47" i="22" l="1"/>
  <c r="W47" i="22" s="1"/>
  <c r="BM48" i="22"/>
  <c r="BO48" i="22"/>
  <c r="BK49" i="22"/>
  <c r="BI49" i="22"/>
  <c r="BN49" i="22" s="1"/>
  <c r="H60" i="22"/>
  <c r="BP60" i="1" s="1"/>
  <c r="AV50" i="22"/>
  <c r="Y60" i="22"/>
  <c r="Y61" i="22" s="1"/>
  <c r="C61" i="22" s="1"/>
  <c r="BO61" i="1" s="1"/>
  <c r="C59" i="22"/>
  <c r="BO59" i="1" s="1"/>
  <c r="AU55" i="22"/>
  <c r="AA60" i="22"/>
  <c r="AA61" i="22" s="1"/>
  <c r="Z61" i="22"/>
  <c r="H61" i="22" s="1"/>
  <c r="BP61" i="1" s="1"/>
  <c r="AT50" i="22"/>
  <c r="BP48" i="22" l="1"/>
  <c r="W48" i="22" s="1"/>
  <c r="BM49" i="22"/>
  <c r="BO49" i="22"/>
  <c r="BK50" i="22"/>
  <c r="BI50" i="22"/>
  <c r="BN50" i="22" s="1"/>
  <c r="O60" i="22"/>
  <c r="BQ60" i="1" s="1"/>
  <c r="AU56" i="22"/>
  <c r="C60" i="22"/>
  <c r="BO60" i="1" s="1"/>
  <c r="Y62" i="22"/>
  <c r="AT51" i="22"/>
  <c r="AV51" i="22"/>
  <c r="O61" i="22"/>
  <c r="BQ61" i="1" s="1"/>
  <c r="AA62" i="22"/>
  <c r="O62" i="22" s="1"/>
  <c r="BQ62" i="1" s="1"/>
  <c r="Z62" i="22"/>
  <c r="BP49" i="22" l="1"/>
  <c r="W49" i="22" s="1"/>
  <c r="BM50" i="22"/>
  <c r="BO50" i="22"/>
  <c r="BK51" i="22"/>
  <c r="BI51" i="22"/>
  <c r="BN51" i="22" s="1"/>
  <c r="AT52" i="22"/>
  <c r="Z63" i="22"/>
  <c r="Z64" i="22" s="1"/>
  <c r="H64" i="22" s="1"/>
  <c r="BP64" i="1" s="1"/>
  <c r="H62" i="22"/>
  <c r="BP62" i="1" s="1"/>
  <c r="Y63" i="22"/>
  <c r="Y64" i="22" s="1"/>
  <c r="C64" i="22" s="1"/>
  <c r="BO64" i="1" s="1"/>
  <c r="C62" i="22"/>
  <c r="BO62" i="1" s="1"/>
  <c r="AV52" i="22"/>
  <c r="AA63" i="22"/>
  <c r="AA64" i="22" s="1"/>
  <c r="AU57" i="22"/>
  <c r="BP50" i="22" l="1"/>
  <c r="W50" i="22" s="1"/>
  <c r="BM51" i="22"/>
  <c r="BO51" i="22"/>
  <c r="BK52" i="22"/>
  <c r="BI52" i="22"/>
  <c r="BN52" i="22" s="1"/>
  <c r="C63" i="22"/>
  <c r="BO63" i="1" s="1"/>
  <c r="Y65" i="22"/>
  <c r="AT53" i="22"/>
  <c r="O63" i="22"/>
  <c r="BQ63" i="1" s="1"/>
  <c r="AV53" i="22"/>
  <c r="AU58" i="22"/>
  <c r="AA65" i="22"/>
  <c r="O64" i="22"/>
  <c r="BQ64" i="1" s="1"/>
  <c r="H63" i="22"/>
  <c r="BP63" i="1" s="1"/>
  <c r="Z65" i="22"/>
  <c r="BP51" i="22" l="1"/>
  <c r="W51" i="22" s="1"/>
  <c r="BM52" i="22"/>
  <c r="BO52" i="22"/>
  <c r="BK53" i="22"/>
  <c r="BI53" i="22"/>
  <c r="BN53" i="22" s="1"/>
  <c r="AV54" i="22"/>
  <c r="Z66" i="22"/>
  <c r="Z67" i="22" s="1"/>
  <c r="H67" i="22" s="1"/>
  <c r="BP67" i="1" s="1"/>
  <c r="H65" i="22"/>
  <c r="BP65" i="1" s="1"/>
  <c r="AT54" i="22"/>
  <c r="Y66" i="22"/>
  <c r="C65" i="22"/>
  <c r="BO65" i="1" s="1"/>
  <c r="AU59" i="22"/>
  <c r="AA66" i="22"/>
  <c r="O66" i="22" s="1"/>
  <c r="BQ66" i="1" s="1"/>
  <c r="O65" i="22"/>
  <c r="BQ65" i="1" s="1"/>
  <c r="BP52" i="22" l="1"/>
  <c r="W52" i="22" s="1"/>
  <c r="BM53" i="22"/>
  <c r="BO53" i="22"/>
  <c r="BK54" i="22"/>
  <c r="BI54" i="22"/>
  <c r="BN54" i="22" s="1"/>
  <c r="C66" i="22"/>
  <c r="BO66" i="1" s="1"/>
  <c r="AT55" i="22"/>
  <c r="H66" i="22"/>
  <c r="BP66" i="1" s="1"/>
  <c r="Z68" i="22"/>
  <c r="AA67" i="22"/>
  <c r="AA68" i="22" s="1"/>
  <c r="AU60" i="22"/>
  <c r="Y67" i="22"/>
  <c r="C67" i="22" s="1"/>
  <c r="BO67" i="1" s="1"/>
  <c r="AV55" i="22"/>
  <c r="BP53" i="22" l="1"/>
  <c r="W53" i="22" s="1"/>
  <c r="BM54" i="22"/>
  <c r="BO54" i="22"/>
  <c r="BK55" i="22"/>
  <c r="BI55" i="22"/>
  <c r="BN55" i="22" s="1"/>
  <c r="AV56" i="22"/>
  <c r="AA69" i="22"/>
  <c r="O68" i="22"/>
  <c r="BQ68" i="1" s="1"/>
  <c r="AU61" i="22"/>
  <c r="AT56" i="22"/>
  <c r="Y68" i="22"/>
  <c r="Z69" i="22"/>
  <c r="Z70" i="22" s="1"/>
  <c r="H70" i="22" s="1"/>
  <c r="BP70" i="1" s="1"/>
  <c r="H68" i="22"/>
  <c r="BP68" i="1" s="1"/>
  <c r="O67" i="22"/>
  <c r="BQ67" i="1" s="1"/>
  <c r="BP54" i="22" l="1"/>
  <c r="W54" i="22" s="1"/>
  <c r="BM55" i="22"/>
  <c r="BO55" i="22"/>
  <c r="BK56" i="22"/>
  <c r="BI56" i="22"/>
  <c r="BN56" i="22" s="1"/>
  <c r="AT57" i="22"/>
  <c r="Y69" i="22"/>
  <c r="Y70" i="22" s="1"/>
  <c r="C70" i="22" s="1"/>
  <c r="BO70" i="1" s="1"/>
  <c r="C68" i="22"/>
  <c r="BO68" i="1" s="1"/>
  <c r="AU62" i="22"/>
  <c r="O69" i="22"/>
  <c r="BQ69" i="1" s="1"/>
  <c r="H69" i="22"/>
  <c r="BP69" i="1" s="1"/>
  <c r="Z71" i="22"/>
  <c r="AV57" i="22"/>
  <c r="AA70" i="22"/>
  <c r="O70" i="22" s="1"/>
  <c r="BQ70" i="1" s="1"/>
  <c r="BP55" i="22" l="1"/>
  <c r="W55" i="22" s="1"/>
  <c r="BM56" i="22"/>
  <c r="BO56" i="22"/>
  <c r="BK57" i="22"/>
  <c r="BI57" i="22"/>
  <c r="BN57" i="22" s="1"/>
  <c r="AU63" i="22"/>
  <c r="AV58" i="22"/>
  <c r="Z72" i="22"/>
  <c r="Z73" i="22" s="1"/>
  <c r="H73" i="22" s="1"/>
  <c r="BP73" i="1" s="1"/>
  <c r="H71" i="22"/>
  <c r="BP71" i="1" s="1"/>
  <c r="C69" i="22"/>
  <c r="BO69" i="1" s="1"/>
  <c r="Y71" i="22"/>
  <c r="AA71" i="22"/>
  <c r="AT58" i="22"/>
  <c r="BP56" i="22" l="1"/>
  <c r="W56" i="22" s="1"/>
  <c r="BM57" i="22"/>
  <c r="BO57" i="22"/>
  <c r="BK58" i="22"/>
  <c r="BI58" i="22"/>
  <c r="BN58" i="22" s="1"/>
  <c r="H72" i="22"/>
  <c r="BP72" i="1" s="1"/>
  <c r="Z74" i="22"/>
  <c r="AV59" i="22"/>
  <c r="Y72" i="22"/>
  <c r="Y73" i="22" s="1"/>
  <c r="C73" i="22" s="1"/>
  <c r="BO73" i="1" s="1"/>
  <c r="C71" i="22"/>
  <c r="BO71" i="1" s="1"/>
  <c r="AU64" i="22"/>
  <c r="AT59" i="22"/>
  <c r="O71" i="22"/>
  <c r="BQ71" i="1" s="1"/>
  <c r="AA72" i="22"/>
  <c r="BP57" i="22" l="1"/>
  <c r="W57" i="22" s="1"/>
  <c r="BM58" i="22"/>
  <c r="BO58" i="22"/>
  <c r="BK59" i="22"/>
  <c r="BI59" i="22"/>
  <c r="BN59" i="22" s="1"/>
  <c r="AA73" i="22"/>
  <c r="O73" i="22" s="1"/>
  <c r="BQ73" i="1" s="1"/>
  <c r="O72" i="22"/>
  <c r="BQ72" i="1" s="1"/>
  <c r="C72" i="22"/>
  <c r="BO72" i="1" s="1"/>
  <c r="Y74" i="22"/>
  <c r="AT60" i="22"/>
  <c r="AV60" i="22"/>
  <c r="Z75" i="22"/>
  <c r="Z76" i="22" s="1"/>
  <c r="H76" i="22" s="1"/>
  <c r="BP76" i="1" s="1"/>
  <c r="H74" i="22"/>
  <c r="BP74" i="1" s="1"/>
  <c r="AU65" i="22"/>
  <c r="BP58" i="22" l="1"/>
  <c r="W58" i="22" s="1"/>
  <c r="BM59" i="22"/>
  <c r="BO59" i="22"/>
  <c r="BK60" i="22"/>
  <c r="BI60" i="22"/>
  <c r="BN60" i="22" s="1"/>
  <c r="AA74" i="22"/>
  <c r="AA75" i="22" s="1"/>
  <c r="O75" i="22" s="1"/>
  <c r="BQ75" i="1" s="1"/>
  <c r="AT61" i="22"/>
  <c r="Y75" i="22"/>
  <c r="C75" i="22" s="1"/>
  <c r="BO75" i="1" s="1"/>
  <c r="C74" i="22"/>
  <c r="BO74" i="1" s="1"/>
  <c r="H75" i="22"/>
  <c r="BP75" i="1" s="1"/>
  <c r="Z77" i="22"/>
  <c r="AU66" i="22"/>
  <c r="AV61" i="22"/>
  <c r="BP59" i="22" l="1"/>
  <c r="W59" i="22" s="1"/>
  <c r="BM60" i="22"/>
  <c r="BO60" i="22"/>
  <c r="BK61" i="22"/>
  <c r="BI61" i="22"/>
  <c r="BN61" i="22" s="1"/>
  <c r="O74" i="22"/>
  <c r="BQ74" i="1" s="1"/>
  <c r="AA76" i="22"/>
  <c r="AA77" i="22" s="1"/>
  <c r="AA78" i="22" s="1"/>
  <c r="AU67" i="22"/>
  <c r="Z78" i="22"/>
  <c r="Z79" i="22" s="1"/>
  <c r="H79" i="22" s="1"/>
  <c r="BP79" i="1" s="1"/>
  <c r="H77" i="22"/>
  <c r="BP77" i="1" s="1"/>
  <c r="Y76" i="22"/>
  <c r="AV62" i="22"/>
  <c r="AT62" i="22"/>
  <c r="BP60" i="22" l="1"/>
  <c r="W60" i="22" s="1"/>
  <c r="BM61" i="22"/>
  <c r="BO61" i="22"/>
  <c r="BK62" i="22"/>
  <c r="O76" i="22"/>
  <c r="BQ76" i="1" s="1"/>
  <c r="BI62" i="22"/>
  <c r="BN62" i="22" s="1"/>
  <c r="Y77" i="22"/>
  <c r="C77" i="22" s="1"/>
  <c r="BO77" i="1" s="1"/>
  <c r="C76" i="22"/>
  <c r="BO76" i="1" s="1"/>
  <c r="O77" i="22"/>
  <c r="BQ77" i="1" s="1"/>
  <c r="AT63" i="22"/>
  <c r="AV63" i="22"/>
  <c r="AA79" i="22"/>
  <c r="O78" i="22"/>
  <c r="BQ78" i="1" s="1"/>
  <c r="H78" i="22"/>
  <c r="BP78" i="1" s="1"/>
  <c r="Z80" i="22"/>
  <c r="AU68" i="22"/>
  <c r="BP61" i="22" l="1"/>
  <c r="W61" i="22" s="1"/>
  <c r="BM62" i="22"/>
  <c r="BO62" i="22"/>
  <c r="BK63" i="22"/>
  <c r="BI63" i="22"/>
  <c r="BN63" i="22" s="1"/>
  <c r="AT64" i="22"/>
  <c r="AU69" i="22"/>
  <c r="Y78" i="22"/>
  <c r="Z81" i="22"/>
  <c r="Z82" i="22" s="1"/>
  <c r="H82" i="22" s="1"/>
  <c r="BP82" i="1" s="1"/>
  <c r="H80" i="22"/>
  <c r="BP80" i="1" s="1"/>
  <c r="AA80" i="22"/>
  <c r="AV64" i="22"/>
  <c r="O79" i="22"/>
  <c r="BQ79" i="1" s="1"/>
  <c r="BP62" i="22" l="1"/>
  <c r="W62" i="22" s="1"/>
  <c r="BM63" i="22"/>
  <c r="BO63" i="22"/>
  <c r="BK64" i="22"/>
  <c r="BI64" i="22"/>
  <c r="BN64" i="22" s="1"/>
  <c r="H81" i="22"/>
  <c r="BP81" i="1" s="1"/>
  <c r="Z83" i="22"/>
  <c r="Y79" i="22"/>
  <c r="Y80" i="22" s="1"/>
  <c r="C78" i="22"/>
  <c r="BO78" i="1" s="1"/>
  <c r="AV65" i="22"/>
  <c r="O80" i="22"/>
  <c r="BQ80" i="1" s="1"/>
  <c r="AU70" i="22"/>
  <c r="AA81" i="22"/>
  <c r="AT65" i="22"/>
  <c r="BP63" i="22" l="1"/>
  <c r="W63" i="22" s="1"/>
  <c r="BM64" i="22"/>
  <c r="BO64" i="22"/>
  <c r="BK65" i="22"/>
  <c r="BI65" i="22"/>
  <c r="BN65" i="22" s="1"/>
  <c r="C80" i="22"/>
  <c r="BO80" i="1" s="1"/>
  <c r="AV66" i="22"/>
  <c r="AT66" i="22"/>
  <c r="O81" i="22"/>
  <c r="BQ81" i="1" s="1"/>
  <c r="C79" i="22"/>
  <c r="BO79" i="1" s="1"/>
  <c r="Y81" i="22"/>
  <c r="AU71" i="22"/>
  <c r="Z84" i="22"/>
  <c r="Z85" i="22" s="1"/>
  <c r="H83" i="22"/>
  <c r="BP83" i="1" s="1"/>
  <c r="AA82" i="22"/>
  <c r="O82" i="22" s="1"/>
  <c r="BQ82" i="1" s="1"/>
  <c r="BP64" i="22" l="1"/>
  <c r="W64" i="22" s="1"/>
  <c r="BM65" i="22"/>
  <c r="BO65" i="22"/>
  <c r="BK66" i="22"/>
  <c r="BI66" i="22"/>
  <c r="BN66" i="22" s="1"/>
  <c r="H84" i="22"/>
  <c r="BP84" i="1" s="1"/>
  <c r="Z86" i="22"/>
  <c r="H86" i="22" s="1"/>
  <c r="BP86" i="1" s="1"/>
  <c r="AT67" i="22"/>
  <c r="AV67" i="22"/>
  <c r="AA83" i="22"/>
  <c r="AU72" i="22"/>
  <c r="C81" i="22"/>
  <c r="BO81" i="1" s="1"/>
  <c r="Y82" i="22"/>
  <c r="C82" i="22" s="1"/>
  <c r="BO82" i="1" s="1"/>
  <c r="H85" i="22"/>
  <c r="BP85" i="1" s="1"/>
  <c r="BP65" i="22" l="1"/>
  <c r="W65" i="22" s="1"/>
  <c r="BM66" i="22"/>
  <c r="Z87" i="22"/>
  <c r="Z88" i="22" s="1"/>
  <c r="Z89" i="22" s="1"/>
  <c r="BO66" i="22"/>
  <c r="BK67" i="22"/>
  <c r="BI67" i="22"/>
  <c r="BN67" i="22" s="1"/>
  <c r="Y83" i="22"/>
  <c r="Y84" i="22" s="1"/>
  <c r="Y85" i="22" s="1"/>
  <c r="C85" i="22" s="1"/>
  <c r="BO85" i="1" s="1"/>
  <c r="AV68" i="22"/>
  <c r="H87" i="22"/>
  <c r="BP87" i="1" s="1"/>
  <c r="AU73" i="22"/>
  <c r="AT68" i="22"/>
  <c r="O83" i="22"/>
  <c r="BQ83" i="1" s="1"/>
  <c r="AA84" i="22"/>
  <c r="BP66" i="22" l="1"/>
  <c r="W66" i="22" s="1"/>
  <c r="BM67" i="22"/>
  <c r="BO67" i="22"/>
  <c r="BK68" i="22"/>
  <c r="BI68" i="22"/>
  <c r="BN68" i="22" s="1"/>
  <c r="C83" i="22"/>
  <c r="BO83" i="1" s="1"/>
  <c r="H89" i="22"/>
  <c r="BP89" i="1" s="1"/>
  <c r="AU74" i="22"/>
  <c r="H88" i="22"/>
  <c r="BP88" i="1" s="1"/>
  <c r="Z90" i="22"/>
  <c r="O84" i="22"/>
  <c r="BQ84" i="1" s="1"/>
  <c r="C84" i="22"/>
  <c r="BO84" i="1" s="1"/>
  <c r="Y86" i="22"/>
  <c r="AT69" i="22"/>
  <c r="AV69" i="22"/>
  <c r="AA85" i="22"/>
  <c r="AA86" i="22" s="1"/>
  <c r="BP67" i="22" l="1"/>
  <c r="W67" i="22" s="1"/>
  <c r="BM68" i="22"/>
  <c r="BO68" i="22"/>
  <c r="BK69" i="22"/>
  <c r="BI69" i="22"/>
  <c r="BN69" i="22" s="1"/>
  <c r="AV70" i="22"/>
  <c r="H90" i="22"/>
  <c r="BP90" i="1" s="1"/>
  <c r="AT70" i="22"/>
  <c r="AU75" i="22"/>
  <c r="AA87" i="22"/>
  <c r="AA88" i="22" s="1"/>
  <c r="O86" i="22"/>
  <c r="BQ86" i="1" s="1"/>
  <c r="Z91" i="22"/>
  <c r="Z92" i="22" s="1"/>
  <c r="Y87" i="22"/>
  <c r="C87" i="22" s="1"/>
  <c r="BO87" i="1" s="1"/>
  <c r="C86" i="22"/>
  <c r="BO86" i="1" s="1"/>
  <c r="O85" i="22"/>
  <c r="BQ85" i="1" s="1"/>
  <c r="BP68" i="22" l="1"/>
  <c r="W68" i="22" s="1"/>
  <c r="BM69" i="22"/>
  <c r="BO69" i="22"/>
  <c r="BK70" i="22"/>
  <c r="BI70" i="22"/>
  <c r="BN70" i="22" s="1"/>
  <c r="Y88" i="22"/>
  <c r="C88" i="22" s="1"/>
  <c r="BO88" i="1" s="1"/>
  <c r="O88" i="22"/>
  <c r="BQ88" i="1" s="1"/>
  <c r="H92" i="22"/>
  <c r="BP92" i="1" s="1"/>
  <c r="AT71" i="22"/>
  <c r="H91" i="22"/>
  <c r="BP91" i="1" s="1"/>
  <c r="Z93" i="22"/>
  <c r="Z94" i="22" s="1"/>
  <c r="AV71" i="22"/>
  <c r="Y89" i="22"/>
  <c r="AA89" i="22"/>
  <c r="AU76" i="22"/>
  <c r="O87" i="22"/>
  <c r="BQ87" i="1" s="1"/>
  <c r="BP69" i="22" l="1"/>
  <c r="W69" i="22" s="1"/>
  <c r="BM70" i="22"/>
  <c r="BO70" i="22"/>
  <c r="BK71" i="22"/>
  <c r="BI71" i="22"/>
  <c r="BN71" i="22" s="1"/>
  <c r="H94" i="22"/>
  <c r="BP94" i="1" s="1"/>
  <c r="AT72" i="22"/>
  <c r="C89" i="22"/>
  <c r="BO89" i="1" s="1"/>
  <c r="AA90" i="22"/>
  <c r="AU77" i="22"/>
  <c r="Y90" i="22"/>
  <c r="Y91" i="22" s="1"/>
  <c r="AV72" i="22"/>
  <c r="O89" i="22"/>
  <c r="BQ89" i="1" s="1"/>
  <c r="H93" i="22"/>
  <c r="BP93" i="1" s="1"/>
  <c r="Z95" i="22"/>
  <c r="BP70" i="22" l="1"/>
  <c r="W70" i="22" s="1"/>
  <c r="BM71" i="22"/>
  <c r="BO71" i="22"/>
  <c r="BK72" i="22"/>
  <c r="BI72" i="22"/>
  <c r="BN72" i="22" s="1"/>
  <c r="C91" i="22"/>
  <c r="BO91" i="1" s="1"/>
  <c r="O90" i="22"/>
  <c r="BQ90" i="1" s="1"/>
  <c r="AT73" i="22"/>
  <c r="H95" i="22"/>
  <c r="BP95" i="1" s="1"/>
  <c r="AV73" i="22"/>
  <c r="C90" i="22"/>
  <c r="BO90" i="1" s="1"/>
  <c r="Y92" i="22"/>
  <c r="AA91" i="22"/>
  <c r="Z96" i="22"/>
  <c r="H96" i="22" s="1"/>
  <c r="BP96" i="1" s="1"/>
  <c r="AU78" i="22"/>
  <c r="BP71" i="22" l="1"/>
  <c r="W71" i="22" s="1"/>
  <c r="BM72" i="22"/>
  <c r="BO72" i="22"/>
  <c r="BK73" i="22"/>
  <c r="BI73" i="22"/>
  <c r="BN73" i="22" s="1"/>
  <c r="AU79" i="22"/>
  <c r="AT74" i="22"/>
  <c r="C92" i="22"/>
  <c r="BO92" i="1" s="1"/>
  <c r="AA92" i="22"/>
  <c r="O92" i="22" s="1"/>
  <c r="BQ92" i="1" s="1"/>
  <c r="O91" i="22"/>
  <c r="BQ91" i="1" s="1"/>
  <c r="AV74" i="22"/>
  <c r="Y93" i="22"/>
  <c r="C93" i="22" s="1"/>
  <c r="BO93" i="1" s="1"/>
  <c r="Z97" i="22"/>
  <c r="BP72" i="22" l="1"/>
  <c r="W72" i="22" s="1"/>
  <c r="BM73" i="22"/>
  <c r="BO73" i="22"/>
  <c r="BK74" i="22"/>
  <c r="BI74" i="22"/>
  <c r="BN74" i="22" s="1"/>
  <c r="Y94" i="22"/>
  <c r="Z98" i="22"/>
  <c r="Z99" i="22" s="1"/>
  <c r="H97" i="22"/>
  <c r="BP97" i="1" s="1"/>
  <c r="AT75" i="22"/>
  <c r="AA93" i="22"/>
  <c r="AV75" i="22"/>
  <c r="AU80" i="22"/>
  <c r="BP73" i="22" l="1"/>
  <c r="W73" i="22" s="1"/>
  <c r="BM74" i="22"/>
  <c r="BO74" i="22"/>
  <c r="BK75" i="22"/>
  <c r="BI75" i="22"/>
  <c r="BN75" i="22" s="1"/>
  <c r="H99" i="22"/>
  <c r="BP99" i="1" s="1"/>
  <c r="AV76" i="22"/>
  <c r="AT76" i="22"/>
  <c r="AU81" i="22"/>
  <c r="AA94" i="22"/>
  <c r="O94" i="22" s="1"/>
  <c r="BQ94" i="1" s="1"/>
  <c r="O93" i="22"/>
  <c r="BQ93" i="1" s="1"/>
  <c r="H98" i="22"/>
  <c r="BP98" i="1" s="1"/>
  <c r="Z100" i="22"/>
  <c r="Z101" i="22" s="1"/>
  <c r="H101" i="22" s="1"/>
  <c r="BP101" i="1" s="1"/>
  <c r="Y95" i="22"/>
  <c r="Y96" i="22" s="1"/>
  <c r="C96" i="22" s="1"/>
  <c r="BO96" i="1" s="1"/>
  <c r="C94" i="22"/>
  <c r="BO94" i="1" s="1"/>
  <c r="BP74" i="22" l="1"/>
  <c r="W74" i="22" s="1"/>
  <c r="BM75" i="22"/>
  <c r="BO75" i="22"/>
  <c r="BK76" i="22"/>
  <c r="BI76" i="22"/>
  <c r="BN76" i="22" s="1"/>
  <c r="AU82" i="22"/>
  <c r="AT77" i="22"/>
  <c r="C95" i="22"/>
  <c r="BO95" i="1" s="1"/>
  <c r="Y97" i="22"/>
  <c r="AV77" i="22"/>
  <c r="AA95" i="22"/>
  <c r="AA96" i="22" s="1"/>
  <c r="H100" i="22"/>
  <c r="BP100" i="1" s="1"/>
  <c r="Z102" i="22"/>
  <c r="BP75" i="22" l="1"/>
  <c r="W75" i="22" s="1"/>
  <c r="BM76" i="22"/>
  <c r="BO76" i="22"/>
  <c r="BK77" i="22"/>
  <c r="BI77" i="22"/>
  <c r="BN77" i="22" s="1"/>
  <c r="O95" i="22"/>
  <c r="BQ95" i="1" s="1"/>
  <c r="AA97" i="22"/>
  <c r="AA98" i="22" s="1"/>
  <c r="AV78" i="22"/>
  <c r="Y98" i="22"/>
  <c r="Y99" i="22" s="1"/>
  <c r="C99" i="22" s="1"/>
  <c r="BO99" i="1" s="1"/>
  <c r="C97" i="22"/>
  <c r="BO97" i="1" s="1"/>
  <c r="AT78" i="22"/>
  <c r="Z103" i="22"/>
  <c r="Z104" i="22" s="1"/>
  <c r="H104" i="22" s="1"/>
  <c r="BP104" i="1" s="1"/>
  <c r="H102" i="22"/>
  <c r="BP102" i="1" s="1"/>
  <c r="O96" i="22"/>
  <c r="BQ96" i="1" s="1"/>
  <c r="AU83" i="22"/>
  <c r="BP76" i="22" l="1"/>
  <c r="W76" i="22" s="1"/>
  <c r="BM77" i="22"/>
  <c r="BO77" i="22"/>
  <c r="BK78" i="22"/>
  <c r="BI78" i="22"/>
  <c r="BN78" i="22" s="1"/>
  <c r="AU84" i="22"/>
  <c r="C98" i="22"/>
  <c r="BO98" i="1" s="1"/>
  <c r="Y100" i="22"/>
  <c r="AV79" i="22"/>
  <c r="H103" i="22"/>
  <c r="BP103" i="1" s="1"/>
  <c r="Z105" i="22"/>
  <c r="O97" i="22"/>
  <c r="BQ97" i="1" s="1"/>
  <c r="AT79" i="22"/>
  <c r="AA99" i="22"/>
  <c r="O98" i="22"/>
  <c r="BQ98" i="1" s="1"/>
  <c r="BP77" i="22" l="1"/>
  <c r="W77" i="22" s="1"/>
  <c r="BM78" i="22"/>
  <c r="BO78" i="22"/>
  <c r="BK79" i="22"/>
  <c r="BI79" i="22"/>
  <c r="BN79" i="22" s="1"/>
  <c r="AV80" i="22"/>
  <c r="Y101" i="22"/>
  <c r="Y102" i="22" s="1"/>
  <c r="C100" i="22"/>
  <c r="BO100" i="1" s="1"/>
  <c r="AA100" i="22"/>
  <c r="AA101" i="22" s="1"/>
  <c r="AU85" i="22"/>
  <c r="AT80" i="22"/>
  <c r="Z106" i="22"/>
  <c r="Z107" i="22" s="1"/>
  <c r="H105" i="22"/>
  <c r="BP105" i="1" s="1"/>
  <c r="O99" i="22"/>
  <c r="BQ99" i="1" s="1"/>
  <c r="BP78" i="22" l="1"/>
  <c r="W78" i="22" s="1"/>
  <c r="BM79" i="22"/>
  <c r="BO79" i="22"/>
  <c r="BK80" i="22"/>
  <c r="BI80" i="22"/>
  <c r="BN80" i="22" s="1"/>
  <c r="C102" i="22"/>
  <c r="BO102" i="1" s="1"/>
  <c r="H107" i="22"/>
  <c r="BP107" i="1" s="1"/>
  <c r="O100" i="22"/>
  <c r="BQ100" i="1" s="1"/>
  <c r="O101" i="22"/>
  <c r="BQ101" i="1" s="1"/>
  <c r="AA102" i="22"/>
  <c r="O102" i="22" s="1"/>
  <c r="BQ102" i="1" s="1"/>
  <c r="H106" i="22"/>
  <c r="BP106" i="1" s="1"/>
  <c r="Z108" i="22"/>
  <c r="H108" i="22" s="1"/>
  <c r="BP108" i="1" s="1"/>
  <c r="AT81" i="22"/>
  <c r="C101" i="22"/>
  <c r="BO101" i="1" s="1"/>
  <c r="Y103" i="22"/>
  <c r="AU86" i="22"/>
  <c r="AV81" i="22"/>
  <c r="BP79" i="22" l="1"/>
  <c r="W79" i="22" s="1"/>
  <c r="BM80" i="22"/>
  <c r="BO80" i="22"/>
  <c r="BK81" i="22"/>
  <c r="BI81" i="22"/>
  <c r="BN81" i="22" s="1"/>
  <c r="C103" i="22"/>
  <c r="BO103" i="1" s="1"/>
  <c r="Z109" i="22"/>
  <c r="H109" i="22" s="1"/>
  <c r="BP109" i="1" s="1"/>
  <c r="AU87" i="22"/>
  <c r="AT82" i="22"/>
  <c r="Y104" i="22"/>
  <c r="C104" i="22" s="1"/>
  <c r="BO104" i="1" s="1"/>
  <c r="AV82" i="22"/>
  <c r="AA103" i="22"/>
  <c r="AM66" i="4"/>
  <c r="G66" i="1" s="1"/>
  <c r="X66" i="4"/>
  <c r="AN66" i="4" s="1"/>
  <c r="AM65" i="4"/>
  <c r="G65" i="1" s="1"/>
  <c r="X65" i="4"/>
  <c r="AN65" i="4" s="1"/>
  <c r="AM64" i="4"/>
  <c r="G64" i="1" s="1"/>
  <c r="X64" i="4"/>
  <c r="AN64" i="4" s="1"/>
  <c r="AM63" i="4"/>
  <c r="G63" i="1" s="1"/>
  <c r="X63" i="4"/>
  <c r="AN63" i="4" s="1"/>
  <c r="AM62" i="4"/>
  <c r="G62" i="1" s="1"/>
  <c r="X62" i="4"/>
  <c r="AN62" i="4" s="1"/>
  <c r="AM61" i="4"/>
  <c r="G61" i="1" s="1"/>
  <c r="X61" i="4"/>
  <c r="AN61" i="4" s="1"/>
  <c r="AM60" i="4"/>
  <c r="G60" i="1" s="1"/>
  <c r="X60" i="4"/>
  <c r="AN60" i="4" s="1"/>
  <c r="AM59" i="4"/>
  <c r="G59" i="1" s="1"/>
  <c r="X59" i="4"/>
  <c r="AN59" i="4" s="1"/>
  <c r="AM58" i="4"/>
  <c r="G58" i="1" s="1"/>
  <c r="X58" i="4"/>
  <c r="AN58" i="4" s="1"/>
  <c r="AM57" i="4"/>
  <c r="G57" i="1" s="1"/>
  <c r="X57" i="4"/>
  <c r="AN57" i="4" s="1"/>
  <c r="X56" i="4"/>
  <c r="AN56" i="4" s="1"/>
  <c r="AM56" i="4"/>
  <c r="G56" i="1" s="1"/>
  <c r="AM55" i="4"/>
  <c r="G55" i="1" s="1"/>
  <c r="X55" i="4"/>
  <c r="AN55" i="4" s="1"/>
  <c r="AX55" i="4"/>
  <c r="AM54" i="4"/>
  <c r="G54" i="1" s="1"/>
  <c r="X54" i="4"/>
  <c r="AN54" i="4" s="1"/>
  <c r="AM53" i="4"/>
  <c r="G53" i="1" s="1"/>
  <c r="X53" i="4"/>
  <c r="AN53" i="4" s="1"/>
  <c r="AM52" i="4"/>
  <c r="G52" i="1" s="1"/>
  <c r="X52" i="4"/>
  <c r="AN52" i="4" s="1"/>
  <c r="AM51" i="4"/>
  <c r="G51" i="1" s="1"/>
  <c r="X51" i="4"/>
  <c r="AN51" i="4" s="1"/>
  <c r="AH51" i="4"/>
  <c r="J51" i="4" s="1"/>
  <c r="AL51" i="4" s="1"/>
  <c r="AM50" i="4"/>
  <c r="G50" i="1" s="1"/>
  <c r="X50" i="4"/>
  <c r="AN50" i="4" s="1"/>
  <c r="AM49" i="4"/>
  <c r="G49" i="1" s="1"/>
  <c r="X49" i="4"/>
  <c r="AN49" i="4" s="1"/>
  <c r="AM48" i="4"/>
  <c r="G48" i="1" s="1"/>
  <c r="X48" i="4"/>
  <c r="AN48" i="4" s="1"/>
  <c r="AM47" i="4"/>
  <c r="G47" i="1" s="1"/>
  <c r="X47" i="4"/>
  <c r="AN47" i="4" s="1"/>
  <c r="AM46" i="4"/>
  <c r="G46" i="1" s="1"/>
  <c r="X46" i="4"/>
  <c r="AN46" i="4" s="1"/>
  <c r="AM45" i="4"/>
  <c r="G45" i="1" s="1"/>
  <c r="X45" i="4"/>
  <c r="AN45" i="4" s="1"/>
  <c r="AM44" i="4"/>
  <c r="G44" i="1" s="1"/>
  <c r="X44" i="4"/>
  <c r="AN44" i="4" s="1"/>
  <c r="AM43" i="4"/>
  <c r="G43" i="1" s="1"/>
  <c r="X43" i="4"/>
  <c r="AN43" i="4" s="1"/>
  <c r="AM42" i="4"/>
  <c r="G42" i="1" s="1"/>
  <c r="X42" i="4"/>
  <c r="AN42" i="4" s="1"/>
  <c r="AM41" i="4"/>
  <c r="G41" i="1" s="1"/>
  <c r="X41" i="4"/>
  <c r="AN41" i="4" s="1"/>
  <c r="AM40" i="4"/>
  <c r="G40" i="1" s="1"/>
  <c r="X40" i="4"/>
  <c r="AN40" i="4" s="1"/>
  <c r="AX40" i="4"/>
  <c r="AM39" i="4"/>
  <c r="G39" i="1" s="1"/>
  <c r="X39" i="4"/>
  <c r="AN39" i="4" s="1"/>
  <c r="AM38" i="4"/>
  <c r="G38" i="1" s="1"/>
  <c r="X38" i="4"/>
  <c r="AN38" i="4" s="1"/>
  <c r="AX37" i="4"/>
  <c r="AM37" i="4"/>
  <c r="G37" i="1" s="1"/>
  <c r="X37" i="4"/>
  <c r="AN37" i="4" s="1"/>
  <c r="AM36" i="4"/>
  <c r="G36" i="1" s="1"/>
  <c r="X36" i="4"/>
  <c r="AN36" i="4" s="1"/>
  <c r="AM35" i="4"/>
  <c r="G35" i="1" s="1"/>
  <c r="X35" i="4"/>
  <c r="AN35" i="4" s="1"/>
  <c r="AX35" i="4"/>
  <c r="AM34" i="4"/>
  <c r="G34" i="1" s="1"/>
  <c r="X34" i="4"/>
  <c r="AN34" i="4" s="1"/>
  <c r="AO10" i="1"/>
  <c r="BP80" i="22" l="1"/>
  <c r="W80" i="22" s="1"/>
  <c r="BM81" i="22"/>
  <c r="BO81" i="22"/>
  <c r="BK82" i="22"/>
  <c r="BI82" i="22"/>
  <c r="BN82" i="22" s="1"/>
  <c r="BX10" i="1"/>
  <c r="BX11" i="1"/>
  <c r="AO11" i="1" s="1"/>
  <c r="BX12" i="1" s="1"/>
  <c r="AO12" i="1" s="1"/>
  <c r="BX13" i="1" s="1"/>
  <c r="AO13" i="1" s="1"/>
  <c r="BX14" i="1" s="1"/>
  <c r="AO14" i="1" s="1"/>
  <c r="AT83" i="22"/>
  <c r="O103" i="22"/>
  <c r="BQ103" i="1" s="1"/>
  <c r="AU88" i="22"/>
  <c r="AA104" i="22"/>
  <c r="AV83" i="22"/>
  <c r="Y105" i="22"/>
  <c r="BI52" i="4"/>
  <c r="BP81" i="22" l="1"/>
  <c r="W81" i="22" s="1"/>
  <c r="BM82" i="22"/>
  <c r="BO82" i="22"/>
  <c r="BK83" i="22"/>
  <c r="BI83" i="22"/>
  <c r="BN83" i="22" s="1"/>
  <c r="Y106" i="22"/>
  <c r="Y107" i="22" s="1"/>
  <c r="C105" i="22"/>
  <c r="BO105" i="1" s="1"/>
  <c r="AT84" i="22"/>
  <c r="AU89" i="22"/>
  <c r="AA105" i="22"/>
  <c r="O104" i="22"/>
  <c r="BQ104" i="1" s="1"/>
  <c r="AV84" i="22"/>
  <c r="BP82" i="22" l="1"/>
  <c r="W82" i="22" s="1"/>
  <c r="BM83" i="22"/>
  <c r="BO83" i="22"/>
  <c r="BK84" i="22"/>
  <c r="BI84" i="22"/>
  <c r="BN84" i="22" s="1"/>
  <c r="C107" i="22"/>
  <c r="BO107" i="1" s="1"/>
  <c r="AU90" i="22"/>
  <c r="AV85" i="22"/>
  <c r="AT85" i="22"/>
  <c r="O105" i="22"/>
  <c r="BQ105" i="1" s="1"/>
  <c r="AA106" i="22"/>
  <c r="C106" i="22"/>
  <c r="BO106" i="1" s="1"/>
  <c r="Y108" i="22"/>
  <c r="C108" i="22" s="1"/>
  <c r="BO108" i="1" s="1"/>
  <c r="BP83" i="22" l="1"/>
  <c r="W83" i="22" s="1"/>
  <c r="BM84" i="22"/>
  <c r="BO84" i="22"/>
  <c r="BK85" i="22"/>
  <c r="BI85" i="22"/>
  <c r="BN85" i="22" s="1"/>
  <c r="AV86" i="22"/>
  <c r="AU91" i="22"/>
  <c r="AT86" i="22"/>
  <c r="AA107" i="22"/>
  <c r="Y109" i="22"/>
  <c r="C109" i="22" s="1"/>
  <c r="BO109" i="1" s="1"/>
  <c r="O106" i="22"/>
  <c r="BQ106" i="1" s="1"/>
  <c r="BG10" i="4"/>
  <c r="AP11" i="4"/>
  <c r="AB10" i="4"/>
  <c r="Y10" i="4" s="1"/>
  <c r="BP84" i="22" l="1"/>
  <c r="W84" i="22" s="1"/>
  <c r="BM85" i="22"/>
  <c r="BO85" i="22"/>
  <c r="BK86" i="22"/>
  <c r="BI86" i="22"/>
  <c r="BN86" i="22" s="1"/>
  <c r="AA108" i="22"/>
  <c r="O108" i="22" s="1"/>
  <c r="BQ108" i="1" s="1"/>
  <c r="AT87" i="22"/>
  <c r="AU92" i="22"/>
  <c r="O107" i="22"/>
  <c r="BQ107" i="1" s="1"/>
  <c r="AV87" i="22"/>
  <c r="AE10" i="4"/>
  <c r="AF10" i="4"/>
  <c r="BP85" i="22" l="1"/>
  <c r="W85" i="22" s="1"/>
  <c r="BM86" i="22"/>
  <c r="BO86" i="22"/>
  <c r="BK87" i="22"/>
  <c r="BI87" i="22"/>
  <c r="BN87" i="22" s="1"/>
  <c r="AU93" i="22"/>
  <c r="AT88" i="22"/>
  <c r="AA109" i="22"/>
  <c r="O109" i="22" s="1"/>
  <c r="BQ109" i="1" s="1"/>
  <c r="AV88" i="22"/>
  <c r="E10" i="4"/>
  <c r="AJ10" i="4"/>
  <c r="Q10" i="4" s="1"/>
  <c r="AI10" i="4"/>
  <c r="D10" i="4"/>
  <c r="BP86" i="22" l="1"/>
  <c r="W86" i="22" s="1"/>
  <c r="BM87" i="22"/>
  <c r="BO87" i="22"/>
  <c r="BK88" i="22"/>
  <c r="BI88" i="22"/>
  <c r="BN88" i="22" s="1"/>
  <c r="AV89" i="22"/>
  <c r="AT89" i="22"/>
  <c r="AU94" i="22"/>
  <c r="P10" i="4"/>
  <c r="R10" i="4" s="1"/>
  <c r="BK11" i="4" s="1"/>
  <c r="F10" i="4"/>
  <c r="AL10" i="4"/>
  <c r="BP87" i="22" l="1"/>
  <c r="W87" i="22" s="1"/>
  <c r="BM88" i="22"/>
  <c r="BO88" i="22"/>
  <c r="BK89" i="22"/>
  <c r="BI89" i="22"/>
  <c r="BN89" i="22" s="1"/>
  <c r="AT90" i="22"/>
  <c r="AU95" i="22"/>
  <c r="AV90" i="22"/>
  <c r="AK10" i="4"/>
  <c r="B10" i="4" s="1"/>
  <c r="B10" i="1" s="1"/>
  <c r="W10" i="4"/>
  <c r="X10" i="4" s="1"/>
  <c r="AB11" i="4"/>
  <c r="Y11" i="4" s="1"/>
  <c r="AP12" i="4"/>
  <c r="AT10" i="4"/>
  <c r="BG11" i="4"/>
  <c r="AV10" i="4"/>
  <c r="AR12" i="4"/>
  <c r="AD11" i="4"/>
  <c r="AA11" i="4" s="1"/>
  <c r="BP88" i="22" l="1"/>
  <c r="W88" i="22" s="1"/>
  <c r="BM89" i="22"/>
  <c r="BO89" i="22"/>
  <c r="BK90" i="22"/>
  <c r="BI90" i="22"/>
  <c r="BN90" i="22" s="1"/>
  <c r="AV91" i="22"/>
  <c r="AU96" i="22"/>
  <c r="AT91" i="22"/>
  <c r="S10" i="4"/>
  <c r="AF11" i="4"/>
  <c r="C11" i="4"/>
  <c r="C11" i="1" s="1"/>
  <c r="F10" i="1"/>
  <c r="AN10" i="4"/>
  <c r="AM10" i="4" s="1"/>
  <c r="O11" i="4"/>
  <c r="E11" i="1" s="1"/>
  <c r="AX11" i="4"/>
  <c r="BP89" i="22" l="1"/>
  <c r="W89" i="22" s="1"/>
  <c r="BM90" i="22"/>
  <c r="BO90" i="22"/>
  <c r="BK91" i="22"/>
  <c r="BI91" i="22"/>
  <c r="BN91" i="22" s="1"/>
  <c r="AU97" i="22"/>
  <c r="AT92" i="22"/>
  <c r="AV92" i="22"/>
  <c r="AW10" i="4"/>
  <c r="AO11" i="4" s="1"/>
  <c r="H10" i="1"/>
  <c r="U10" i="4"/>
  <c r="I10" i="1" s="1"/>
  <c r="DR10" i="1" s="1"/>
  <c r="G10" i="1"/>
  <c r="E11" i="4"/>
  <c r="BP90" i="22" l="1"/>
  <c r="W90" i="22" s="1"/>
  <c r="BM91" i="22"/>
  <c r="BO91" i="22"/>
  <c r="BK92" i="22"/>
  <c r="BI92" i="22"/>
  <c r="BN92" i="22" s="1"/>
  <c r="BH11" i="4"/>
  <c r="BJ11" i="4"/>
  <c r="AV93" i="22"/>
  <c r="AT93" i="22"/>
  <c r="AU98" i="22"/>
  <c r="V10" i="4"/>
  <c r="BP91" i="22" l="1"/>
  <c r="W91" i="22" s="1"/>
  <c r="BM92" i="22"/>
  <c r="BO92" i="22"/>
  <c r="BK93" i="22"/>
  <c r="BI93" i="22"/>
  <c r="BN93" i="22" s="1"/>
  <c r="AU99" i="22"/>
  <c r="AT94" i="22"/>
  <c r="AV94" i="22"/>
  <c r="AS11" i="4"/>
  <c r="BP92" i="22" l="1"/>
  <c r="W92" i="22" s="1"/>
  <c r="BM93" i="22"/>
  <c r="BO93" i="22"/>
  <c r="BK94" i="22"/>
  <c r="BI94" i="22"/>
  <c r="BN94" i="22" s="1"/>
  <c r="AV95" i="22"/>
  <c r="AT95" i="22"/>
  <c r="AU100" i="22"/>
  <c r="BO11" i="4"/>
  <c r="AY11" i="4"/>
  <c r="AJ11" i="4" s="1"/>
  <c r="Q11" i="4" s="1"/>
  <c r="AL11" i="4" s="1"/>
  <c r="BM11" i="4"/>
  <c r="AE11" i="4"/>
  <c r="AG11" i="4"/>
  <c r="BN11" i="4"/>
  <c r="BP93" i="22" l="1"/>
  <c r="W93" i="22" s="1"/>
  <c r="BM94" i="22"/>
  <c r="BO94" i="22"/>
  <c r="BK95" i="22"/>
  <c r="BI95" i="22"/>
  <c r="BN95" i="22" s="1"/>
  <c r="AU101" i="22"/>
  <c r="AT96" i="22"/>
  <c r="AV96" i="22"/>
  <c r="I11" i="4"/>
  <c r="K11" i="4" s="1"/>
  <c r="D11" i="4"/>
  <c r="AI11" i="4"/>
  <c r="BP94" i="22" l="1"/>
  <c r="W94" i="22" s="1"/>
  <c r="BM95" i="22"/>
  <c r="BO95" i="22"/>
  <c r="BK96" i="22"/>
  <c r="BI96" i="22"/>
  <c r="BN96" i="22" s="1"/>
  <c r="AV97" i="22"/>
  <c r="AT97" i="22"/>
  <c r="AU102" i="22"/>
  <c r="AK11" i="4"/>
  <c r="B11" i="4" s="1"/>
  <c r="F11" i="4"/>
  <c r="W11" i="4" s="1"/>
  <c r="X11" i="4" s="1"/>
  <c r="S11" i="4" s="1"/>
  <c r="P11" i="4"/>
  <c r="R11" i="4" s="1"/>
  <c r="BK12" i="4" s="1"/>
  <c r="AU11" i="4"/>
  <c r="AQ13" i="4"/>
  <c r="AC12" i="4"/>
  <c r="Z12" i="4" s="1"/>
  <c r="BI12" i="4"/>
  <c r="BP95" i="22" l="1"/>
  <c r="W95" i="22" s="1"/>
  <c r="BM96" i="22"/>
  <c r="BO96" i="22"/>
  <c r="BK97" i="22"/>
  <c r="BI97" i="22"/>
  <c r="BN97" i="22" s="1"/>
  <c r="AU103" i="22"/>
  <c r="AT98" i="22"/>
  <c r="AV98" i="22"/>
  <c r="F11" i="1"/>
  <c r="AN11" i="4"/>
  <c r="AM11" i="4" s="1"/>
  <c r="AR13" i="4"/>
  <c r="AD12" i="4"/>
  <c r="AA12" i="4" s="1"/>
  <c r="AV11" i="4"/>
  <c r="H12" i="4"/>
  <c r="D12" i="1" s="1"/>
  <c r="AG12" i="4"/>
  <c r="AP13" i="4"/>
  <c r="BG8" i="4" s="1"/>
  <c r="AB12" i="4"/>
  <c r="Y12" i="4" s="1"/>
  <c r="AT11" i="4"/>
  <c r="BG12" i="4"/>
  <c r="B11" i="1"/>
  <c r="U11" i="4"/>
  <c r="I11" i="1" s="1"/>
  <c r="DR11" i="1" s="1"/>
  <c r="BP96" i="22" l="1"/>
  <c r="W96" i="22" s="1"/>
  <c r="BM97" i="22"/>
  <c r="BO97" i="22"/>
  <c r="BK98" i="22"/>
  <c r="BI98" i="22"/>
  <c r="BN98" i="22" s="1"/>
  <c r="AU104" i="22"/>
  <c r="AT99" i="22"/>
  <c r="AV99" i="22"/>
  <c r="I12" i="4"/>
  <c r="K12" i="4" s="1"/>
  <c r="G11" i="1"/>
  <c r="AX12" i="4"/>
  <c r="O12" i="4"/>
  <c r="E12" i="1" s="1"/>
  <c r="AW11" i="4"/>
  <c r="H11" i="1"/>
  <c r="C12" i="4"/>
  <c r="C12" i="1" s="1"/>
  <c r="AF12" i="4"/>
  <c r="BP97" i="22" l="1"/>
  <c r="W97" i="22" s="1"/>
  <c r="BM98" i="22"/>
  <c r="BO98" i="22"/>
  <c r="BK99" i="22"/>
  <c r="BI99" i="22"/>
  <c r="BN99" i="22" s="1"/>
  <c r="AO12" i="4"/>
  <c r="BL12" i="4" s="1"/>
  <c r="T11" i="4"/>
  <c r="AT100" i="22"/>
  <c r="AV100" i="22"/>
  <c r="AU105" i="22"/>
  <c r="V11" i="4"/>
  <c r="E12" i="4"/>
  <c r="AC13" i="4"/>
  <c r="Z13" i="4" s="1"/>
  <c r="AQ14" i="4"/>
  <c r="BP98" i="22" l="1"/>
  <c r="W98" i="22" s="1"/>
  <c r="BM99" i="22"/>
  <c r="BO99" i="22"/>
  <c r="BK100" i="22"/>
  <c r="BI100" i="22"/>
  <c r="BN100" i="22" s="1"/>
  <c r="BH12" i="4"/>
  <c r="BJ12" i="4"/>
  <c r="AU106" i="22"/>
  <c r="AV101" i="22"/>
  <c r="AT101" i="22"/>
  <c r="AS12" i="4"/>
  <c r="AG13" i="4"/>
  <c r="H13" i="4"/>
  <c r="D13" i="1" s="1"/>
  <c r="BP99" i="22" l="1"/>
  <c r="W99" i="22" s="1"/>
  <c r="BM100" i="22"/>
  <c r="BO100" i="22"/>
  <c r="BK101" i="22"/>
  <c r="BI101" i="22"/>
  <c r="BN101" i="22" s="1"/>
  <c r="AT102" i="22"/>
  <c r="AV102" i="22"/>
  <c r="AU107" i="22"/>
  <c r="BO12" i="4"/>
  <c r="AY12" i="4"/>
  <c r="BN12" i="4"/>
  <c r="AH12" i="4"/>
  <c r="AU12" i="4"/>
  <c r="BM12" i="4"/>
  <c r="AE12" i="4"/>
  <c r="I13" i="4"/>
  <c r="BP100" i="22" l="1"/>
  <c r="W100" i="22" s="1"/>
  <c r="BM101" i="22"/>
  <c r="BO101" i="22"/>
  <c r="BK102" i="22"/>
  <c r="BI102" i="22"/>
  <c r="BN102" i="22" s="1"/>
  <c r="AU108" i="22"/>
  <c r="AV103" i="22"/>
  <c r="AT103" i="22"/>
  <c r="J12" i="4"/>
  <c r="BI13" i="4"/>
  <c r="AJ12" i="4"/>
  <c r="Q12" i="4" s="1"/>
  <c r="D12" i="4"/>
  <c r="AI12" i="4"/>
  <c r="BP101" i="22" l="1"/>
  <c r="W101" i="22" s="1"/>
  <c r="BM102" i="22"/>
  <c r="BO102" i="22"/>
  <c r="BK103" i="22"/>
  <c r="BI103" i="22"/>
  <c r="BN103" i="22" s="1"/>
  <c r="AT104" i="22"/>
  <c r="AV104" i="22"/>
  <c r="AU109" i="22"/>
  <c r="AU110" i="22" s="1"/>
  <c r="AU111" i="22" s="1"/>
  <c r="AU112" i="22" s="1"/>
  <c r="AU113" i="22" s="1"/>
  <c r="AU114" i="22" s="1"/>
  <c r="AU115" i="22" s="1"/>
  <c r="AU116" i="22" s="1"/>
  <c r="AU117" i="22" s="1"/>
  <c r="AU118" i="22" s="1"/>
  <c r="AU119" i="22" s="1"/>
  <c r="AU120" i="22" s="1"/>
  <c r="AU121" i="22" s="1"/>
  <c r="AU122" i="22" s="1"/>
  <c r="AU123" i="22" s="1"/>
  <c r="AU124" i="22" s="1"/>
  <c r="AU125" i="22" s="1"/>
  <c r="AU126" i="22" s="1"/>
  <c r="AU127" i="22" s="1"/>
  <c r="AU128" i="22" s="1"/>
  <c r="AU129" i="22" s="1"/>
  <c r="AU130" i="22" s="1"/>
  <c r="AU131" i="22" s="1"/>
  <c r="AU132" i="22" s="1"/>
  <c r="AU133" i="22" s="1"/>
  <c r="AU134" i="22" s="1"/>
  <c r="AU135" i="22" s="1"/>
  <c r="AU136" i="22" s="1"/>
  <c r="AU137" i="22" s="1"/>
  <c r="AU138" i="22" s="1"/>
  <c r="AU139" i="22" s="1"/>
  <c r="AU140" i="22" s="1"/>
  <c r="AU141" i="22" s="1"/>
  <c r="AU142" i="22" s="1"/>
  <c r="AU143" i="22" s="1"/>
  <c r="AU144" i="22" s="1"/>
  <c r="AU145" i="22" s="1"/>
  <c r="AU146" i="22" s="1"/>
  <c r="AU147" i="22" s="1"/>
  <c r="AU148" i="22" s="1"/>
  <c r="AU149" i="22" s="1"/>
  <c r="AU150" i="22" s="1"/>
  <c r="AU151" i="22" s="1"/>
  <c r="AU152" i="22" s="1"/>
  <c r="AU153" i="22" s="1"/>
  <c r="AU154" i="22" s="1"/>
  <c r="AU155" i="22" s="1"/>
  <c r="AU156" i="22" s="1"/>
  <c r="AU157" i="22" s="1"/>
  <c r="AU158" i="22" s="1"/>
  <c r="AU159" i="22" s="1"/>
  <c r="AU160" i="22" s="1"/>
  <c r="AU161" i="22" s="1"/>
  <c r="AU162" i="22" s="1"/>
  <c r="AU163" i="22" s="1"/>
  <c r="P12" i="4"/>
  <c r="R12" i="4" s="1"/>
  <c r="F12" i="4"/>
  <c r="AL12" i="4"/>
  <c r="BP102" i="22" l="1"/>
  <c r="W102" i="22" s="1"/>
  <c r="BM103" i="22"/>
  <c r="BO103" i="22"/>
  <c r="BK104" i="22"/>
  <c r="BI104" i="22"/>
  <c r="BN104" i="22" s="1"/>
  <c r="AV105" i="22"/>
  <c r="AT105" i="22"/>
  <c r="AK12" i="4"/>
  <c r="B12" i="4" s="1"/>
  <c r="AB13" i="4"/>
  <c r="Y13" i="4" s="1"/>
  <c r="AP14" i="4"/>
  <c r="AT12" i="4"/>
  <c r="BG13" i="4"/>
  <c r="W12" i="4"/>
  <c r="X12" i="4" s="1"/>
  <c r="AR14" i="4"/>
  <c r="AD13" i="4"/>
  <c r="AA13" i="4" s="1"/>
  <c r="AV12" i="4"/>
  <c r="BK13" i="4"/>
  <c r="BP103" i="22" l="1"/>
  <c r="W103" i="22" s="1"/>
  <c r="BM104" i="22"/>
  <c r="BO104" i="22"/>
  <c r="BK105" i="22"/>
  <c r="BI105" i="22"/>
  <c r="BN105" i="22" s="1"/>
  <c r="S12" i="4"/>
  <c r="AT106" i="22"/>
  <c r="AV106" i="22"/>
  <c r="AT13" i="4"/>
  <c r="BG9" i="4"/>
  <c r="AF13" i="4"/>
  <c r="C13" i="4"/>
  <c r="C13" i="1" s="1"/>
  <c r="AY13" i="4"/>
  <c r="O13" i="4"/>
  <c r="E13" i="1" s="1"/>
  <c r="F12" i="1"/>
  <c r="AN12" i="4"/>
  <c r="AM12" i="4" s="1"/>
  <c r="B12" i="1"/>
  <c r="BP104" i="22" l="1"/>
  <c r="W104" i="22" s="1"/>
  <c r="BM105" i="22"/>
  <c r="BO105" i="22"/>
  <c r="BK106" i="22"/>
  <c r="BI106" i="22"/>
  <c r="BN106" i="22" s="1"/>
  <c r="AV107" i="22"/>
  <c r="AT107" i="22"/>
  <c r="E13" i="4"/>
  <c r="G12" i="1"/>
  <c r="AW12" i="4"/>
  <c r="AO13" i="4" s="1"/>
  <c r="BL13" i="4" s="1"/>
  <c r="H12" i="1"/>
  <c r="BP105" i="22" l="1"/>
  <c r="W105" i="22" s="1"/>
  <c r="BM106" i="22"/>
  <c r="BO106" i="22"/>
  <c r="BK107" i="22"/>
  <c r="BI107" i="22"/>
  <c r="BN107" i="22" s="1"/>
  <c r="BH13" i="4"/>
  <c r="BJ13" i="4"/>
  <c r="T12" i="4"/>
  <c r="U12" i="4" s="1"/>
  <c r="I12" i="1" s="1"/>
  <c r="DR12" i="1" s="1"/>
  <c r="AT108" i="22"/>
  <c r="AV108" i="22"/>
  <c r="V12" i="4"/>
  <c r="F13" i="4"/>
  <c r="BP106" i="22" l="1"/>
  <c r="W106" i="22" s="1"/>
  <c r="BM107" i="22"/>
  <c r="BO107" i="22"/>
  <c r="BK108" i="22"/>
  <c r="BI108" i="22"/>
  <c r="BN108" i="22" s="1"/>
  <c r="AV109" i="22"/>
  <c r="AV110" i="22" s="1"/>
  <c r="AV111" i="22" s="1"/>
  <c r="AV112" i="22" s="1"/>
  <c r="AV113" i="22" s="1"/>
  <c r="AV114" i="22" s="1"/>
  <c r="AV115" i="22" s="1"/>
  <c r="AV116" i="22" s="1"/>
  <c r="AV117" i="22" s="1"/>
  <c r="AV118" i="22" s="1"/>
  <c r="AV119" i="22" s="1"/>
  <c r="AV120" i="22" s="1"/>
  <c r="AV121" i="22" s="1"/>
  <c r="AV122" i="22" s="1"/>
  <c r="AV123" i="22" s="1"/>
  <c r="AV124" i="22" s="1"/>
  <c r="AV125" i="22" s="1"/>
  <c r="AV126" i="22" s="1"/>
  <c r="AV127" i="22" s="1"/>
  <c r="AV128" i="22" s="1"/>
  <c r="AV129" i="22" s="1"/>
  <c r="AV130" i="22" s="1"/>
  <c r="AV131" i="22" s="1"/>
  <c r="AV132" i="22" s="1"/>
  <c r="AV133" i="22" s="1"/>
  <c r="AV134" i="22" s="1"/>
  <c r="AV135" i="22" s="1"/>
  <c r="AV136" i="22" s="1"/>
  <c r="AV137" i="22" s="1"/>
  <c r="AV138" i="22" s="1"/>
  <c r="AV139" i="22" s="1"/>
  <c r="AV140" i="22" s="1"/>
  <c r="AV141" i="22" s="1"/>
  <c r="AV142" i="22" s="1"/>
  <c r="AV143" i="22" s="1"/>
  <c r="AV144" i="22" s="1"/>
  <c r="AV145" i="22" s="1"/>
  <c r="AV146" i="22" s="1"/>
  <c r="AV147" i="22" s="1"/>
  <c r="AV148" i="22" s="1"/>
  <c r="AV149" i="22" s="1"/>
  <c r="AV150" i="22" s="1"/>
  <c r="AV151" i="22" s="1"/>
  <c r="AV152" i="22" s="1"/>
  <c r="AV153" i="22" s="1"/>
  <c r="AV154" i="22" s="1"/>
  <c r="AV155" i="22" s="1"/>
  <c r="AV156" i="22" s="1"/>
  <c r="AV157" i="22" s="1"/>
  <c r="AV158" i="22" s="1"/>
  <c r="AV159" i="22" s="1"/>
  <c r="AV160" i="22" s="1"/>
  <c r="AV161" i="22" s="1"/>
  <c r="AV162" i="22" s="1"/>
  <c r="AV163" i="22" s="1"/>
  <c r="AT109" i="22"/>
  <c r="AT110" i="22" s="1"/>
  <c r="AT111" i="22" s="1"/>
  <c r="AT112" i="22" s="1"/>
  <c r="AT113" i="22" s="1"/>
  <c r="AT114" i="22" s="1"/>
  <c r="AT115" i="22" s="1"/>
  <c r="AT116" i="22" s="1"/>
  <c r="AT117" i="22" s="1"/>
  <c r="AT118" i="22" s="1"/>
  <c r="AT119" i="22" s="1"/>
  <c r="AT120" i="22" s="1"/>
  <c r="AT121" i="22" s="1"/>
  <c r="AT122" i="22" s="1"/>
  <c r="AT123" i="22" s="1"/>
  <c r="AT124" i="22" s="1"/>
  <c r="AT125" i="22" s="1"/>
  <c r="AT126" i="22" s="1"/>
  <c r="AT127" i="22" s="1"/>
  <c r="AT128" i="22" s="1"/>
  <c r="AT129" i="22" s="1"/>
  <c r="AT130" i="22" s="1"/>
  <c r="AT131" i="22" s="1"/>
  <c r="AT132" i="22" s="1"/>
  <c r="AT133" i="22" s="1"/>
  <c r="AT134" i="22" s="1"/>
  <c r="AT135" i="22" s="1"/>
  <c r="AT136" i="22" s="1"/>
  <c r="AT137" i="22" s="1"/>
  <c r="AT138" i="22" s="1"/>
  <c r="AT139" i="22" s="1"/>
  <c r="AT140" i="22" s="1"/>
  <c r="AT141" i="22" s="1"/>
  <c r="AT142" i="22" s="1"/>
  <c r="AT143" i="22" s="1"/>
  <c r="AT144" i="22" s="1"/>
  <c r="AT145" i="22" s="1"/>
  <c r="AT146" i="22" s="1"/>
  <c r="AT147" i="22" s="1"/>
  <c r="AT148" i="22" s="1"/>
  <c r="AT149" i="22" s="1"/>
  <c r="AT150" i="22" s="1"/>
  <c r="AT151" i="22" s="1"/>
  <c r="AT152" i="22" s="1"/>
  <c r="AT153" i="22" s="1"/>
  <c r="AT154" i="22" s="1"/>
  <c r="AT155" i="22" s="1"/>
  <c r="AT156" i="22" s="1"/>
  <c r="AT157" i="22" s="1"/>
  <c r="AT158" i="22" s="1"/>
  <c r="AT159" i="22" s="1"/>
  <c r="AT160" i="22" s="1"/>
  <c r="AT161" i="22" s="1"/>
  <c r="AT162" i="22" s="1"/>
  <c r="AT163" i="22" s="1"/>
  <c r="AB14" i="4"/>
  <c r="Y14" i="4" s="1"/>
  <c r="AP15" i="4"/>
  <c r="AS13" i="4"/>
  <c r="BP107" i="22" l="1"/>
  <c r="W107" i="22" s="1"/>
  <c r="BM108" i="22"/>
  <c r="BO108" i="22"/>
  <c r="BK109" i="22"/>
  <c r="BO109" i="22" s="1"/>
  <c r="BI109" i="22"/>
  <c r="BN109" i="22" s="1"/>
  <c r="BM13" i="4"/>
  <c r="AE13" i="4"/>
  <c r="AE14" i="4"/>
  <c r="C14" i="4"/>
  <c r="C14" i="1" s="1"/>
  <c r="BN13" i="4"/>
  <c r="AH13" i="4"/>
  <c r="BO13" i="4"/>
  <c r="AX13" i="4"/>
  <c r="BP108" i="22" l="1"/>
  <c r="W108" i="22" s="1"/>
  <c r="BM109" i="22"/>
  <c r="BP109" i="22" s="1"/>
  <c r="W109" i="22" s="1"/>
  <c r="J13" i="4"/>
  <c r="AJ13" i="4"/>
  <c r="Q13" i="4" s="1"/>
  <c r="R13" i="4" s="1"/>
  <c r="D14" i="4"/>
  <c r="AI13" i="4"/>
  <c r="D13" i="4"/>
  <c r="BG14" i="4"/>
  <c r="P13" i="4" l="1"/>
  <c r="BK14" i="4"/>
  <c r="AR15" i="4"/>
  <c r="AD14" i="4"/>
  <c r="AA14" i="4" s="1"/>
  <c r="AV13" i="4"/>
  <c r="AK13" i="4"/>
  <c r="K13" i="4"/>
  <c r="AL13" i="4"/>
  <c r="AX14" i="4" l="1"/>
  <c r="O14" i="4"/>
  <c r="E14" i="1" s="1"/>
  <c r="W13" i="4"/>
  <c r="X13" i="4" s="1"/>
  <c r="AC14" i="4"/>
  <c r="Z14" i="4" s="1"/>
  <c r="AQ15" i="4"/>
  <c r="AU13" i="4"/>
  <c r="AU14" i="4" s="1"/>
  <c r="BI14" i="4"/>
  <c r="B13" i="4"/>
  <c r="S13" i="4" l="1"/>
  <c r="B13" i="1"/>
  <c r="F13" i="1"/>
  <c r="AN13" i="4"/>
  <c r="AM13" i="4" s="1"/>
  <c r="H14" i="4"/>
  <c r="D14" i="1" s="1"/>
  <c r="AG14" i="4"/>
  <c r="G13" i="1" l="1"/>
  <c r="AW13" i="4"/>
  <c r="AO14" i="4" s="1"/>
  <c r="BL14" i="4" s="1"/>
  <c r="H13" i="1"/>
  <c r="I14" i="4"/>
  <c r="BH14" i="4" l="1"/>
  <c r="BJ14" i="4"/>
  <c r="T13" i="4"/>
  <c r="U13" i="4" s="1"/>
  <c r="I13" i="1" s="1"/>
  <c r="DR13" i="1" s="1"/>
  <c r="V13" i="4"/>
  <c r="AS14" i="4" l="1"/>
  <c r="BM14" i="4" l="1"/>
  <c r="AF14" i="4"/>
  <c r="BO14" i="4"/>
  <c r="AY14" i="4"/>
  <c r="BN14" i="4"/>
  <c r="AH14" i="4"/>
  <c r="J14" i="4" l="1"/>
  <c r="K14" i="4" s="1"/>
  <c r="BI15" i="4" s="1"/>
  <c r="AI14" i="4"/>
  <c r="AJ14" i="4"/>
  <c r="Q14" i="4" s="1"/>
  <c r="R14" i="4" s="1"/>
  <c r="E14" i="4"/>
  <c r="G14" i="4"/>
  <c r="AD15" i="4" l="1"/>
  <c r="AA15" i="4" s="1"/>
  <c r="AR16" i="4"/>
  <c r="AV14" i="4"/>
  <c r="BK15" i="4"/>
  <c r="P14" i="4"/>
  <c r="AK14" i="4" s="1"/>
  <c r="F14" i="4"/>
  <c r="W14" i="4" s="1"/>
  <c r="X14" i="4" s="1"/>
  <c r="AL14" i="4"/>
  <c r="AQ16" i="4"/>
  <c r="AC15" i="4"/>
  <c r="Z15" i="4" s="1"/>
  <c r="B14" i="4" l="1"/>
  <c r="S14" i="4" s="1"/>
  <c r="AH15" i="4"/>
  <c r="J15" i="4" s="1"/>
  <c r="K15" i="4" s="1"/>
  <c r="H15" i="4"/>
  <c r="D15" i="1" s="1"/>
  <c r="F14" i="1"/>
  <c r="AN14" i="4"/>
  <c r="AM14" i="4" s="1"/>
  <c r="AX15" i="4"/>
  <c r="O15" i="4"/>
  <c r="E15" i="1" s="1"/>
  <c r="AB15" i="4"/>
  <c r="Y15" i="4" s="1"/>
  <c r="AP16" i="4"/>
  <c r="AT14" i="4"/>
  <c r="BG15" i="4"/>
  <c r="G14" i="1" l="1"/>
  <c r="AE15" i="4"/>
  <c r="C15" i="4"/>
  <c r="C15" i="1" s="1"/>
  <c r="AW14" i="4"/>
  <c r="AO15" i="4" s="1"/>
  <c r="H14" i="1"/>
  <c r="AC16" i="4"/>
  <c r="Z16" i="4" s="1"/>
  <c r="AQ17" i="4"/>
  <c r="B14" i="1"/>
  <c r="BJ15" i="4" l="1"/>
  <c r="BL15" i="4"/>
  <c r="T15" i="4"/>
  <c r="BH15" i="4"/>
  <c r="T14" i="4"/>
  <c r="U14" i="4" s="1"/>
  <c r="I14" i="1" s="1"/>
  <c r="V14" i="4"/>
  <c r="AH16" i="4"/>
  <c r="J16" i="4" s="1"/>
  <c r="H16" i="4"/>
  <c r="D16" i="1" s="1"/>
  <c r="D15" i="4"/>
  <c r="BY14" i="1" l="1"/>
  <c r="DR14" i="1"/>
  <c r="AS15" i="4"/>
  <c r="BO15" i="4" l="1"/>
  <c r="AY15" i="4"/>
  <c r="AI15" i="4" s="1"/>
  <c r="BM15" i="4"/>
  <c r="AF15" i="4"/>
  <c r="CJ14" i="1" a="1"/>
  <c r="CJ14" i="1" s="1"/>
  <c r="CH14" i="1" a="1"/>
  <c r="CH14" i="1" s="1"/>
  <c r="CE14" i="1"/>
  <c r="CK14" i="1" a="1"/>
  <c r="CK14" i="1" s="1"/>
  <c r="CI14" i="1" a="1"/>
  <c r="CI14" i="1" s="1"/>
  <c r="BN15" i="4"/>
  <c r="AG15" i="4"/>
  <c r="AU15" i="4"/>
  <c r="CH12" i="1" l="1"/>
  <c r="CJ13" i="1"/>
  <c r="CJ12" i="1"/>
  <c r="AJ15" i="4"/>
  <c r="Q15" i="4" s="1"/>
  <c r="R15" i="4" s="1"/>
  <c r="BK16" i="4" s="1"/>
  <c r="E15" i="4"/>
  <c r="I15" i="4"/>
  <c r="AK15" i="4" s="1"/>
  <c r="BI16" i="4"/>
  <c r="CK13" i="1"/>
  <c r="CK12" i="1"/>
  <c r="P15" i="4"/>
  <c r="CI12" i="1"/>
  <c r="CI13" i="1"/>
  <c r="CH13" i="1"/>
  <c r="CN13" i="1" l="1" a="1"/>
  <c r="CN13" i="1" s="1"/>
  <c r="CL13" i="1" a="1"/>
  <c r="CL13" i="1" s="1"/>
  <c r="CL10" i="1" s="1"/>
  <c r="CL12" i="1"/>
  <c r="CP14" i="1" s="1"/>
  <c r="AK15" i="1" s="1"/>
  <c r="CM13" i="1" a="1"/>
  <c r="CM13" i="1" s="1"/>
  <c r="CO13" i="1" a="1"/>
  <c r="CO13" i="1" s="1"/>
  <c r="F15" i="4"/>
  <c r="AL15" i="4"/>
  <c r="B15" i="4" s="1"/>
  <c r="AD16" i="4"/>
  <c r="AA16" i="4" s="1"/>
  <c r="AR17" i="4"/>
  <c r="AV15" i="4"/>
  <c r="CL14" i="1" l="1"/>
  <c r="CQ14" i="1" s="1"/>
  <c r="B15" i="1"/>
  <c r="AP17" i="4"/>
  <c r="AB16" i="4"/>
  <c r="Y16" i="4" s="1"/>
  <c r="AT15" i="4"/>
  <c r="W15" i="4"/>
  <c r="X15" i="4" s="1"/>
  <c r="S15" i="4" s="1"/>
  <c r="BG16" i="4"/>
  <c r="AX16" i="4"/>
  <c r="O16" i="4"/>
  <c r="E16" i="1" s="1"/>
  <c r="AM15" i="1" a="1"/>
  <c r="CQ17" i="1" l="1"/>
  <c r="CQ16" i="1"/>
  <c r="CE15" i="1"/>
  <c r="CE16" i="1" s="1"/>
  <c r="CE17" i="1" s="1"/>
  <c r="CE18" i="1" s="1"/>
  <c r="CQ15" i="1"/>
  <c r="AL15" i="1" s="1"/>
  <c r="CQ18" i="1"/>
  <c r="AM15" i="1"/>
  <c r="AE16" i="4"/>
  <c r="C16" i="4"/>
  <c r="C16" i="1" s="1"/>
  <c r="AN15" i="4"/>
  <c r="AM15" i="4" s="1"/>
  <c r="F15" i="1"/>
  <c r="AM18" i="1" a="1"/>
  <c r="AM17" i="1" a="1"/>
  <c r="AM19" i="1" a="1"/>
  <c r="AM16" i="1" a="1"/>
  <c r="AM18" i="1" l="1"/>
  <c r="AN18" i="1" s="1"/>
  <c r="AM19" i="1"/>
  <c r="AM16" i="1"/>
  <c r="AN16" i="1" s="1"/>
  <c r="AM17" i="1"/>
  <c r="AN17" i="1" s="1"/>
  <c r="D16" i="4"/>
  <c r="AN15" i="1"/>
  <c r="BX15" i="1" s="1"/>
  <c r="AO15" i="1" s="1"/>
  <c r="AW15" i="4"/>
  <c r="AO16" i="4" s="1"/>
  <c r="BL16" i="4" s="1"/>
  <c r="H15" i="1"/>
  <c r="AN19" i="1"/>
  <c r="G15" i="1"/>
  <c r="BH16" i="4" l="1"/>
  <c r="BJ16" i="4"/>
  <c r="V15" i="4"/>
  <c r="AP15" i="1"/>
  <c r="CT15" i="1" s="1"/>
  <c r="U15" i="4"/>
  <c r="I15" i="1" s="1"/>
  <c r="DR15" i="1" s="1"/>
  <c r="BX16" i="1"/>
  <c r="AO16" i="1" s="1"/>
  <c r="BX17" i="1" s="1"/>
  <c r="AO17" i="1" s="1"/>
  <c r="BX18" i="1" s="1"/>
  <c r="AO18" i="1" s="1"/>
  <c r="BX19" i="1" s="1"/>
  <c r="AO19" i="1" s="1"/>
  <c r="F16" i="4"/>
  <c r="AP18" i="4" l="1"/>
  <c r="AB17" i="4"/>
  <c r="Y17" i="4" s="1"/>
  <c r="AP16" i="1"/>
  <c r="AS16" i="4"/>
  <c r="AT16" i="4"/>
  <c r="BN16" i="4" l="1"/>
  <c r="AG16" i="4"/>
  <c r="AF17" i="4"/>
  <c r="C17" i="4"/>
  <c r="C17" i="1" s="1"/>
  <c r="CT16" i="1"/>
  <c r="AP17" i="1"/>
  <c r="BO16" i="4"/>
  <c r="AY16" i="4"/>
  <c r="AI16" i="4" s="1"/>
  <c r="BM16" i="4"/>
  <c r="AF16" i="4"/>
  <c r="CT17" i="1" l="1"/>
  <c r="AP18" i="1"/>
  <c r="E17" i="4"/>
  <c r="AJ16" i="4"/>
  <c r="Q16" i="4" s="1"/>
  <c r="E16" i="4"/>
  <c r="BG17" i="4"/>
  <c r="I16" i="4"/>
  <c r="P16" i="4"/>
  <c r="R16" i="4" s="1"/>
  <c r="AV16" i="4" s="1"/>
  <c r="AL16" i="4" l="1"/>
  <c r="F17" i="4"/>
  <c r="BK17" i="4"/>
  <c r="AD17" i="4"/>
  <c r="AA17" i="4" s="1"/>
  <c r="AR18" i="4"/>
  <c r="CT18" i="1"/>
  <c r="AP19" i="1"/>
  <c r="K16" i="4"/>
  <c r="AK16" i="4"/>
  <c r="B16" i="4" l="1"/>
  <c r="B16" i="1" s="1"/>
  <c r="CT19" i="1"/>
  <c r="W16" i="4"/>
  <c r="X16" i="4" s="1"/>
  <c r="S16" i="4" s="1"/>
  <c r="AC17" i="4"/>
  <c r="Z17" i="4" s="1"/>
  <c r="AQ18" i="4"/>
  <c r="AU16" i="4"/>
  <c r="BI17" i="4"/>
  <c r="AY17" i="4"/>
  <c r="O17" i="4"/>
  <c r="E17" i="1" s="1"/>
  <c r="AB18" i="4"/>
  <c r="Y18" i="4" s="1"/>
  <c r="AP19" i="4"/>
  <c r="AH17" i="4" l="1"/>
  <c r="H17" i="4"/>
  <c r="D17" i="1" s="1"/>
  <c r="F16" i="1"/>
  <c r="AN16" i="4"/>
  <c r="AM16" i="4" s="1"/>
  <c r="AE18" i="4"/>
  <c r="C18" i="4"/>
  <c r="C18" i="1" s="1"/>
  <c r="D18" i="4" l="1"/>
  <c r="AW16" i="4"/>
  <c r="H16" i="1"/>
  <c r="J17" i="4"/>
  <c r="G16" i="1"/>
  <c r="AO17" i="4" l="1"/>
  <c r="BL17" i="4" s="1"/>
  <c r="T16" i="4"/>
  <c r="U16" i="4" s="1"/>
  <c r="I16" i="1" s="1"/>
  <c r="DR16" i="1" s="1"/>
  <c r="K17" i="4"/>
  <c r="V16" i="4"/>
  <c r="BH17" i="4" l="1"/>
  <c r="AT17" i="4" s="1"/>
  <c r="BJ17" i="4"/>
  <c r="AU17" i="4" s="1"/>
  <c r="AS17" i="4"/>
  <c r="AQ19" i="4"/>
  <c r="AC18" i="4"/>
  <c r="Z18" i="4" s="1"/>
  <c r="BO17" i="4" l="1"/>
  <c r="AX17" i="4"/>
  <c r="AJ17" i="4" s="1"/>
  <c r="Q17" i="4" s="1"/>
  <c r="BN17" i="4"/>
  <c r="AG17" i="4"/>
  <c r="AG18" i="4"/>
  <c r="H18" i="4"/>
  <c r="D18" i="1" s="1"/>
  <c r="BM17" i="4"/>
  <c r="AE17" i="4"/>
  <c r="I18" i="4" l="1"/>
  <c r="I17" i="4"/>
  <c r="BI18" i="4"/>
  <c r="R17" i="4"/>
  <c r="W17" i="4" s="1"/>
  <c r="X17" i="4" s="1"/>
  <c r="AL17" i="4"/>
  <c r="D17" i="4"/>
  <c r="AI17" i="4"/>
  <c r="BG18" i="4"/>
  <c r="AN17" i="4" l="1"/>
  <c r="AM17" i="4" s="1"/>
  <c r="F17" i="1"/>
  <c r="AV17" i="4"/>
  <c r="AD18" i="4"/>
  <c r="AA18" i="4" s="1"/>
  <c r="AR19" i="4"/>
  <c r="P17" i="4"/>
  <c r="AK17" i="4" s="1"/>
  <c r="B17" i="4" s="1"/>
  <c r="S17" i="4" s="1"/>
  <c r="BK18" i="4"/>
  <c r="AY18" i="4" l="1"/>
  <c r="O18" i="4"/>
  <c r="E18" i="1" s="1"/>
  <c r="B17" i="1"/>
  <c r="G17" i="1"/>
  <c r="H17" i="1" l="1"/>
  <c r="AW17" i="4"/>
  <c r="T17" i="4" s="1"/>
  <c r="U17" i="4" l="1"/>
  <c r="I17" i="1" s="1"/>
  <c r="DR17" i="1" s="1"/>
  <c r="AO18" i="4"/>
  <c r="BL18" i="4" s="1"/>
  <c r="V17" i="4"/>
  <c r="BH18" i="4" l="1"/>
  <c r="BJ18" i="4"/>
  <c r="AS18" i="4"/>
  <c r="BM18" i="4" l="1"/>
  <c r="AF18" i="4"/>
  <c r="BO18" i="4"/>
  <c r="AX18" i="4"/>
  <c r="BN18" i="4"/>
  <c r="AH18" i="4"/>
  <c r="J18" i="4" l="1"/>
  <c r="K18" i="4" s="1"/>
  <c r="BI19" i="4" s="1"/>
  <c r="AI18" i="4"/>
  <c r="AJ18" i="4"/>
  <c r="Q18" i="4" s="1"/>
  <c r="R18" i="4" s="1"/>
  <c r="E18" i="4"/>
  <c r="F18" i="4" l="1"/>
  <c r="AL18" i="4"/>
  <c r="BK19" i="4"/>
  <c r="P18" i="4"/>
  <c r="AK18" i="4" s="1"/>
  <c r="AR20" i="4"/>
  <c r="AD19" i="4"/>
  <c r="AA19" i="4" s="1"/>
  <c r="AV18" i="4"/>
  <c r="W18" i="4"/>
  <c r="X18" i="4" s="1"/>
  <c r="AC19" i="4"/>
  <c r="Z19" i="4" s="1"/>
  <c r="AQ20" i="4"/>
  <c r="AU18" i="4"/>
  <c r="B18" i="4" l="1"/>
  <c r="S18" i="4" s="1"/>
  <c r="AH19" i="4"/>
  <c r="J19" i="4" s="1"/>
  <c r="H19" i="4"/>
  <c r="D19" i="1" s="1"/>
  <c r="AN18" i="4"/>
  <c r="AM18" i="4" s="1"/>
  <c r="F18" i="1"/>
  <c r="AY19" i="4"/>
  <c r="O19" i="4"/>
  <c r="E19" i="1" s="1"/>
  <c r="AB19" i="4"/>
  <c r="Y19" i="4" s="1"/>
  <c r="AP20" i="4"/>
  <c r="AT18" i="4"/>
  <c r="BG19" i="4"/>
  <c r="B18" i="1" l="1"/>
  <c r="G18" i="1"/>
  <c r="H18" i="1"/>
  <c r="AW18" i="4"/>
  <c r="T18" i="4" s="1"/>
  <c r="C19" i="4"/>
  <c r="C19" i="1" s="1"/>
  <c r="AF19" i="4"/>
  <c r="U18" i="4" l="1"/>
  <c r="I18" i="1" s="1"/>
  <c r="DR18" i="1" s="1"/>
  <c r="AO19" i="4"/>
  <c r="BL19" i="4" s="1"/>
  <c r="E19" i="4"/>
  <c r="V18" i="4"/>
  <c r="BH19" i="4" l="1"/>
  <c r="BJ19" i="4"/>
  <c r="AS19" i="4"/>
  <c r="BN19" i="4" l="1"/>
  <c r="AG19" i="4"/>
  <c r="BO19" i="4"/>
  <c r="AX19" i="4"/>
  <c r="AJ19" i="4" s="1"/>
  <c r="Q19" i="4" s="1"/>
  <c r="AL19" i="4" s="1"/>
  <c r="BM19" i="4"/>
  <c r="AE19" i="4"/>
  <c r="I19" i="4" l="1"/>
  <c r="K19" i="4" s="1"/>
  <c r="BI20" i="4" s="1"/>
  <c r="AI19" i="4"/>
  <c r="D19" i="4"/>
  <c r="F19" i="4" l="1"/>
  <c r="P19" i="4"/>
  <c r="R19" i="4" s="1"/>
  <c r="BK20" i="4" s="1"/>
  <c r="AQ21" i="4"/>
  <c r="AC20" i="4"/>
  <c r="Z20" i="4" s="1"/>
  <c r="AU19" i="4"/>
  <c r="W19" i="4" l="1"/>
  <c r="X19" i="4" s="1"/>
  <c r="AN19" i="4" s="1"/>
  <c r="AM19" i="4" s="1"/>
  <c r="AK19" i="4"/>
  <c r="B19" i="4" s="1"/>
  <c r="S19" i="4" s="1"/>
  <c r="H20" i="4"/>
  <c r="D20" i="1" s="1"/>
  <c r="AH20" i="4"/>
  <c r="J20" i="4" s="1"/>
  <c r="AD20" i="4"/>
  <c r="AA20" i="4" s="1"/>
  <c r="AR21" i="4"/>
  <c r="AV19" i="4"/>
  <c r="AB20" i="4"/>
  <c r="Y20" i="4" s="1"/>
  <c r="AP21" i="4"/>
  <c r="AT19" i="4"/>
  <c r="AT20" i="4" s="1"/>
  <c r="BG20" i="4"/>
  <c r="F19" i="1" l="1"/>
  <c r="B19" i="1"/>
  <c r="AX20" i="4"/>
  <c r="O20" i="4"/>
  <c r="E20" i="1" s="1"/>
  <c r="G19" i="1"/>
  <c r="C20" i="4"/>
  <c r="C20" i="1" s="1"/>
  <c r="AF20" i="4"/>
  <c r="H19" i="1"/>
  <c r="AW19" i="4"/>
  <c r="T19" i="4" s="1"/>
  <c r="U19" i="4" l="1"/>
  <c r="I19" i="1" s="1"/>
  <c r="BY19" i="1" s="1"/>
  <c r="AO20" i="4"/>
  <c r="V19" i="4"/>
  <c r="E20" i="4"/>
  <c r="BJ20" i="4" l="1"/>
  <c r="BL20" i="4"/>
  <c r="T20" i="4"/>
  <c r="BH20" i="4"/>
  <c r="DR19" i="1"/>
  <c r="CE19" i="1"/>
  <c r="CK19" i="1" a="1"/>
  <c r="CK19" i="1" s="1"/>
  <c r="CI19" i="1" a="1"/>
  <c r="CI19" i="1" s="1"/>
  <c r="CH19" i="1" a="1"/>
  <c r="CH19" i="1" s="1"/>
  <c r="CJ19" i="1" a="1"/>
  <c r="CJ19" i="1" s="1"/>
  <c r="AS20" i="4"/>
  <c r="CJ17" i="1" l="1"/>
  <c r="CJ18" i="1"/>
  <c r="CH17" i="1"/>
  <c r="CI17" i="1"/>
  <c r="CI18" i="1"/>
  <c r="CK18" i="1"/>
  <c r="CK17" i="1"/>
  <c r="BN20" i="4"/>
  <c r="AG20" i="4"/>
  <c r="BO20" i="4"/>
  <c r="AY20" i="4"/>
  <c r="AJ20" i="4" s="1"/>
  <c r="Q20" i="4" s="1"/>
  <c r="AL20" i="4" s="1"/>
  <c r="BM20" i="4"/>
  <c r="AE20" i="4"/>
  <c r="CG17" i="1"/>
  <c r="CG19" i="1"/>
  <c r="CG15" i="1"/>
  <c r="CG18" i="1"/>
  <c r="CG16" i="1"/>
  <c r="CH18" i="1"/>
  <c r="CO18" i="1" l="1" a="1"/>
  <c r="CO18" i="1" s="1"/>
  <c r="CN18" i="1" a="1"/>
  <c r="CN18" i="1" s="1"/>
  <c r="CL23" i="1" a="1"/>
  <c r="CL23" i="1" s="1"/>
  <c r="CL18" i="1" a="1"/>
  <c r="CL18" i="1" s="1"/>
  <c r="CO23" i="1" a="1"/>
  <c r="CO23" i="1" s="1"/>
  <c r="CM18" i="1" a="1"/>
  <c r="CM18" i="1" s="1"/>
  <c r="CN23" i="1" a="1"/>
  <c r="CN23" i="1" s="1"/>
  <c r="CM23" i="1" a="1"/>
  <c r="CM23" i="1" s="1"/>
  <c r="CL17" i="1"/>
  <c r="CP19" i="1" s="1"/>
  <c r="AK20" i="1" s="1"/>
  <c r="D20" i="4"/>
  <c r="AI20" i="4"/>
  <c r="I20" i="4"/>
  <c r="K20" i="4" s="1"/>
  <c r="AU20" i="4" s="1"/>
  <c r="CL19" i="1" l="1"/>
  <c r="CL15" i="1"/>
  <c r="AQ22" i="4"/>
  <c r="AC21" i="4"/>
  <c r="Z21" i="4" s="1"/>
  <c r="BI21" i="4"/>
  <c r="P20" i="4"/>
  <c r="R20" i="4" s="1"/>
  <c r="BK21" i="4" s="1"/>
  <c r="F20" i="4"/>
  <c r="CL20" i="1"/>
  <c r="CL24" i="1"/>
  <c r="AK20" i="4" l="1"/>
  <c r="B20" i="4" s="1"/>
  <c r="AG21" i="4"/>
  <c r="H21" i="4"/>
  <c r="D21" i="1" s="1"/>
  <c r="AP22" i="4"/>
  <c r="AB21" i="4"/>
  <c r="Y21" i="4" s="1"/>
  <c r="BG21" i="4"/>
  <c r="CQ24" i="1"/>
  <c r="CQ26" i="1"/>
  <c r="CQ27" i="1"/>
  <c r="CQ28" i="1"/>
  <c r="CQ25" i="1"/>
  <c r="W20" i="4"/>
  <c r="X20" i="4" s="1"/>
  <c r="S20" i="4" s="1"/>
  <c r="AR22" i="4"/>
  <c r="AD21" i="4"/>
  <c r="AA21" i="4" s="1"/>
  <c r="AV20" i="4"/>
  <c r="B20" i="1"/>
  <c r="CQ21" i="1"/>
  <c r="CQ22" i="1"/>
  <c r="CQ23" i="1"/>
  <c r="CQ19" i="1"/>
  <c r="CQ20" i="1"/>
  <c r="AM29" i="1" a="1"/>
  <c r="AM23" i="1" a="1"/>
  <c r="AM26" i="1" a="1"/>
  <c r="AM21" i="1" a="1"/>
  <c r="AM20" i="1" a="1"/>
  <c r="AM27" i="1" a="1"/>
  <c r="AM24" i="1" a="1"/>
  <c r="AM25" i="1" a="1"/>
  <c r="AM28" i="1" a="1"/>
  <c r="AM22" i="1" a="1"/>
  <c r="AM21" i="1" l="1"/>
  <c r="AM28" i="1"/>
  <c r="AM20" i="1"/>
  <c r="AM25" i="1"/>
  <c r="AM26" i="1"/>
  <c r="AM29" i="1"/>
  <c r="AM24" i="1"/>
  <c r="AM27" i="1"/>
  <c r="AM23" i="1"/>
  <c r="AM22" i="1"/>
  <c r="AL20" i="1"/>
  <c r="F20" i="1"/>
  <c r="AN20" i="4"/>
  <c r="AM20" i="4" s="1"/>
  <c r="AL25" i="1"/>
  <c r="I21" i="4"/>
  <c r="K21" i="4" s="1"/>
  <c r="AE21" i="4"/>
  <c r="C21" i="4"/>
  <c r="C21" i="1" s="1"/>
  <c r="AX21" i="4"/>
  <c r="O21" i="4"/>
  <c r="E21" i="1" s="1"/>
  <c r="AN29" i="1" l="1"/>
  <c r="G20" i="1"/>
  <c r="AW20" i="4"/>
  <c r="H20" i="1"/>
  <c r="AN26" i="1"/>
  <c r="AN27" i="1"/>
  <c r="D21" i="4"/>
  <c r="AN25" i="1"/>
  <c r="AN20" i="1"/>
  <c r="BX20" i="1" s="1"/>
  <c r="AO20" i="1" s="1"/>
  <c r="AN22" i="1"/>
  <c r="AN28" i="1"/>
  <c r="AN24" i="1"/>
  <c r="AC22" i="4"/>
  <c r="Z22" i="4" s="1"/>
  <c r="AQ23" i="4"/>
  <c r="AN23" i="1"/>
  <c r="AN21" i="1"/>
  <c r="U20" i="4" l="1"/>
  <c r="I20" i="1" s="1"/>
  <c r="DR20" i="1" s="1"/>
  <c r="AO21" i="4"/>
  <c r="BL21" i="4" s="1"/>
  <c r="AP20" i="1"/>
  <c r="CT20" i="1" s="1"/>
  <c r="AG22" i="4"/>
  <c r="H22" i="4"/>
  <c r="D22" i="1" s="1"/>
  <c r="V20" i="4"/>
  <c r="F21" i="4"/>
  <c r="BX21" i="1"/>
  <c r="AO21" i="1" s="1"/>
  <c r="BX22" i="1" s="1"/>
  <c r="AO22" i="1" s="1"/>
  <c r="BX23" i="1" s="1"/>
  <c r="AO23" i="1" s="1"/>
  <c r="BX24" i="1" s="1"/>
  <c r="AO24" i="1" s="1"/>
  <c r="BX25" i="1" s="1"/>
  <c r="AO25" i="1" s="1"/>
  <c r="BX26" i="1" s="1"/>
  <c r="AO26" i="1" s="1"/>
  <c r="BX27" i="1" s="1"/>
  <c r="AO27" i="1" s="1"/>
  <c r="BX28" i="1" s="1"/>
  <c r="AO28" i="1" s="1"/>
  <c r="BX29" i="1" s="1"/>
  <c r="AO29" i="1" s="1"/>
  <c r="BH21" i="4" l="1"/>
  <c r="AT21" i="4" s="1"/>
  <c r="BJ21" i="4"/>
  <c r="AU21" i="4" s="1"/>
  <c r="AP21" i="1"/>
  <c r="CT21" i="1" s="1"/>
  <c r="AS21" i="4"/>
  <c r="I22" i="4"/>
  <c r="K22" i="4" s="1"/>
  <c r="AB22" i="4"/>
  <c r="Y22" i="4" s="1"/>
  <c r="AP23" i="4"/>
  <c r="AP22" i="1" l="1"/>
  <c r="CT22" i="1" s="1"/>
  <c r="BO21" i="4"/>
  <c r="AY21" i="4"/>
  <c r="BM21" i="4"/>
  <c r="AF21" i="4"/>
  <c r="AE22" i="4"/>
  <c r="C22" i="4"/>
  <c r="C22" i="1" s="1"/>
  <c r="AC23" i="4"/>
  <c r="Z23" i="4" s="1"/>
  <c r="AQ24" i="4"/>
  <c r="BN21" i="4"/>
  <c r="AH21" i="4"/>
  <c r="AP23" i="1" l="1"/>
  <c r="CT23" i="1" s="1"/>
  <c r="AJ21" i="4"/>
  <c r="Q21" i="4" s="1"/>
  <c r="E21" i="4"/>
  <c r="BG22" i="4"/>
  <c r="H23" i="4"/>
  <c r="D23" i="1" s="1"/>
  <c r="AG23" i="4"/>
  <c r="J21" i="4"/>
  <c r="BI22" i="4"/>
  <c r="AI21" i="4"/>
  <c r="D22" i="4"/>
  <c r="AP24" i="1" l="1"/>
  <c r="CT24" i="1" s="1"/>
  <c r="AL21" i="4"/>
  <c r="F22" i="4"/>
  <c r="I23" i="4"/>
  <c r="P21" i="4"/>
  <c r="AP25" i="1" l="1"/>
  <c r="CT25" i="1" s="1"/>
  <c r="R21" i="4"/>
  <c r="AK21" i="4"/>
  <c r="B21" i="4" s="1"/>
  <c r="AB23" i="4"/>
  <c r="Y23" i="4" s="1"/>
  <c r="AP24" i="4"/>
  <c r="AP26" i="1" l="1"/>
  <c r="CT26" i="1" s="1"/>
  <c r="AF23" i="4"/>
  <c r="C23" i="4"/>
  <c r="C23" i="1" s="1"/>
  <c r="B21" i="1"/>
  <c r="AD22" i="4"/>
  <c r="AA22" i="4" s="1"/>
  <c r="AR23" i="4"/>
  <c r="AV21" i="4"/>
  <c r="W21" i="4"/>
  <c r="X21" i="4" s="1"/>
  <c r="S21" i="4" s="1"/>
  <c r="BK22" i="4"/>
  <c r="AP27" i="1" l="1"/>
  <c r="CT27" i="1" s="1"/>
  <c r="F21" i="1"/>
  <c r="AN21" i="4"/>
  <c r="AM21" i="4" s="1"/>
  <c r="AY22" i="4"/>
  <c r="O22" i="4"/>
  <c r="E22" i="1" s="1"/>
  <c r="E23" i="4"/>
  <c r="AP28" i="1" l="1"/>
  <c r="G21" i="1"/>
  <c r="F23" i="4"/>
  <c r="AW21" i="4"/>
  <c r="T21" i="4" s="1"/>
  <c r="H21" i="1"/>
  <c r="CT28" i="1" l="1"/>
  <c r="AP29" i="1"/>
  <c r="U21" i="4"/>
  <c r="I21" i="1" s="1"/>
  <c r="DR21" i="1" s="1"/>
  <c r="AO22" i="4"/>
  <c r="BL22" i="4" s="1"/>
  <c r="AB24" i="4"/>
  <c r="Y24" i="4" s="1"/>
  <c r="AP25" i="4"/>
  <c r="V21" i="4"/>
  <c r="BH22" i="4" l="1"/>
  <c r="BJ22" i="4"/>
  <c r="AU22" i="4" s="1"/>
  <c r="CT29" i="1"/>
  <c r="AS22" i="4"/>
  <c r="AT22" i="4"/>
  <c r="AE24" i="4"/>
  <c r="C24" i="4"/>
  <c r="C24" i="1" s="1"/>
  <c r="BN22" i="4" l="1"/>
  <c r="AH22" i="4"/>
  <c r="D24" i="4"/>
  <c r="BM22" i="4"/>
  <c r="AF22" i="4"/>
  <c r="BO22" i="4"/>
  <c r="AX22" i="4"/>
  <c r="AJ22" i="4" l="1"/>
  <c r="Q22" i="4" s="1"/>
  <c r="E22" i="4"/>
  <c r="BG23" i="4"/>
  <c r="J22" i="4"/>
  <c r="BI23" i="4"/>
  <c r="AI22" i="4"/>
  <c r="AL22" i="4" l="1"/>
  <c r="P22" i="4"/>
  <c r="R22" i="4" l="1"/>
  <c r="AK22" i="4"/>
  <c r="B22" i="4" s="1"/>
  <c r="B22" i="1" l="1"/>
  <c r="AR24" i="4"/>
  <c r="AD23" i="4"/>
  <c r="AA23" i="4" s="1"/>
  <c r="AV22" i="4"/>
  <c r="W22" i="4"/>
  <c r="X22" i="4" s="1"/>
  <c r="S22" i="4" s="1"/>
  <c r="BK23" i="4"/>
  <c r="AY23" i="4" l="1"/>
  <c r="O23" i="4"/>
  <c r="E23" i="1" s="1"/>
  <c r="F22" i="1"/>
  <c r="AN22" i="4"/>
  <c r="AM22" i="4" s="1"/>
  <c r="H22" i="1" l="1"/>
  <c r="AW22" i="4"/>
  <c r="G22" i="1"/>
  <c r="AO23" i="4" l="1"/>
  <c r="BL23" i="4" s="1"/>
  <c r="T22" i="4"/>
  <c r="U22" i="4" s="1"/>
  <c r="I22" i="1" s="1"/>
  <c r="DR22" i="1" s="1"/>
  <c r="V22" i="4"/>
  <c r="BH23" i="4" l="1"/>
  <c r="AT23" i="4" s="1"/>
  <c r="BJ23" i="4"/>
  <c r="AS23" i="4"/>
  <c r="BN23" i="4" l="1"/>
  <c r="AH23" i="4"/>
  <c r="BO23" i="4"/>
  <c r="AX23" i="4"/>
  <c r="BM23" i="4"/>
  <c r="AE23" i="4"/>
  <c r="AI23" i="4" l="1"/>
  <c r="BG24" i="4"/>
  <c r="D23" i="4"/>
  <c r="J23" i="4"/>
  <c r="AJ23" i="4"/>
  <c r="Q23" i="4" s="1"/>
  <c r="R23" i="4" s="1"/>
  <c r="AD24" i="4" l="1"/>
  <c r="AA24" i="4" s="1"/>
  <c r="AR25" i="4"/>
  <c r="AV23" i="4"/>
  <c r="K23" i="4"/>
  <c r="AL23" i="4"/>
  <c r="P23" i="4"/>
  <c r="AK23" i="4" s="1"/>
  <c r="BK24" i="4"/>
  <c r="W23" i="4" l="1"/>
  <c r="X23" i="4" s="1"/>
  <c r="AC24" i="4"/>
  <c r="Z24" i="4" s="1"/>
  <c r="AQ25" i="4"/>
  <c r="AU23" i="4"/>
  <c r="BI24" i="4"/>
  <c r="AX24" i="4"/>
  <c r="O24" i="4"/>
  <c r="E24" i="1" s="1"/>
  <c r="B23" i="4"/>
  <c r="S23" i="4" l="1"/>
  <c r="F23" i="1"/>
  <c r="AN23" i="4"/>
  <c r="AM23" i="4" s="1"/>
  <c r="B23" i="1"/>
  <c r="AH24" i="4"/>
  <c r="H24" i="4"/>
  <c r="D24" i="1" s="1"/>
  <c r="J24" i="4" l="1"/>
  <c r="K24" i="4" s="1"/>
  <c r="G23" i="1"/>
  <c r="H23" i="1"/>
  <c r="AW23" i="4"/>
  <c r="T23" i="4" s="1"/>
  <c r="U23" i="4" l="1"/>
  <c r="I23" i="1" s="1"/>
  <c r="DR23" i="1" s="1"/>
  <c r="AO24" i="4"/>
  <c r="BL24" i="4" s="1"/>
  <c r="V23" i="4"/>
  <c r="AQ26" i="4"/>
  <c r="AC25" i="4"/>
  <c r="Z25" i="4" s="1"/>
  <c r="BH24" i="4" l="1"/>
  <c r="BJ24" i="4"/>
  <c r="AH25" i="4"/>
  <c r="J25" i="4" s="1"/>
  <c r="K25" i="4" s="1"/>
  <c r="H25" i="4"/>
  <c r="D25" i="1" s="1"/>
  <c r="AS24" i="4"/>
  <c r="BO24" i="4" l="1"/>
  <c r="AY24" i="4"/>
  <c r="AI24" i="4" s="1"/>
  <c r="BN24" i="4"/>
  <c r="AG24" i="4"/>
  <c r="AU24" i="4"/>
  <c r="BM24" i="4"/>
  <c r="AF24" i="4"/>
  <c r="AC26" i="4"/>
  <c r="Z26" i="4" s="1"/>
  <c r="AQ27" i="4"/>
  <c r="AJ24" i="4" l="1"/>
  <c r="Q24" i="4" s="1"/>
  <c r="R24" i="4" s="1"/>
  <c r="E24" i="4"/>
  <c r="BI25" i="4"/>
  <c r="I24" i="4"/>
  <c r="AK24" i="4" s="1"/>
  <c r="H26" i="4"/>
  <c r="D26" i="1" s="1"/>
  <c r="AH26" i="4"/>
  <c r="J26" i="4" s="1"/>
  <c r="P24" i="4"/>
  <c r="BK25" i="4" l="1"/>
  <c r="F24" i="4"/>
  <c r="AL24" i="4"/>
  <c r="B24" i="4" s="1"/>
  <c r="AD25" i="4"/>
  <c r="AA25" i="4" s="1"/>
  <c r="AR26" i="4"/>
  <c r="AV24" i="4"/>
  <c r="AV25" i="4" s="1"/>
  <c r="B24" i="1" l="1"/>
  <c r="AX25" i="4"/>
  <c r="O25" i="4"/>
  <c r="E25" i="1" s="1"/>
  <c r="AB25" i="4"/>
  <c r="Y25" i="4" s="1"/>
  <c r="AP26" i="4"/>
  <c r="AT24" i="4"/>
  <c r="BG25" i="4"/>
  <c r="W24" i="4"/>
  <c r="X24" i="4" s="1"/>
  <c r="S24" i="4" s="1"/>
  <c r="AN24" i="4" l="1"/>
  <c r="AM24" i="4" s="1"/>
  <c r="F24" i="1"/>
  <c r="C25" i="4"/>
  <c r="C25" i="1" s="1"/>
  <c r="AE25" i="4"/>
  <c r="D25" i="4" l="1"/>
  <c r="G24" i="1"/>
  <c r="AW24" i="4"/>
  <c r="H24" i="1"/>
  <c r="AO25" i="4" l="1"/>
  <c r="BL25" i="4" s="1"/>
  <c r="T24" i="4"/>
  <c r="U24" i="4" s="1"/>
  <c r="I24" i="1" s="1"/>
  <c r="V24" i="4"/>
  <c r="BH25" i="4" l="1"/>
  <c r="BJ25" i="4"/>
  <c r="AU25" i="4" s="1"/>
  <c r="DR24" i="1"/>
  <c r="BY24" i="1"/>
  <c r="AS25" i="4"/>
  <c r="BN25" i="4" l="1"/>
  <c r="AG25" i="4"/>
  <c r="BO25" i="4"/>
  <c r="AY25" i="4"/>
  <c r="AI25" i="4" s="1"/>
  <c r="CJ24" i="1" a="1"/>
  <c r="CJ24" i="1" s="1"/>
  <c r="CK24" i="1" a="1"/>
  <c r="CK24" i="1" s="1"/>
  <c r="CI24" i="1" a="1"/>
  <c r="CI24" i="1" s="1"/>
  <c r="CE24" i="1"/>
  <c r="CH24" i="1" a="1"/>
  <c r="CH24" i="1" s="1"/>
  <c r="BM25" i="4"/>
  <c r="AF25" i="4"/>
  <c r="CK23" i="1" l="1"/>
  <c r="CK22" i="1"/>
  <c r="P25" i="4"/>
  <c r="AJ25" i="4"/>
  <c r="Q25" i="4" s="1"/>
  <c r="R25" i="4" s="1"/>
  <c r="E25" i="4"/>
  <c r="CI22" i="1"/>
  <c r="CI23" i="1"/>
  <c r="I25" i="4"/>
  <c r="BI26" i="4"/>
  <c r="CH22" i="1"/>
  <c r="CJ23" i="1"/>
  <c r="CJ22" i="1"/>
  <c r="CE21" i="1"/>
  <c r="CE23" i="1"/>
  <c r="CE20" i="1"/>
  <c r="CG22" i="1"/>
  <c r="CE22" i="1"/>
  <c r="CG20" i="1"/>
  <c r="CG21" i="1"/>
  <c r="CG24" i="1"/>
  <c r="CG23" i="1"/>
  <c r="CH23" i="1"/>
  <c r="BK26" i="4" l="1"/>
  <c r="CL22" i="1"/>
  <c r="CP24" i="1" s="1"/>
  <c r="AK25" i="1" s="1"/>
  <c r="AD26" i="4"/>
  <c r="AA26" i="4" s="1"/>
  <c r="AR27" i="4"/>
  <c r="AL25" i="4"/>
  <c r="F25" i="4"/>
  <c r="AK25" i="4"/>
  <c r="AX26" i="4" l="1"/>
  <c r="O26" i="4"/>
  <c r="E26" i="1" s="1"/>
  <c r="B25" i="4"/>
  <c r="AB26" i="4"/>
  <c r="Y26" i="4" s="1"/>
  <c r="AP27" i="4"/>
  <c r="AT25" i="4"/>
  <c r="AT26" i="4" s="1"/>
  <c r="BG26" i="4"/>
  <c r="W25" i="4"/>
  <c r="X25" i="4" s="1"/>
  <c r="S25" i="4" s="1"/>
  <c r="F25" i="1" l="1"/>
  <c r="AN25" i="4"/>
  <c r="AM25" i="4" s="1"/>
  <c r="B25" i="1"/>
  <c r="AE26" i="4"/>
  <c r="C26" i="4"/>
  <c r="C26" i="1" s="1"/>
  <c r="G25" i="1" l="1"/>
  <c r="D26" i="4"/>
  <c r="AW25" i="4"/>
  <c r="T25" i="4" s="1"/>
  <c r="H25" i="1"/>
  <c r="U25" i="4" l="1"/>
  <c r="I25" i="1" s="1"/>
  <c r="DR25" i="1" s="1"/>
  <c r="AO26" i="4"/>
  <c r="BL26" i="4" s="1"/>
  <c r="F26" i="4"/>
  <c r="V25" i="4"/>
  <c r="BH26" i="4" l="1"/>
  <c r="BJ26" i="4"/>
  <c r="AS26" i="4"/>
  <c r="AB27" i="4"/>
  <c r="Y27" i="4" s="1"/>
  <c r="AP28" i="4"/>
  <c r="BN26" i="4" l="1"/>
  <c r="AG26" i="4"/>
  <c r="BO26" i="4"/>
  <c r="AY26" i="4"/>
  <c r="AI26" i="4" s="1"/>
  <c r="C27" i="4"/>
  <c r="C27" i="1" s="1"/>
  <c r="AF27" i="4"/>
  <c r="BM26" i="4"/>
  <c r="AF26" i="4"/>
  <c r="E27" i="4" l="1"/>
  <c r="P26" i="4"/>
  <c r="R26" i="4" s="1"/>
  <c r="I26" i="4"/>
  <c r="E26" i="4"/>
  <c r="AJ26" i="4"/>
  <c r="Q26" i="4" s="1"/>
  <c r="BG27" i="4"/>
  <c r="AL26" i="4" l="1"/>
  <c r="K26" i="4"/>
  <c r="AK26" i="4"/>
  <c r="BK27" i="4"/>
  <c r="AD27" i="4"/>
  <c r="AA27" i="4" s="1"/>
  <c r="AR28" i="4"/>
  <c r="AV26" i="4"/>
  <c r="AY27" i="4" l="1"/>
  <c r="O27" i="4"/>
  <c r="E27" i="1" s="1"/>
  <c r="B26" i="4"/>
  <c r="W26" i="4"/>
  <c r="X26" i="4" s="1"/>
  <c r="S26" i="4" s="1"/>
  <c r="AC27" i="4"/>
  <c r="Z27" i="4" s="1"/>
  <c r="AQ28" i="4"/>
  <c r="AU26" i="4"/>
  <c r="BI27" i="4"/>
  <c r="F26" i="1" l="1"/>
  <c r="AN26" i="4"/>
  <c r="AM26" i="4" s="1"/>
  <c r="B26" i="1"/>
  <c r="H27" i="4"/>
  <c r="D27" i="1" s="1"/>
  <c r="AH27" i="4"/>
  <c r="G26" i="1" l="1"/>
  <c r="AW26" i="4"/>
  <c r="T26" i="4" s="1"/>
  <c r="H26" i="1"/>
  <c r="J27" i="4"/>
  <c r="U26" i="4" l="1"/>
  <c r="I26" i="1" s="1"/>
  <c r="DR26" i="1" s="1"/>
  <c r="AO27" i="4"/>
  <c r="BL27" i="4" s="1"/>
  <c r="V26" i="4"/>
  <c r="BH27" i="4" l="1"/>
  <c r="BJ27" i="4"/>
  <c r="AS27" i="4"/>
  <c r="BM27" i="4" l="1"/>
  <c r="AE27" i="4"/>
  <c r="BO27" i="4"/>
  <c r="AX27" i="4"/>
  <c r="AJ27" i="4" s="1"/>
  <c r="Q27" i="4" s="1"/>
  <c r="AL27" i="4" s="1"/>
  <c r="BN27" i="4"/>
  <c r="AG27" i="4"/>
  <c r="I27" i="4" l="1"/>
  <c r="K27" i="4" s="1"/>
  <c r="BI28" i="4" s="1"/>
  <c r="D27" i="4"/>
  <c r="AI27" i="4"/>
  <c r="P27" i="4" l="1"/>
  <c r="R27" i="4" s="1"/>
  <c r="BK28" i="4" s="1"/>
  <c r="AK27" i="4"/>
  <c r="B27" i="4" s="1"/>
  <c r="F27" i="4"/>
  <c r="W27" i="4" s="1"/>
  <c r="X27" i="4" s="1"/>
  <c r="AQ29" i="4"/>
  <c r="AC28" i="4"/>
  <c r="Z28" i="4" s="1"/>
  <c r="AU27" i="4"/>
  <c r="AU28" i="4" s="1"/>
  <c r="S27" i="4" l="1"/>
  <c r="F27" i="1"/>
  <c r="AN27" i="4"/>
  <c r="AM27" i="4" s="1"/>
  <c r="AP29" i="4"/>
  <c r="AT27" i="4"/>
  <c r="AB28" i="4"/>
  <c r="Y28" i="4" s="1"/>
  <c r="BG28" i="4"/>
  <c r="B27" i="1"/>
  <c r="H28" i="4"/>
  <c r="D28" i="1" s="1"/>
  <c r="AG28" i="4"/>
  <c r="AD28" i="4"/>
  <c r="AA28" i="4" s="1"/>
  <c r="AR29" i="4"/>
  <c r="AV27" i="4"/>
  <c r="AV28" i="4" s="1"/>
  <c r="I28" i="4" l="1"/>
  <c r="K28" i="4" s="1"/>
  <c r="AY28" i="4"/>
  <c r="O28" i="4"/>
  <c r="E28" i="1" s="1"/>
  <c r="G27" i="1"/>
  <c r="C28" i="4"/>
  <c r="C28" i="1" s="1"/>
  <c r="AF28" i="4"/>
  <c r="AW27" i="4"/>
  <c r="T27" i="4" s="1"/>
  <c r="H27" i="1"/>
  <c r="U27" i="4" l="1"/>
  <c r="I27" i="1" s="1"/>
  <c r="DR27" i="1" s="1"/>
  <c r="AO28" i="4"/>
  <c r="V27" i="4"/>
  <c r="E28" i="4"/>
  <c r="AQ30" i="4"/>
  <c r="AC29" i="4"/>
  <c r="Z29" i="4" s="1"/>
  <c r="BJ28" i="4" l="1"/>
  <c r="BL28" i="4"/>
  <c r="T28" i="4"/>
  <c r="BH28" i="4"/>
  <c r="AS28" i="4"/>
  <c r="AG29" i="4"/>
  <c r="H29" i="4"/>
  <c r="D29" i="1" s="1"/>
  <c r="I29" i="4" l="1"/>
  <c r="K29" i="4" s="1"/>
  <c r="BN28" i="4"/>
  <c r="AH28" i="4"/>
  <c r="BM28" i="4"/>
  <c r="AE28" i="4"/>
  <c r="BO28" i="4"/>
  <c r="AX28" i="4"/>
  <c r="AC31" i="4" l="1"/>
  <c r="AQ31" i="4"/>
  <c r="AC30" i="4"/>
  <c r="Z30" i="4" s="1"/>
  <c r="AQ32" i="4"/>
  <c r="AH31" i="4"/>
  <c r="J31" i="4" s="1"/>
  <c r="K31" i="4" s="1"/>
  <c r="J28" i="4"/>
  <c r="BI29" i="4"/>
  <c r="AJ28" i="4"/>
  <c r="Q28" i="4" s="1"/>
  <c r="D28" i="4"/>
  <c r="AI28" i="4"/>
  <c r="AG30" i="4" l="1"/>
  <c r="I30" i="4" s="1"/>
  <c r="H30" i="4"/>
  <c r="D30" i="1" s="1"/>
  <c r="Z31" i="4"/>
  <c r="H31" i="4" s="1"/>
  <c r="D31" i="1" s="1"/>
  <c r="AQ33" i="4"/>
  <c r="AC32" i="4"/>
  <c r="F28" i="4"/>
  <c r="AL28" i="4"/>
  <c r="P28" i="4"/>
  <c r="R28" i="4" s="1"/>
  <c r="BK29" i="4" s="1"/>
  <c r="Z32" i="4" l="1"/>
  <c r="H32" i="4" s="1"/>
  <c r="D32" i="1" s="1"/>
  <c r="AH32" i="4"/>
  <c r="J32" i="4" s="1"/>
  <c r="K32" i="4" s="1"/>
  <c r="AK28" i="4"/>
  <c r="B28" i="4" s="1"/>
  <c r="B28" i="1" s="1"/>
  <c r="AD29" i="4"/>
  <c r="AA29" i="4" s="1"/>
  <c r="AR30" i="4"/>
  <c r="AP30" i="4"/>
  <c r="AB29" i="4"/>
  <c r="Y29" i="4" s="1"/>
  <c r="AT28" i="4"/>
  <c r="W28" i="4"/>
  <c r="X28" i="4" s="1"/>
  <c r="BG29" i="4"/>
  <c r="S28" i="4" l="1"/>
  <c r="AQ34" i="4"/>
  <c r="AC33" i="4"/>
  <c r="Z33" i="4" s="1"/>
  <c r="AN28" i="4"/>
  <c r="AM28" i="4" s="1"/>
  <c r="F28" i="1"/>
  <c r="AY29" i="4"/>
  <c r="O29" i="4"/>
  <c r="E29" i="1" s="1"/>
  <c r="AF29" i="4"/>
  <c r="C29" i="4"/>
  <c r="C29" i="1" s="1"/>
  <c r="AH33" i="4" l="1"/>
  <c r="J33" i="4" s="1"/>
  <c r="K33" i="4" s="1"/>
  <c r="H33" i="4"/>
  <c r="D33" i="1" s="1"/>
  <c r="E29" i="4"/>
  <c r="AW28" i="4"/>
  <c r="AO29" i="4" s="1"/>
  <c r="BL29" i="4" s="1"/>
  <c r="H28" i="1"/>
  <c r="U28" i="4"/>
  <c r="G28" i="1"/>
  <c r="AM4" i="4"/>
  <c r="BH29" i="4" l="1"/>
  <c r="BJ29" i="4"/>
  <c r="AE31" i="4"/>
  <c r="AX31" i="4"/>
  <c r="AC35" i="4"/>
  <c r="AQ37" i="4"/>
  <c r="AC34" i="4"/>
  <c r="Z34" i="4" s="1"/>
  <c r="AQ36" i="4"/>
  <c r="AQ35" i="4"/>
  <c r="V28" i="4"/>
  <c r="I28" i="1"/>
  <c r="DR28" i="1" s="1"/>
  <c r="Z35" i="4" l="1"/>
  <c r="H35" i="4" s="1"/>
  <c r="D35" i="1" s="1"/>
  <c r="D31" i="4"/>
  <c r="AH34" i="4"/>
  <c r="J34" i="4" s="1"/>
  <c r="H34" i="4"/>
  <c r="D34" i="1" s="1"/>
  <c r="AU29" i="4"/>
  <c r="AS29" i="4"/>
  <c r="Z36" i="4" l="1"/>
  <c r="Z37" i="4" s="1"/>
  <c r="H37" i="4" s="1"/>
  <c r="D37" i="1" s="1"/>
  <c r="BM29" i="4"/>
  <c r="AE29" i="4"/>
  <c r="BN29" i="4"/>
  <c r="AH29" i="4"/>
  <c r="BO29" i="4"/>
  <c r="AX29" i="4"/>
  <c r="H36" i="4" l="1"/>
  <c r="D36" i="1" s="1"/>
  <c r="Z38" i="4"/>
  <c r="J29" i="4"/>
  <c r="BI30" i="4"/>
  <c r="AJ29" i="4"/>
  <c r="Q29" i="4" s="1"/>
  <c r="AI29" i="4"/>
  <c r="D29" i="4"/>
  <c r="F29" i="4" s="1"/>
  <c r="AB31" i="4" l="1"/>
  <c r="AP32" i="4"/>
  <c r="AB30" i="4"/>
  <c r="Y30" i="4" s="1"/>
  <c r="AP31" i="4"/>
  <c r="AT29" i="4"/>
  <c r="AT30" i="4" s="1"/>
  <c r="BG30" i="4"/>
  <c r="Z39" i="4"/>
  <c r="Z40" i="4" s="1"/>
  <c r="H38" i="4"/>
  <c r="D38" i="1" s="1"/>
  <c r="AL29" i="4"/>
  <c r="P29" i="4"/>
  <c r="R29" i="4" s="1"/>
  <c r="BK30" i="4" s="1"/>
  <c r="AK29" i="4"/>
  <c r="B29" i="4" s="1"/>
  <c r="B29" i="1" s="1"/>
  <c r="AF30" i="4" l="1"/>
  <c r="E30" i="4" s="1"/>
  <c r="C30" i="4"/>
  <c r="C30" i="1" s="1"/>
  <c r="AD31" i="4"/>
  <c r="AD30" i="4"/>
  <c r="AA30" i="4" s="1"/>
  <c r="AR32" i="4"/>
  <c r="AR31" i="4"/>
  <c r="AV29" i="4"/>
  <c r="AV30" i="4" s="1"/>
  <c r="W29" i="4"/>
  <c r="X29" i="4" s="1"/>
  <c r="Y31" i="4"/>
  <c r="C31" i="4" s="1"/>
  <c r="C31" i="1" s="1"/>
  <c r="H40" i="4"/>
  <c r="D40" i="1" s="1"/>
  <c r="H39" i="4"/>
  <c r="D39" i="1" s="1"/>
  <c r="Z41" i="4"/>
  <c r="AY30" i="4" l="1"/>
  <c r="O30" i="4"/>
  <c r="E30" i="1" s="1"/>
  <c r="AA31" i="4"/>
  <c r="O31" i="4" s="1"/>
  <c r="E31" i="1" s="1"/>
  <c r="F29" i="1"/>
  <c r="AN29" i="4"/>
  <c r="AM29" i="4" s="1"/>
  <c r="G29" i="1" s="1"/>
  <c r="S29" i="4"/>
  <c r="H41" i="4"/>
  <c r="D41" i="1" s="1"/>
  <c r="Z42" i="4"/>
  <c r="H42" i="4" s="1"/>
  <c r="D42" i="1" s="1"/>
  <c r="T29" i="4" l="1"/>
  <c r="U29" i="4" s="1"/>
  <c r="I29" i="1" s="1"/>
  <c r="H29" i="1"/>
  <c r="AW29" i="4"/>
  <c r="Z43" i="4"/>
  <c r="V29" i="4" l="1"/>
  <c r="AO30" i="4"/>
  <c r="BL30" i="4" s="1"/>
  <c r="DR29" i="1"/>
  <c r="BY29" i="1"/>
  <c r="F30" i="1"/>
  <c r="S30" i="4"/>
  <c r="Z44" i="4"/>
  <c r="Z45" i="4" s="1"/>
  <c r="H45" i="4" s="1"/>
  <c r="D45" i="1" s="1"/>
  <c r="H43" i="4"/>
  <c r="D43" i="1" s="1"/>
  <c r="BH30" i="4" l="1"/>
  <c r="BJ30" i="4"/>
  <c r="CK29" i="1" a="1"/>
  <c r="CK29" i="1" s="1"/>
  <c r="CE29" i="1"/>
  <c r="CJ29" i="1" a="1"/>
  <c r="CJ29" i="1" s="1"/>
  <c r="CI29" i="1" a="1"/>
  <c r="CI29" i="1" s="1"/>
  <c r="CH29" i="1" a="1"/>
  <c r="CH29" i="1" s="1"/>
  <c r="AU30" i="4"/>
  <c r="T30" i="4"/>
  <c r="AS30" i="4"/>
  <c r="AW30" i="4" s="1"/>
  <c r="H44" i="4"/>
  <c r="D44" i="1" s="1"/>
  <c r="Z46" i="4"/>
  <c r="H30" i="1"/>
  <c r="U30" i="4"/>
  <c r="AX30" i="4" l="1"/>
  <c r="BO30" i="4"/>
  <c r="W30" i="4" s="1"/>
  <c r="X30" i="4" s="1"/>
  <c r="AN30" i="4" s="1"/>
  <c r="AM30" i="4" s="1"/>
  <c r="G30" i="1" s="1"/>
  <c r="BN30" i="4"/>
  <c r="AH30" i="4"/>
  <c r="AE30" i="4"/>
  <c r="BM30" i="4"/>
  <c r="CH27" i="1"/>
  <c r="CI28" i="1"/>
  <c r="CI27" i="1"/>
  <c r="CJ28" i="1"/>
  <c r="CJ27" i="1"/>
  <c r="CE25" i="1"/>
  <c r="CE27" i="1"/>
  <c r="CG29" i="1"/>
  <c r="CG27" i="1"/>
  <c r="CG25" i="1"/>
  <c r="CG26" i="1"/>
  <c r="CE26" i="1"/>
  <c r="CG28" i="1"/>
  <c r="CE28" i="1"/>
  <c r="CK28" i="1"/>
  <c r="CK27" i="1"/>
  <c r="I30" i="1"/>
  <c r="DR30" i="1" s="1"/>
  <c r="AO31" i="4"/>
  <c r="V30" i="4"/>
  <c r="Z47" i="4"/>
  <c r="Z48" i="4" s="1"/>
  <c r="H46" i="4"/>
  <c r="D46" i="1" s="1"/>
  <c r="AM33" i="1" a="1"/>
  <c r="AM34" i="1" a="1"/>
  <c r="AM32" i="1" a="1"/>
  <c r="CH28" i="1"/>
  <c r="CM28" i="1" l="1" a="1"/>
  <c r="CM28" i="1" s="1"/>
  <c r="CO28" i="1" a="1"/>
  <c r="CO28" i="1" s="1"/>
  <c r="CL28" i="1" a="1"/>
  <c r="CL28" i="1" s="1"/>
  <c r="CN28" i="1" a="1"/>
  <c r="CN28" i="1" s="1"/>
  <c r="CL27" i="1"/>
  <c r="D30" i="4"/>
  <c r="BG31" i="4"/>
  <c r="BH31" i="4" s="1"/>
  <c r="AI30" i="4"/>
  <c r="AJ30" i="4"/>
  <c r="Q30" i="4" s="1"/>
  <c r="J30" i="4"/>
  <c r="BI31" i="4"/>
  <c r="BJ31" i="4" s="1"/>
  <c r="AM32" i="1"/>
  <c r="AM34" i="1"/>
  <c r="AM33" i="1"/>
  <c r="H47" i="4"/>
  <c r="D47" i="1" s="1"/>
  <c r="Z49" i="4"/>
  <c r="Z50" i="4" s="1"/>
  <c r="H48" i="4"/>
  <c r="D48" i="1" s="1"/>
  <c r="AS31" i="4"/>
  <c r="AY31" i="4"/>
  <c r="AI31" i="4" s="1"/>
  <c r="AM31" i="1" a="1"/>
  <c r="AL30" i="4" l="1"/>
  <c r="P30" i="4"/>
  <c r="AK30" i="4" s="1"/>
  <c r="B30" i="4" s="1"/>
  <c r="B30" i="1" s="1"/>
  <c r="BK31" i="4"/>
  <c r="CL25" i="1"/>
  <c r="CL29" i="1"/>
  <c r="AM31" i="1"/>
  <c r="P31" i="4"/>
  <c r="H49" i="4"/>
  <c r="D49" i="1" s="1"/>
  <c r="Z51" i="4"/>
  <c r="Z52" i="4" s="1"/>
  <c r="BM31" i="4"/>
  <c r="AF31" i="4"/>
  <c r="BN31" i="4"/>
  <c r="AG31" i="4"/>
  <c r="AN33" i="1"/>
  <c r="H50" i="4"/>
  <c r="D50" i="1" s="1"/>
  <c r="AU31" i="4"/>
  <c r="AN32" i="1"/>
  <c r="AN30" i="1"/>
  <c r="BX30" i="1" s="1"/>
  <c r="AO30" i="1" s="1"/>
  <c r="BL31" i="4" l="1"/>
  <c r="BO31" i="4" s="1"/>
  <c r="CQ29" i="1"/>
  <c r="CQ32" i="1"/>
  <c r="CQ30" i="1"/>
  <c r="AL30" i="1" s="1"/>
  <c r="CQ33" i="1"/>
  <c r="CQ31" i="1"/>
  <c r="E31" i="4"/>
  <c r="F31" i="4" s="1"/>
  <c r="BG32" i="4" s="1"/>
  <c r="AJ31" i="4"/>
  <c r="H52" i="4"/>
  <c r="D52" i="1" s="1"/>
  <c r="H51" i="4"/>
  <c r="D51" i="1" s="1"/>
  <c r="Z53" i="4"/>
  <c r="H53" i="4" s="1"/>
  <c r="D53" i="1" s="1"/>
  <c r="AP30" i="1"/>
  <c r="CT30" i="1" s="1"/>
  <c r="I31" i="4"/>
  <c r="AK31" i="4" s="1"/>
  <c r="BI32" i="4"/>
  <c r="AN31" i="1"/>
  <c r="BX31" i="1" s="1"/>
  <c r="AO31" i="1" s="1"/>
  <c r="AM30" i="1" a="1"/>
  <c r="AM30" i="1" l="1"/>
  <c r="AP31" i="1"/>
  <c r="CT31" i="1" s="1"/>
  <c r="Z54" i="4"/>
  <c r="Z55" i="4" s="1"/>
  <c r="Z56" i="4" s="1"/>
  <c r="BX32" i="1"/>
  <c r="AO32" i="1" s="1"/>
  <c r="BX33" i="1" s="1"/>
  <c r="AO33" i="1" s="1"/>
  <c r="BX34" i="1" s="1"/>
  <c r="AB32" i="4"/>
  <c r="Y32" i="4" s="1"/>
  <c r="AP33" i="4"/>
  <c r="AT31" i="4"/>
  <c r="Q31" i="4"/>
  <c r="H54" i="4" l="1"/>
  <c r="D54" i="1" s="1"/>
  <c r="AP32" i="1"/>
  <c r="CT32" i="1" s="1"/>
  <c r="H56" i="4"/>
  <c r="D56" i="1" s="1"/>
  <c r="AE32" i="4"/>
  <c r="C32" i="4"/>
  <c r="C32" i="1" s="1"/>
  <c r="AL31" i="4"/>
  <c r="B31" i="4" s="1"/>
  <c r="B31" i="1" s="1"/>
  <c r="R31" i="4"/>
  <c r="H55" i="4"/>
  <c r="D55" i="1" s="1"/>
  <c r="Z57" i="4"/>
  <c r="H57" i="4" s="1"/>
  <c r="D57" i="1" s="1"/>
  <c r="AP33" i="1"/>
  <c r="CT33" i="1" s="1"/>
  <c r="AD32" i="4" l="1"/>
  <c r="AA32" i="4" s="1"/>
  <c r="AR33" i="4"/>
  <c r="AV31" i="4"/>
  <c r="W31" i="4"/>
  <c r="X31" i="4" s="1"/>
  <c r="BK32" i="4"/>
  <c r="D32" i="4"/>
  <c r="Z58" i="4"/>
  <c r="AN31" i="4" l="1"/>
  <c r="AM31" i="4" s="1"/>
  <c r="S31" i="4"/>
  <c r="F31" i="1"/>
  <c r="H58" i="4"/>
  <c r="D58" i="1" s="1"/>
  <c r="Z59" i="4"/>
  <c r="AX32" i="4"/>
  <c r="O32" i="4"/>
  <c r="E32" i="1" s="1"/>
  <c r="H31" i="1" l="1"/>
  <c r="AW31" i="4"/>
  <c r="T31" i="4" s="1"/>
  <c r="Z60" i="4"/>
  <c r="H60" i="4" s="1"/>
  <c r="D60" i="1" s="1"/>
  <c r="H59" i="4"/>
  <c r="D59" i="1" s="1"/>
  <c r="G31" i="1"/>
  <c r="Z61" i="4" l="1"/>
  <c r="U31" i="4"/>
  <c r="I31" i="1" s="1"/>
  <c r="DR31" i="1" s="1"/>
  <c r="AO32" i="4"/>
  <c r="BL32" i="4" s="1"/>
  <c r="V31" i="4"/>
  <c r="BH32" i="4" l="1"/>
  <c r="BJ32" i="4"/>
  <c r="AS32" i="4"/>
  <c r="AU32" i="4"/>
  <c r="Z62" i="4"/>
  <c r="H61" i="4"/>
  <c r="D61" i="1" s="1"/>
  <c r="BN32" i="4" l="1"/>
  <c r="AG32" i="4"/>
  <c r="BM32" i="4"/>
  <c r="AF32" i="4"/>
  <c r="BO32" i="4"/>
  <c r="AY32" i="4"/>
  <c r="AI32" i="4" s="1"/>
  <c r="H62" i="4"/>
  <c r="D62" i="1" s="1"/>
  <c r="Z63" i="4"/>
  <c r="H63" i="4" s="1"/>
  <c r="D63" i="1" s="1"/>
  <c r="P32" i="4" l="1"/>
  <c r="E32" i="4"/>
  <c r="F32" i="4" s="1"/>
  <c r="BG33" i="4" s="1"/>
  <c r="AJ32" i="4"/>
  <c r="Q32" i="4" s="1"/>
  <c r="I32" i="4"/>
  <c r="AK32" i="4" s="1"/>
  <c r="BI33" i="4"/>
  <c r="Z64" i="4"/>
  <c r="AL32" i="4" l="1"/>
  <c r="R32" i="4"/>
  <c r="AP34" i="4"/>
  <c r="AB33" i="4"/>
  <c r="Y33" i="4" s="1"/>
  <c r="AT32" i="4"/>
  <c r="B32" i="4"/>
  <c r="BK33" i="4"/>
  <c r="Z65" i="4"/>
  <c r="Z66" i="4" s="1"/>
  <c r="H64" i="4"/>
  <c r="D64" i="1" s="1"/>
  <c r="AE33" i="4" l="1"/>
  <c r="C33" i="4"/>
  <c r="C33" i="1" s="1"/>
  <c r="H66" i="4"/>
  <c r="D66" i="1" s="1"/>
  <c r="H65" i="4"/>
  <c r="D65" i="1" s="1"/>
  <c r="Z67" i="4"/>
  <c r="H67" i="4" s="1"/>
  <c r="D67" i="1" s="1"/>
  <c r="AR34" i="4"/>
  <c r="AD33" i="4"/>
  <c r="AA33" i="4" s="1"/>
  <c r="AV32" i="4"/>
  <c r="W32" i="4"/>
  <c r="X32" i="4" s="1"/>
  <c r="B32" i="1"/>
  <c r="AN32" i="4" l="1"/>
  <c r="AM32" i="4" s="1"/>
  <c r="S32" i="4"/>
  <c r="F32" i="1"/>
  <c r="Z68" i="4"/>
  <c r="O33" i="4"/>
  <c r="E33" i="1" s="1"/>
  <c r="AX33" i="4"/>
  <c r="D33" i="4"/>
  <c r="Z69" i="4" l="1"/>
  <c r="H69" i="4" s="1"/>
  <c r="D69" i="1" s="1"/>
  <c r="H68" i="4"/>
  <c r="D68" i="1" s="1"/>
  <c r="H32" i="1"/>
  <c r="AW32" i="4"/>
  <c r="T32" i="4" s="1"/>
  <c r="U32" i="4" s="1"/>
  <c r="I32" i="1" s="1"/>
  <c r="DR32" i="1" s="1"/>
  <c r="G32" i="1"/>
  <c r="Z70" i="4" l="1"/>
  <c r="Z71" i="4" s="1"/>
  <c r="V32" i="4"/>
  <c r="AO33" i="4"/>
  <c r="BL33" i="4" s="1"/>
  <c r="BH33" i="4" l="1"/>
  <c r="BJ33" i="4"/>
  <c r="H70" i="4"/>
  <c r="D70" i="1" s="1"/>
  <c r="H71" i="4"/>
  <c r="D71" i="1" s="1"/>
  <c r="T33" i="4"/>
  <c r="AS33" i="4"/>
  <c r="AU33" i="4"/>
  <c r="Z72" i="4"/>
  <c r="H72" i="4" s="1"/>
  <c r="D72" i="1" s="1"/>
  <c r="BM33" i="4" l="1"/>
  <c r="AF33" i="4"/>
  <c r="BO33" i="4"/>
  <c r="AY33" i="4"/>
  <c r="AI33" i="4" s="1"/>
  <c r="P33" i="4" s="1"/>
  <c r="BN33" i="4"/>
  <c r="AG33" i="4"/>
  <c r="Z73" i="4"/>
  <c r="BI34" i="4" l="1"/>
  <c r="I33" i="4"/>
  <c r="AK33" i="4" s="1"/>
  <c r="Z74" i="4"/>
  <c r="H74" i="4" s="1"/>
  <c r="D74" i="1" s="1"/>
  <c r="H73" i="4"/>
  <c r="D73" i="1" s="1"/>
  <c r="E33" i="4"/>
  <c r="F33" i="4" s="1"/>
  <c r="AT33" i="4" s="1"/>
  <c r="AJ33" i="4"/>
  <c r="Q33" i="4" s="1"/>
  <c r="AB35" i="4" l="1"/>
  <c r="AP37" i="4"/>
  <c r="AP35" i="4"/>
  <c r="AB34" i="4"/>
  <c r="Y34" i="4" s="1"/>
  <c r="AP36" i="4"/>
  <c r="Z75" i="4"/>
  <c r="BG34" i="4"/>
  <c r="AL33" i="4"/>
  <c r="B33" i="4" s="1"/>
  <c r="R33" i="4"/>
  <c r="AV33" i="4" s="1"/>
  <c r="B33" i="1" l="1"/>
  <c r="Z76" i="4"/>
  <c r="Z77" i="4" s="1"/>
  <c r="H77" i="4" s="1"/>
  <c r="D77" i="1" s="1"/>
  <c r="H75" i="4"/>
  <c r="D75" i="1" s="1"/>
  <c r="BK34" i="4"/>
  <c r="AD35" i="4"/>
  <c r="AR37" i="4"/>
  <c r="AD34" i="4"/>
  <c r="AA34" i="4" s="1"/>
  <c r="AR36" i="4"/>
  <c r="AR35" i="4"/>
  <c r="AE34" i="4"/>
  <c r="C34" i="4"/>
  <c r="C34" i="1" s="1"/>
  <c r="W33" i="4"/>
  <c r="X33" i="4" s="1"/>
  <c r="Y35" i="4"/>
  <c r="Y36" i="4" s="1"/>
  <c r="C36" i="4" s="1"/>
  <c r="C36" i="1" s="1"/>
  <c r="AA35" i="4" l="1"/>
  <c r="O35" i="4" s="1"/>
  <c r="E35" i="1" s="1"/>
  <c r="D34" i="4"/>
  <c r="H76" i="4"/>
  <c r="D76" i="1" s="1"/>
  <c r="Z78" i="4"/>
  <c r="C35" i="4"/>
  <c r="C35" i="1" s="1"/>
  <c r="Y37" i="4"/>
  <c r="AN33" i="4"/>
  <c r="AM33" i="4" s="1"/>
  <c r="G33" i="1" s="1"/>
  <c r="S33" i="4"/>
  <c r="F33" i="1"/>
  <c r="O115" i="4"/>
  <c r="O116" i="4"/>
  <c r="O34" i="4"/>
  <c r="E34" i="1" s="1"/>
  <c r="AX34" i="4"/>
  <c r="AA36" i="4"/>
  <c r="O36" i="4" s="1"/>
  <c r="E36" i="1" s="1"/>
  <c r="Z79" i="4" l="1"/>
  <c r="H79" i="4" s="1"/>
  <c r="D79" i="1" s="1"/>
  <c r="H78" i="4"/>
  <c r="D78" i="1" s="1"/>
  <c r="AW33" i="4"/>
  <c r="H33" i="1"/>
  <c r="U33" i="4"/>
  <c r="AA37" i="4"/>
  <c r="O37" i="4" s="1"/>
  <c r="E37" i="1" s="1"/>
  <c r="Y38" i="4"/>
  <c r="C38" i="4" s="1"/>
  <c r="C38" i="1" s="1"/>
  <c r="C37" i="4"/>
  <c r="C37" i="1" s="1"/>
  <c r="Y39" i="4" l="1"/>
  <c r="I33" i="1"/>
  <c r="DR33" i="1" s="1"/>
  <c r="O114" i="4" a="1"/>
  <c r="O114" i="4" s="1"/>
  <c r="AO34" i="4"/>
  <c r="BL34" i="4" s="1"/>
  <c r="V33" i="4"/>
  <c r="Y40" i="4"/>
  <c r="C40" i="4" s="1"/>
  <c r="C40" i="1" s="1"/>
  <c r="C39" i="4"/>
  <c r="C39" i="1" s="1"/>
  <c r="Z80" i="4"/>
  <c r="AA38" i="4"/>
  <c r="BH34" i="4" l="1"/>
  <c r="BJ34" i="4"/>
  <c r="O38" i="4"/>
  <c r="E38" i="1" s="1"/>
  <c r="Y41" i="4"/>
  <c r="T34" i="4"/>
  <c r="AS34" i="4"/>
  <c r="AW34" i="4" s="1"/>
  <c r="V34" i="4" s="1"/>
  <c r="AU34" i="4"/>
  <c r="AA39" i="4"/>
  <c r="Z81" i="4"/>
  <c r="Z82" i="4" s="1"/>
  <c r="H82" i="4" s="1"/>
  <c r="D82" i="1" s="1"/>
  <c r="H80" i="4"/>
  <c r="D80" i="1" s="1"/>
  <c r="AU35" i="4" l="1"/>
  <c r="BO34" i="4"/>
  <c r="W34" i="4" s="1"/>
  <c r="AY34" i="4"/>
  <c r="AI34" i="4" s="1"/>
  <c r="BM34" i="4"/>
  <c r="AF34" i="4"/>
  <c r="AV34" i="4"/>
  <c r="Y42" i="4"/>
  <c r="Y43" i="4" s="1"/>
  <c r="C41" i="4"/>
  <c r="C41" i="1" s="1"/>
  <c r="AT34" i="4"/>
  <c r="AA40" i="4"/>
  <c r="O40" i="4" s="1"/>
  <c r="E40" i="1" s="1"/>
  <c r="H81" i="4"/>
  <c r="D81" i="1" s="1"/>
  <c r="Z83" i="4"/>
  <c r="O39" i="4"/>
  <c r="E39" i="1" s="1"/>
  <c r="BN34" i="4"/>
  <c r="AG34" i="4"/>
  <c r="C43" i="4" l="1"/>
  <c r="C43" i="1" s="1"/>
  <c r="E34" i="4"/>
  <c r="AJ34" i="4"/>
  <c r="Q34" i="4" s="1"/>
  <c r="AL34" i="4" s="1"/>
  <c r="BG35" i="4"/>
  <c r="AA41" i="4"/>
  <c r="O41" i="4" s="1"/>
  <c r="E41" i="1" s="1"/>
  <c r="AT35" i="4"/>
  <c r="P34" i="4"/>
  <c r="Z84" i="4"/>
  <c r="H84" i="4" s="1"/>
  <c r="D84" i="1" s="1"/>
  <c r="H83" i="4"/>
  <c r="D83" i="1" s="1"/>
  <c r="I34" i="4"/>
  <c r="BI35" i="4"/>
  <c r="AU36" i="4"/>
  <c r="AV35" i="4"/>
  <c r="C42" i="4"/>
  <c r="C42" i="1" s="1"/>
  <c r="Y44" i="4"/>
  <c r="BJ35" i="4" l="1"/>
  <c r="BJ36" i="4" s="1"/>
  <c r="BN36" i="4" s="1"/>
  <c r="BK35" i="4"/>
  <c r="BH35" i="4"/>
  <c r="BH36" i="4" s="1"/>
  <c r="BM36" i="4" s="1"/>
  <c r="AK34" i="4"/>
  <c r="B34" i="4" s="1"/>
  <c r="B34" i="1" s="1"/>
  <c r="Z85" i="4"/>
  <c r="Z86" i="4" s="1"/>
  <c r="Z87" i="4" s="1"/>
  <c r="H87" i="4" s="1"/>
  <c r="D87" i="1" s="1"/>
  <c r="AA42" i="4"/>
  <c r="AA43" i="4" s="1"/>
  <c r="C44" i="4"/>
  <c r="C44" i="1" s="1"/>
  <c r="AV36" i="4"/>
  <c r="AU37" i="4"/>
  <c r="Y45" i="4"/>
  <c r="AT36" i="4"/>
  <c r="BL35" i="4" l="1"/>
  <c r="BL36" i="4" s="1"/>
  <c r="BO36" i="4" s="1"/>
  <c r="W36" i="4" s="1"/>
  <c r="BN35" i="4"/>
  <c r="BJ37" i="4"/>
  <c r="BN37" i="4" s="1"/>
  <c r="BH37" i="4"/>
  <c r="BM37" i="4" s="1"/>
  <c r="BM35" i="4"/>
  <c r="H85" i="4"/>
  <c r="D85" i="1" s="1"/>
  <c r="AV37" i="4"/>
  <c r="C45" i="4"/>
  <c r="C45" i="1" s="1"/>
  <c r="H86" i="4"/>
  <c r="D86" i="1" s="1"/>
  <c r="Z88" i="4"/>
  <c r="O43" i="4"/>
  <c r="E43" i="1" s="1"/>
  <c r="AT37" i="4"/>
  <c r="AU38" i="4"/>
  <c r="Y46" i="4"/>
  <c r="Y47" i="4" s="1"/>
  <c r="C47" i="4" s="1"/>
  <c r="C47" i="1" s="1"/>
  <c r="O42" i="4"/>
  <c r="E42" i="1" s="1"/>
  <c r="AA44" i="4"/>
  <c r="AA45" i="4" s="1"/>
  <c r="BL37" i="4" l="1"/>
  <c r="BO37" i="4" s="1"/>
  <c r="W37" i="4" s="1"/>
  <c r="BO35" i="4"/>
  <c r="W35" i="4" s="1"/>
  <c r="BJ38" i="4"/>
  <c r="BN38" i="4" s="1"/>
  <c r="BH38" i="4"/>
  <c r="BM38" i="4" s="1"/>
  <c r="AA46" i="4"/>
  <c r="O46" i="4" s="1"/>
  <c r="E46" i="1" s="1"/>
  <c r="Z89" i="4"/>
  <c r="Z90" i="4" s="1"/>
  <c r="H88" i="4"/>
  <c r="D88" i="1" s="1"/>
  <c r="C46" i="4"/>
  <c r="C46" i="1" s="1"/>
  <c r="Y48" i="4"/>
  <c r="AU39" i="4"/>
  <c r="O44" i="4"/>
  <c r="E44" i="1" s="1"/>
  <c r="O45" i="4"/>
  <c r="E45" i="1" s="1"/>
  <c r="AT38" i="4"/>
  <c r="AV38" i="4"/>
  <c r="BL38" i="4" l="1"/>
  <c r="BO38" i="4" s="1"/>
  <c r="W38" i="4" s="1"/>
  <c r="BJ39" i="4"/>
  <c r="BN39" i="4" s="1"/>
  <c r="BH39" i="4"/>
  <c r="BM39" i="4" s="1"/>
  <c r="AA47" i="4"/>
  <c r="AA48" i="4" s="1"/>
  <c r="H89" i="4"/>
  <c r="D89" i="1" s="1"/>
  <c r="Z91" i="4"/>
  <c r="H91" i="4" s="1"/>
  <c r="D91" i="1" s="1"/>
  <c r="AV39" i="4"/>
  <c r="AT39" i="4"/>
  <c r="AU40" i="4"/>
  <c r="Y49" i="4"/>
  <c r="C49" i="4" s="1"/>
  <c r="C49" i="1" s="1"/>
  <c r="C48" i="4"/>
  <c r="C48" i="1" s="1"/>
  <c r="H90" i="4"/>
  <c r="D90" i="1" s="1"/>
  <c r="Z92" i="4"/>
  <c r="O47" i="4"/>
  <c r="E47" i="1" s="1"/>
  <c r="BL39" i="4" l="1"/>
  <c r="BO39" i="4" s="1"/>
  <c r="W39" i="4" s="1"/>
  <c r="BH40" i="4"/>
  <c r="BM40" i="4" s="1"/>
  <c r="BJ40" i="4"/>
  <c r="BN40" i="4" s="1"/>
  <c r="O48" i="4"/>
  <c r="E48" i="1" s="1"/>
  <c r="Y50" i="4"/>
  <c r="AV40" i="4"/>
  <c r="Z93" i="4"/>
  <c r="H92" i="4"/>
  <c r="D92" i="1" s="1"/>
  <c r="AU41" i="4"/>
  <c r="AT40" i="4"/>
  <c r="BH41" i="4" s="1"/>
  <c r="AA49" i="4"/>
  <c r="O49" i="4" s="1"/>
  <c r="E49" i="1" s="1"/>
  <c r="BL40" i="4" l="1"/>
  <c r="BO40" i="4" s="1"/>
  <c r="W40" i="4" s="1"/>
  <c r="BJ41" i="4"/>
  <c r="BN41" i="4" s="1"/>
  <c r="AV41" i="4"/>
  <c r="H93" i="4"/>
  <c r="D93" i="1" s="1"/>
  <c r="BM41" i="4"/>
  <c r="AT41" i="4"/>
  <c r="BH42" i="4" s="1"/>
  <c r="Y51" i="4"/>
  <c r="C51" i="4" s="1"/>
  <c r="C51" i="1" s="1"/>
  <c r="C50" i="4"/>
  <c r="C50" i="1" s="1"/>
  <c r="Z94" i="4"/>
  <c r="Z95" i="4" s="1"/>
  <c r="H95" i="4" s="1"/>
  <c r="D95" i="1" s="1"/>
  <c r="AA50" i="4"/>
  <c r="AA51" i="4" s="1"/>
  <c r="AU42" i="4"/>
  <c r="BL41" i="4" l="1"/>
  <c r="BO41" i="4" s="1"/>
  <c r="W41" i="4" s="1"/>
  <c r="BJ42" i="4"/>
  <c r="BN42" i="4" s="1"/>
  <c r="Y52" i="4"/>
  <c r="Y53" i="4" s="1"/>
  <c r="Y54" i="4" s="1"/>
  <c r="AA52" i="4"/>
  <c r="AA53" i="4" s="1"/>
  <c r="AU43" i="4"/>
  <c r="O50" i="4"/>
  <c r="E50" i="1" s="1"/>
  <c r="O51" i="4"/>
  <c r="E51" i="1" s="1"/>
  <c r="AT42" i="4"/>
  <c r="BH43" i="4" s="1"/>
  <c r="BM42" i="4"/>
  <c r="H94" i="4"/>
  <c r="D94" i="1" s="1"/>
  <c r="Z96" i="4"/>
  <c r="AV42" i="4"/>
  <c r="BL42" i="4" l="1"/>
  <c r="BO42" i="4" s="1"/>
  <c r="W42" i="4" s="1"/>
  <c r="BJ43" i="4"/>
  <c r="BN43" i="4" s="1"/>
  <c r="C52" i="4"/>
  <c r="C52" i="1" s="1"/>
  <c r="O52" i="4"/>
  <c r="E52" i="1" s="1"/>
  <c r="C54" i="4"/>
  <c r="C54" i="1" s="1"/>
  <c r="O53" i="4"/>
  <c r="E53" i="1" s="1"/>
  <c r="AV43" i="4"/>
  <c r="AU44" i="4"/>
  <c r="C53" i="4"/>
  <c r="C53" i="1" s="1"/>
  <c r="Y55" i="4"/>
  <c r="C55" i="4" s="1"/>
  <c r="C55" i="1" s="1"/>
  <c r="Z97" i="4"/>
  <c r="Z98" i="4" s="1"/>
  <c r="H96" i="4"/>
  <c r="D96" i="1" s="1"/>
  <c r="AT43" i="4"/>
  <c r="BH44" i="4" s="1"/>
  <c r="BM43" i="4"/>
  <c r="AA54" i="4"/>
  <c r="AA55" i="4" s="1"/>
  <c r="BL43" i="4" l="1"/>
  <c r="BO43" i="4" s="1"/>
  <c r="W43" i="4" s="1"/>
  <c r="BJ44" i="4"/>
  <c r="BN44" i="4" s="1"/>
  <c r="AA56" i="4"/>
  <c r="AA57" i="4" s="1"/>
  <c r="AU45" i="4"/>
  <c r="H98" i="4"/>
  <c r="D98" i="1" s="1"/>
  <c r="O54" i="4"/>
  <c r="E54" i="1" s="1"/>
  <c r="H97" i="4"/>
  <c r="D97" i="1" s="1"/>
  <c r="Z99" i="4"/>
  <c r="Z100" i="4" s="1"/>
  <c r="H100" i="4" s="1"/>
  <c r="D100" i="1" s="1"/>
  <c r="AV44" i="4"/>
  <c r="BM44" i="4"/>
  <c r="AT44" i="4"/>
  <c r="BH45" i="4" s="1"/>
  <c r="Y56" i="4"/>
  <c r="O55" i="4"/>
  <c r="E55" i="1" s="1"/>
  <c r="BL44" i="4" l="1"/>
  <c r="BO44" i="4" s="1"/>
  <c r="W44" i="4" s="1"/>
  <c r="BJ45" i="4"/>
  <c r="BN45" i="4" s="1"/>
  <c r="O56" i="4"/>
  <c r="E56" i="1" s="1"/>
  <c r="AT45" i="4"/>
  <c r="BH46" i="4" s="1"/>
  <c r="BM45" i="4"/>
  <c r="Y57" i="4"/>
  <c r="Y58" i="4" s="1"/>
  <c r="C56" i="4"/>
  <c r="C56" i="1" s="1"/>
  <c r="AU46" i="4"/>
  <c r="AA58" i="4"/>
  <c r="AV45" i="4"/>
  <c r="H99" i="4"/>
  <c r="D99" i="1" s="1"/>
  <c r="Z101" i="4"/>
  <c r="O57" i="4"/>
  <c r="E57" i="1" s="1"/>
  <c r="BL45" i="4" l="1"/>
  <c r="BO45" i="4" s="1"/>
  <c r="W45" i="4" s="1"/>
  <c r="BJ46" i="4"/>
  <c r="BN46" i="4" s="1"/>
  <c r="C58" i="4"/>
  <c r="C58" i="1" s="1"/>
  <c r="AU47" i="4"/>
  <c r="AV46" i="4"/>
  <c r="C57" i="4"/>
  <c r="C57" i="1" s="1"/>
  <c r="Y59" i="4"/>
  <c r="Z102" i="4"/>
  <c r="Z103" i="4" s="1"/>
  <c r="H103" i="4" s="1"/>
  <c r="D103" i="1" s="1"/>
  <c r="H101" i="4"/>
  <c r="D101" i="1" s="1"/>
  <c r="O58" i="4"/>
  <c r="E58" i="1" s="1"/>
  <c r="AA59" i="4"/>
  <c r="AT46" i="4"/>
  <c r="BH47" i="4" s="1"/>
  <c r="BM46" i="4"/>
  <c r="BL46" i="4" l="1"/>
  <c r="BO46" i="4" s="1"/>
  <c r="W46" i="4" s="1"/>
  <c r="BJ47" i="4"/>
  <c r="BN47" i="4" s="1"/>
  <c r="C59" i="4"/>
  <c r="C59" i="1" s="1"/>
  <c r="BM47" i="4"/>
  <c r="AT47" i="4"/>
  <c r="BH48" i="4" s="1"/>
  <c r="AU48" i="4"/>
  <c r="AV47" i="4"/>
  <c r="H102" i="4"/>
  <c r="D102" i="1" s="1"/>
  <c r="Z104" i="4"/>
  <c r="Y60" i="4"/>
  <c r="AA60" i="4"/>
  <c r="O60" i="4" s="1"/>
  <c r="E60" i="1" s="1"/>
  <c r="O59" i="4"/>
  <c r="E59" i="1" s="1"/>
  <c r="BL47" i="4" l="1"/>
  <c r="BO47" i="4" s="1"/>
  <c r="W47" i="4" s="1"/>
  <c r="BJ48" i="4"/>
  <c r="BN48" i="4" s="1"/>
  <c r="AA61" i="4"/>
  <c r="AA62" i="4" s="1"/>
  <c r="AA63" i="4" s="1"/>
  <c r="AV48" i="4"/>
  <c r="BM48" i="4"/>
  <c r="AT48" i="4"/>
  <c r="BH49" i="4" s="1"/>
  <c r="AU49" i="4"/>
  <c r="C60" i="4"/>
  <c r="C60" i="1" s="1"/>
  <c r="Z105" i="4"/>
  <c r="H105" i="4" s="1"/>
  <c r="D105" i="1" s="1"/>
  <c r="H104" i="4"/>
  <c r="D104" i="1" s="1"/>
  <c r="Y61" i="4"/>
  <c r="O61" i="4" l="1"/>
  <c r="E61" i="1" s="1"/>
  <c r="BL48" i="4"/>
  <c r="BO48" i="4" s="1"/>
  <c r="W48" i="4" s="1"/>
  <c r="BJ49" i="4"/>
  <c r="BN49" i="4" s="1"/>
  <c r="Z106" i="4"/>
  <c r="Z107" i="4" s="1"/>
  <c r="AU50" i="4"/>
  <c r="C61" i="4"/>
  <c r="C61" i="1" s="1"/>
  <c r="BM49" i="4"/>
  <c r="AT49" i="4"/>
  <c r="BH50" i="4" s="1"/>
  <c r="O62" i="4"/>
  <c r="E62" i="1" s="1"/>
  <c r="O63" i="4"/>
  <c r="E63" i="1" s="1"/>
  <c r="AA64" i="4"/>
  <c r="Y62" i="4"/>
  <c r="Y63" i="4" s="1"/>
  <c r="AV49" i="4"/>
  <c r="H106" i="4" l="1"/>
  <c r="D106" i="1" s="1"/>
  <c r="BL49" i="4"/>
  <c r="BO49" i="4" s="1"/>
  <c r="W49" i="4" s="1"/>
  <c r="BJ50" i="4"/>
  <c r="BN50" i="4" s="1"/>
  <c r="C63" i="4"/>
  <c r="C63" i="1" s="1"/>
  <c r="H107" i="4"/>
  <c r="D107" i="1" s="1"/>
  <c r="AV50" i="4"/>
  <c r="AT50" i="4"/>
  <c r="BH51" i="4" s="1"/>
  <c r="BM50" i="4"/>
  <c r="AA65" i="4"/>
  <c r="AA66" i="4" s="1"/>
  <c r="AU51" i="4"/>
  <c r="C62" i="4"/>
  <c r="C62" i="1" s="1"/>
  <c r="Y64" i="4"/>
  <c r="C64" i="4" s="1"/>
  <c r="C64" i="1" s="1"/>
  <c r="Z108" i="4"/>
  <c r="H108" i="4" s="1"/>
  <c r="D108" i="1" s="1"/>
  <c r="O64" i="4"/>
  <c r="E64" i="1" s="1"/>
  <c r="BL50" i="4" l="1"/>
  <c r="BO50" i="4" s="1"/>
  <c r="W50" i="4" s="1"/>
  <c r="BJ51" i="4"/>
  <c r="BN51" i="4" s="1"/>
  <c r="BM51" i="4"/>
  <c r="AT51" i="4"/>
  <c r="BH52" i="4" s="1"/>
  <c r="AV51" i="4"/>
  <c r="AU52" i="4"/>
  <c r="Z109" i="4"/>
  <c r="H109" i="4" s="1"/>
  <c r="D109" i="1" s="1"/>
  <c r="O65" i="4"/>
  <c r="E65" i="1" s="1"/>
  <c r="Y65" i="4"/>
  <c r="AA67" i="4"/>
  <c r="O66" i="4"/>
  <c r="E66" i="1" s="1"/>
  <c r="BL51" i="4" l="1"/>
  <c r="BO51" i="4" s="1"/>
  <c r="W51" i="4" s="1"/>
  <c r="BJ52" i="4"/>
  <c r="BN52" i="4" s="1"/>
  <c r="AU53" i="4"/>
  <c r="AV52" i="4"/>
  <c r="O67" i="4"/>
  <c r="E67" i="1" s="1"/>
  <c r="AT52" i="4"/>
  <c r="BH53" i="4" s="1"/>
  <c r="BM52" i="4"/>
  <c r="Y66" i="4"/>
  <c r="C65" i="4"/>
  <c r="C65" i="1" s="1"/>
  <c r="AA68" i="4"/>
  <c r="BL52" i="4" l="1"/>
  <c r="BO52" i="4" s="1"/>
  <c r="W52" i="4" s="1"/>
  <c r="BJ53" i="4"/>
  <c r="BN53" i="4" s="1"/>
  <c r="BM53" i="4"/>
  <c r="AT53" i="4"/>
  <c r="BH54" i="4" s="1"/>
  <c r="AA69" i="4"/>
  <c r="O69" i="4" s="1"/>
  <c r="E69" i="1" s="1"/>
  <c r="AV53" i="4"/>
  <c r="C66" i="4"/>
  <c r="C66" i="1" s="1"/>
  <c r="O68" i="4"/>
  <c r="E68" i="1" s="1"/>
  <c r="Y67" i="4"/>
  <c r="C67" i="4" s="1"/>
  <c r="C67" i="1" s="1"/>
  <c r="AU54" i="4"/>
  <c r="BL53" i="4" l="1"/>
  <c r="BO53" i="4" s="1"/>
  <c r="W53" i="4" s="1"/>
  <c r="BJ54" i="4"/>
  <c r="BN54" i="4" s="1"/>
  <c r="Y68" i="4"/>
  <c r="Y69" i="4" s="1"/>
  <c r="Y70" i="4" s="1"/>
  <c r="C70" i="4" s="1"/>
  <c r="C70" i="1" s="1"/>
  <c r="AV54" i="4"/>
  <c r="AU55" i="4"/>
  <c r="AA70" i="4"/>
  <c r="AT54" i="4"/>
  <c r="BH55" i="4" s="1"/>
  <c r="BM54" i="4"/>
  <c r="BL54" i="4" l="1"/>
  <c r="BO54" i="4" s="1"/>
  <c r="W54" i="4" s="1"/>
  <c r="BJ55" i="4"/>
  <c r="BN55" i="4" s="1"/>
  <c r="C68" i="4"/>
  <c r="C68" i="1" s="1"/>
  <c r="AU56" i="4"/>
  <c r="AV55" i="4"/>
  <c r="BM55" i="4"/>
  <c r="AT55" i="4"/>
  <c r="BH56" i="4" s="1"/>
  <c r="O70" i="4"/>
  <c r="E70" i="1" s="1"/>
  <c r="AA71" i="4"/>
  <c r="C69" i="4"/>
  <c r="C69" i="1" s="1"/>
  <c r="Y71" i="4"/>
  <c r="BL55" i="4" l="1"/>
  <c r="BO55" i="4" s="1"/>
  <c r="W55" i="4" s="1"/>
  <c r="BJ56" i="4"/>
  <c r="BN56" i="4" s="1"/>
  <c r="BM56" i="4"/>
  <c r="AT56" i="4"/>
  <c r="BH57" i="4" s="1"/>
  <c r="AV56" i="4"/>
  <c r="AU57" i="4"/>
  <c r="Y72" i="4"/>
  <c r="C72" i="4" s="1"/>
  <c r="C72" i="1" s="1"/>
  <c r="C71" i="4"/>
  <c r="C71" i="1" s="1"/>
  <c r="O71" i="4"/>
  <c r="E71" i="1" s="1"/>
  <c r="AA72" i="4"/>
  <c r="BL56" i="4" l="1"/>
  <c r="BO56" i="4" s="1"/>
  <c r="W56" i="4" s="1"/>
  <c r="BJ57" i="4"/>
  <c r="BN57" i="4" s="1"/>
  <c r="Y73" i="4"/>
  <c r="Y74" i="4" s="1"/>
  <c r="C74" i="4" s="1"/>
  <c r="C74" i="1" s="1"/>
  <c r="AU58" i="4"/>
  <c r="AA73" i="4"/>
  <c r="AA74" i="4" s="1"/>
  <c r="AV57" i="4"/>
  <c r="O72" i="4"/>
  <c r="E72" i="1" s="1"/>
  <c r="BM57" i="4"/>
  <c r="AT57" i="4"/>
  <c r="BH58" i="4" s="1"/>
  <c r="BL57" i="4" l="1"/>
  <c r="BO57" i="4" s="1"/>
  <c r="W57" i="4" s="1"/>
  <c r="BJ58" i="4"/>
  <c r="BN58" i="4" s="1"/>
  <c r="C73" i="4"/>
  <c r="C73" i="1" s="1"/>
  <c r="O73" i="4"/>
  <c r="E73" i="1" s="1"/>
  <c r="AA75" i="4"/>
  <c r="O75" i="4" s="1"/>
  <c r="E75" i="1" s="1"/>
  <c r="O74" i="4"/>
  <c r="E74" i="1" s="1"/>
  <c r="AU59" i="4"/>
  <c r="BM58" i="4"/>
  <c r="AT58" i="4"/>
  <c r="BH59" i="4" s="1"/>
  <c r="AV58" i="4"/>
  <c r="Y75" i="4"/>
  <c r="BL58" i="4" l="1"/>
  <c r="BO58" i="4" s="1"/>
  <c r="W58" i="4" s="1"/>
  <c r="BJ59" i="4"/>
  <c r="BN59" i="4" s="1"/>
  <c r="Y76" i="4"/>
  <c r="Y77" i="4" s="1"/>
  <c r="C75" i="4"/>
  <c r="C75" i="1" s="1"/>
  <c r="AU60" i="4"/>
  <c r="AV59" i="4"/>
  <c r="BM59" i="4"/>
  <c r="AT59" i="4"/>
  <c r="BH60" i="4" s="1"/>
  <c r="AA76" i="4"/>
  <c r="O76" i="4" s="1"/>
  <c r="E76" i="1" s="1"/>
  <c r="BL59" i="4" l="1"/>
  <c r="BO59" i="4" s="1"/>
  <c r="W59" i="4" s="1"/>
  <c r="BJ60" i="4"/>
  <c r="BN60" i="4" s="1"/>
  <c r="AV60" i="4"/>
  <c r="AU61" i="4"/>
  <c r="AA77" i="4"/>
  <c r="O77" i="4" s="1"/>
  <c r="E77" i="1" s="1"/>
  <c r="BM60" i="4"/>
  <c r="AT60" i="4"/>
  <c r="BH61" i="4" s="1"/>
  <c r="C77" i="4"/>
  <c r="C77" i="1" s="1"/>
  <c r="C76" i="4"/>
  <c r="C76" i="1" s="1"/>
  <c r="Y78" i="4"/>
  <c r="BL60" i="4" l="1"/>
  <c r="BO60" i="4" s="1"/>
  <c r="W60" i="4" s="1"/>
  <c r="BJ61" i="4"/>
  <c r="BN61" i="4" s="1"/>
  <c r="AA78" i="4"/>
  <c r="BM61" i="4"/>
  <c r="AT61" i="4"/>
  <c r="BH62" i="4" s="1"/>
  <c r="AU62" i="4"/>
  <c r="C78" i="4"/>
  <c r="C78" i="1" s="1"/>
  <c r="Y79" i="4"/>
  <c r="C79" i="4" s="1"/>
  <c r="C79" i="1" s="1"/>
  <c r="AV61" i="4"/>
  <c r="BL61" i="4" l="1"/>
  <c r="BO61" i="4" s="1"/>
  <c r="W61" i="4" s="1"/>
  <c r="BJ62" i="4"/>
  <c r="BN62" i="4" s="1"/>
  <c r="AA79" i="4"/>
  <c r="AA80" i="4" s="1"/>
  <c r="AU63" i="4"/>
  <c r="AV62" i="4"/>
  <c r="Y80" i="4"/>
  <c r="O78" i="4"/>
  <c r="E78" i="1" s="1"/>
  <c r="AT62" i="4"/>
  <c r="BH63" i="4" s="1"/>
  <c r="BM62" i="4"/>
  <c r="BL62" i="4" l="1"/>
  <c r="BO62" i="4" s="1"/>
  <c r="W62" i="4" s="1"/>
  <c r="BJ63" i="4"/>
  <c r="BN63" i="4" s="1"/>
  <c r="AV63" i="4"/>
  <c r="Y81" i="4"/>
  <c r="Y82" i="4" s="1"/>
  <c r="C80" i="4"/>
  <c r="C80" i="1" s="1"/>
  <c r="AU64" i="4"/>
  <c r="O79" i="4"/>
  <c r="E79" i="1" s="1"/>
  <c r="BM63" i="4"/>
  <c r="AT63" i="4"/>
  <c r="BH64" i="4" s="1"/>
  <c r="O80" i="4"/>
  <c r="E80" i="1" s="1"/>
  <c r="AA81" i="4"/>
  <c r="BL63" i="4" l="1"/>
  <c r="BO63" i="4" s="1"/>
  <c r="W63" i="4" s="1"/>
  <c r="BJ64" i="4"/>
  <c r="BN64" i="4" s="1"/>
  <c r="C82" i="4"/>
  <c r="C82" i="1" s="1"/>
  <c r="AU65" i="4"/>
  <c r="AA82" i="4"/>
  <c r="O82" i="4" s="1"/>
  <c r="E82" i="1" s="1"/>
  <c r="C81" i="4"/>
  <c r="C81" i="1" s="1"/>
  <c r="Y83" i="4"/>
  <c r="C83" i="4" s="1"/>
  <c r="C83" i="1" s="1"/>
  <c r="AT64" i="4"/>
  <c r="BH65" i="4" s="1"/>
  <c r="BM64" i="4"/>
  <c r="AV64" i="4"/>
  <c r="O81" i="4"/>
  <c r="E81" i="1" s="1"/>
  <c r="BL64" i="4" l="1"/>
  <c r="BO64" i="4" s="1"/>
  <c r="W64" i="4" s="1"/>
  <c r="BJ65" i="4"/>
  <c r="BN65" i="4" s="1"/>
  <c r="AA83" i="4"/>
  <c r="AA84" i="4" s="1"/>
  <c r="AV65" i="4"/>
  <c r="AU66" i="4"/>
  <c r="AT65" i="4"/>
  <c r="BH66" i="4" s="1"/>
  <c r="BM65" i="4"/>
  <c r="Y84" i="4"/>
  <c r="BL65" i="4" l="1"/>
  <c r="BO65" i="4" s="1"/>
  <c r="W65" i="4" s="1"/>
  <c r="BJ66" i="4"/>
  <c r="BN66" i="4" s="1"/>
  <c r="AU67" i="4"/>
  <c r="AT66" i="4"/>
  <c r="BH67" i="4" s="1"/>
  <c r="BM66" i="4"/>
  <c r="O83" i="4"/>
  <c r="E83" i="1" s="1"/>
  <c r="Y85" i="4"/>
  <c r="C84" i="4"/>
  <c r="C84" i="1" s="1"/>
  <c r="AV66" i="4"/>
  <c r="O84" i="4"/>
  <c r="E84" i="1" s="1"/>
  <c r="AA85" i="4"/>
  <c r="O85" i="4" s="1"/>
  <c r="E85" i="1" s="1"/>
  <c r="BL66" i="4" l="1"/>
  <c r="BO66" i="4" s="1"/>
  <c r="W66" i="4" s="1"/>
  <c r="BJ67" i="4"/>
  <c r="BN67" i="4" s="1"/>
  <c r="C85" i="4"/>
  <c r="C85" i="1" s="1"/>
  <c r="BM67" i="4"/>
  <c r="AT67" i="4"/>
  <c r="BH68" i="4" s="1"/>
  <c r="AV67" i="4"/>
  <c r="AU68" i="4"/>
  <c r="Y86" i="4"/>
  <c r="C86" i="4" s="1"/>
  <c r="C86" i="1" s="1"/>
  <c r="AA86" i="4"/>
  <c r="AA87" i="4" s="1"/>
  <c r="BL67" i="4" l="1"/>
  <c r="BO67" i="4" s="1"/>
  <c r="W67" i="4" s="1"/>
  <c r="BJ68" i="4"/>
  <c r="BN68" i="4" s="1"/>
  <c r="AA88" i="4"/>
  <c r="O88" i="4" s="1"/>
  <c r="E88" i="1" s="1"/>
  <c r="AU69" i="4"/>
  <c r="AV68" i="4"/>
  <c r="BM68" i="4"/>
  <c r="AT68" i="4"/>
  <c r="BH69" i="4" s="1"/>
  <c r="Y87" i="4"/>
  <c r="O87" i="4"/>
  <c r="E87" i="1" s="1"/>
  <c r="O86" i="4"/>
  <c r="E86" i="1" s="1"/>
  <c r="BL68" i="4" l="1"/>
  <c r="BO68" i="4" s="1"/>
  <c r="W68" i="4" s="1"/>
  <c r="BJ69" i="4"/>
  <c r="BN69" i="4" s="1"/>
  <c r="AV69" i="4"/>
  <c r="AU70" i="4"/>
  <c r="AA89" i="4"/>
  <c r="AA90" i="4" s="1"/>
  <c r="Y88" i="4"/>
  <c r="C88" i="4" s="1"/>
  <c r="C88" i="1" s="1"/>
  <c r="C87" i="4"/>
  <c r="C87" i="1" s="1"/>
  <c r="BM69" i="4"/>
  <c r="AT69" i="4"/>
  <c r="BH70" i="4" s="1"/>
  <c r="BL69" i="4" l="1"/>
  <c r="BO69" i="4" s="1"/>
  <c r="W69" i="4" s="1"/>
  <c r="BJ70" i="4"/>
  <c r="BN70" i="4" s="1"/>
  <c r="Y89" i="4"/>
  <c r="O89" i="4"/>
  <c r="E89" i="1" s="1"/>
  <c r="O90" i="4"/>
  <c r="E90" i="1" s="1"/>
  <c r="AA91" i="4"/>
  <c r="AT70" i="4"/>
  <c r="BH71" i="4" s="1"/>
  <c r="BM70" i="4"/>
  <c r="AU71" i="4"/>
  <c r="AV70" i="4"/>
  <c r="BL70" i="4" l="1"/>
  <c r="BO70" i="4" s="1"/>
  <c r="W70" i="4" s="1"/>
  <c r="BJ71" i="4"/>
  <c r="BN71" i="4" s="1"/>
  <c r="AT71" i="4"/>
  <c r="BH72" i="4" s="1"/>
  <c r="BM71" i="4"/>
  <c r="AV71" i="4"/>
  <c r="Y90" i="4"/>
  <c r="Y91" i="4" s="1"/>
  <c r="C91" i="4" s="1"/>
  <c r="C91" i="1" s="1"/>
  <c r="C89" i="4"/>
  <c r="C89" i="1" s="1"/>
  <c r="AA92" i="4"/>
  <c r="AA93" i="4" s="1"/>
  <c r="AU72" i="4"/>
  <c r="O91" i="4"/>
  <c r="E91" i="1" s="1"/>
  <c r="BL71" i="4" l="1"/>
  <c r="BO71" i="4" s="1"/>
  <c r="W71" i="4" s="1"/>
  <c r="BJ72" i="4"/>
  <c r="BN72" i="4" s="1"/>
  <c r="AA94" i="4"/>
  <c r="AA95" i="4" s="1"/>
  <c r="C90" i="4"/>
  <c r="C90" i="1" s="1"/>
  <c r="Y92" i="4"/>
  <c r="AV72" i="4"/>
  <c r="AU73" i="4"/>
  <c r="O92" i="4"/>
  <c r="E92" i="1" s="1"/>
  <c r="O93" i="4"/>
  <c r="E93" i="1" s="1"/>
  <c r="AT72" i="4"/>
  <c r="BH73" i="4" s="1"/>
  <c r="BM72" i="4"/>
  <c r="BL72" i="4" l="1"/>
  <c r="BO72" i="4" s="1"/>
  <c r="W72" i="4" s="1"/>
  <c r="BJ73" i="4"/>
  <c r="BN73" i="4" s="1"/>
  <c r="AV73" i="4"/>
  <c r="Y93" i="4"/>
  <c r="Y94" i="4" s="1"/>
  <c r="C94" i="4" s="1"/>
  <c r="C94" i="1" s="1"/>
  <c r="C92" i="4"/>
  <c r="C92" i="1" s="1"/>
  <c r="BM73" i="4"/>
  <c r="AT73" i="4"/>
  <c r="BH74" i="4" s="1"/>
  <c r="O94" i="4"/>
  <c r="E94" i="1" s="1"/>
  <c r="AU74" i="4"/>
  <c r="O95" i="4"/>
  <c r="E95" i="1" s="1"/>
  <c r="AA96" i="4"/>
  <c r="BL73" i="4" l="1"/>
  <c r="BO73" i="4" s="1"/>
  <c r="W73" i="4" s="1"/>
  <c r="BJ74" i="4"/>
  <c r="BN74" i="4" s="1"/>
  <c r="O96" i="4"/>
  <c r="E96" i="1" s="1"/>
  <c r="C93" i="4"/>
  <c r="C93" i="1" s="1"/>
  <c r="Y95" i="4"/>
  <c r="BM74" i="4"/>
  <c r="AT74" i="4"/>
  <c r="BH75" i="4" s="1"/>
  <c r="AU75" i="4"/>
  <c r="AV74" i="4"/>
  <c r="AA97" i="4"/>
  <c r="BL74" i="4" l="1"/>
  <c r="BO74" i="4" s="1"/>
  <c r="W74" i="4" s="1"/>
  <c r="BJ75" i="4"/>
  <c r="BN75" i="4" s="1"/>
  <c r="BM75" i="4"/>
  <c r="AT75" i="4"/>
  <c r="BH76" i="4" s="1"/>
  <c r="Y96" i="4"/>
  <c r="Y97" i="4" s="1"/>
  <c r="C95" i="4"/>
  <c r="C95" i="1" s="1"/>
  <c r="AA98" i="4"/>
  <c r="AA99" i="4" s="1"/>
  <c r="AU76" i="4"/>
  <c r="AV75" i="4"/>
  <c r="O97" i="4"/>
  <c r="E97" i="1" s="1"/>
  <c r="BL75" i="4" l="1"/>
  <c r="BO75" i="4" s="1"/>
  <c r="W75" i="4" s="1"/>
  <c r="BJ76" i="4"/>
  <c r="BN76" i="4" s="1"/>
  <c r="AA100" i="4"/>
  <c r="AA101" i="4" s="1"/>
  <c r="C97" i="4"/>
  <c r="C97" i="1" s="1"/>
  <c r="AU77" i="4"/>
  <c r="O98" i="4"/>
  <c r="E98" i="1" s="1"/>
  <c r="O99" i="4"/>
  <c r="E99" i="1" s="1"/>
  <c r="AV76" i="4"/>
  <c r="C96" i="4"/>
  <c r="C96" i="1" s="1"/>
  <c r="Y98" i="4"/>
  <c r="C98" i="4" s="1"/>
  <c r="C98" i="1" s="1"/>
  <c r="AT76" i="4"/>
  <c r="BH77" i="4" s="1"/>
  <c r="BM76" i="4"/>
  <c r="BL76" i="4" l="1"/>
  <c r="BO76" i="4" s="1"/>
  <c r="W76" i="4" s="1"/>
  <c r="BJ77" i="4"/>
  <c r="BN77" i="4" s="1"/>
  <c r="AA102" i="4"/>
  <c r="O102" i="4" s="1"/>
  <c r="E102" i="1" s="1"/>
  <c r="AU78" i="4"/>
  <c r="Y99" i="4"/>
  <c r="O100" i="4"/>
  <c r="E100" i="1" s="1"/>
  <c r="AV77" i="4"/>
  <c r="AT77" i="4"/>
  <c r="BH78" i="4" s="1"/>
  <c r="BM77" i="4"/>
  <c r="O101" i="4"/>
  <c r="E101" i="1" s="1"/>
  <c r="BL77" i="4" l="1"/>
  <c r="BO77" i="4" s="1"/>
  <c r="W77" i="4" s="1"/>
  <c r="BJ78" i="4"/>
  <c r="BN78" i="4" s="1"/>
  <c r="Y100" i="4"/>
  <c r="Y101" i="4" s="1"/>
  <c r="C99" i="4"/>
  <c r="C99" i="1" s="1"/>
  <c r="AU79" i="4"/>
  <c r="AA103" i="4"/>
  <c r="AT78" i="4"/>
  <c r="BH79" i="4" s="1"/>
  <c r="BM78" i="4"/>
  <c r="AV78" i="4"/>
  <c r="BL78" i="4" l="1"/>
  <c r="BO78" i="4" s="1"/>
  <c r="W78" i="4" s="1"/>
  <c r="BJ79" i="4"/>
  <c r="BN79" i="4" s="1"/>
  <c r="C101" i="4"/>
  <c r="C101" i="1" s="1"/>
  <c r="AT79" i="4"/>
  <c r="BH80" i="4" s="1"/>
  <c r="BM79" i="4"/>
  <c r="AU80" i="4"/>
  <c r="AA104" i="4"/>
  <c r="AA105" i="4" s="1"/>
  <c r="O103" i="4"/>
  <c r="E103" i="1" s="1"/>
  <c r="AV79" i="4"/>
  <c r="C100" i="4"/>
  <c r="C100" i="1" s="1"/>
  <c r="Y102" i="4"/>
  <c r="BL79" i="4" l="1"/>
  <c r="BO79" i="4" s="1"/>
  <c r="W79" i="4" s="1"/>
  <c r="BJ80" i="4"/>
  <c r="BN80" i="4" s="1"/>
  <c r="AU81" i="4"/>
  <c r="C102" i="4"/>
  <c r="C102" i="1" s="1"/>
  <c r="O104" i="4"/>
  <c r="E104" i="1" s="1"/>
  <c r="AV80" i="4"/>
  <c r="BM80" i="4"/>
  <c r="AT80" i="4"/>
  <c r="BH81" i="4" s="1"/>
  <c r="Y103" i="4"/>
  <c r="Y104" i="4" s="1"/>
  <c r="AA106" i="4"/>
  <c r="O105" i="4"/>
  <c r="E105" i="1" s="1"/>
  <c r="BL80" i="4" l="1"/>
  <c r="BO80" i="4" s="1"/>
  <c r="W80" i="4" s="1"/>
  <c r="BJ81" i="4"/>
  <c r="BN81" i="4" s="1"/>
  <c r="C104" i="4"/>
  <c r="C104" i="1" s="1"/>
  <c r="AV81" i="4"/>
  <c r="BM81" i="4"/>
  <c r="AT81" i="4"/>
  <c r="BH82" i="4" s="1"/>
  <c r="O106" i="4"/>
  <c r="E106" i="1" s="1"/>
  <c r="C103" i="4"/>
  <c r="C103" i="1" s="1"/>
  <c r="Y105" i="4"/>
  <c r="AU82" i="4"/>
  <c r="AA107" i="4"/>
  <c r="O107" i="4" s="1"/>
  <c r="E107" i="1" s="1"/>
  <c r="BL81" i="4" l="1"/>
  <c r="BO81" i="4" s="1"/>
  <c r="W81" i="4" s="1"/>
  <c r="BJ82" i="4"/>
  <c r="BN82" i="4" s="1"/>
  <c r="AT82" i="4"/>
  <c r="BH83" i="4" s="1"/>
  <c r="BM82" i="4"/>
  <c r="AV82" i="4"/>
  <c r="AA108" i="4"/>
  <c r="AA109" i="4" s="1"/>
  <c r="O109" i="4" s="1"/>
  <c r="E109" i="1" s="1"/>
  <c r="AU83" i="4"/>
  <c r="C105" i="4"/>
  <c r="C105" i="1" s="1"/>
  <c r="Y106" i="4"/>
  <c r="Y107" i="4" s="1"/>
  <c r="BL82" i="4" l="1"/>
  <c r="BO82" i="4" s="1"/>
  <c r="W82" i="4" s="1"/>
  <c r="BJ83" i="4"/>
  <c r="BN83" i="4" s="1"/>
  <c r="O108" i="4"/>
  <c r="E108" i="1" s="1"/>
  <c r="C107" i="4"/>
  <c r="C107" i="1" s="1"/>
  <c r="C106" i="4"/>
  <c r="C106" i="1" s="1"/>
  <c r="Y108" i="4"/>
  <c r="C108" i="4" s="1"/>
  <c r="C108" i="1" s="1"/>
  <c r="AV83" i="4"/>
  <c r="AU84" i="4"/>
  <c r="BM83" i="4"/>
  <c r="AT83" i="4"/>
  <c r="BH84" i="4" s="1"/>
  <c r="BL83" i="4" l="1"/>
  <c r="BO83" i="4" s="1"/>
  <c r="W83" i="4" s="1"/>
  <c r="BJ84" i="4"/>
  <c r="BN84" i="4" s="1"/>
  <c r="AV84" i="4"/>
  <c r="AU85" i="4"/>
  <c r="AT84" i="4"/>
  <c r="BH85" i="4" s="1"/>
  <c r="BM84" i="4"/>
  <c r="Y109" i="4"/>
  <c r="C109" i="4" s="1"/>
  <c r="C109" i="1" s="1"/>
  <c r="BL84" i="4" l="1"/>
  <c r="BO84" i="4" s="1"/>
  <c r="W84" i="4" s="1"/>
  <c r="BJ85" i="4"/>
  <c r="BN85" i="4" s="1"/>
  <c r="AT85" i="4"/>
  <c r="BH86" i="4" s="1"/>
  <c r="BM85" i="4"/>
  <c r="AU86" i="4"/>
  <c r="AV85" i="4"/>
  <c r="BL85" i="4" l="1"/>
  <c r="BO85" i="4" s="1"/>
  <c r="W85" i="4" s="1"/>
  <c r="BJ86" i="4"/>
  <c r="BN86" i="4" s="1"/>
  <c r="AV86" i="4"/>
  <c r="AU87" i="4"/>
  <c r="AT86" i="4"/>
  <c r="BH87" i="4" s="1"/>
  <c r="BM86" i="4"/>
  <c r="BL86" i="4" l="1"/>
  <c r="BO86" i="4" s="1"/>
  <c r="W86" i="4" s="1"/>
  <c r="BJ87" i="4"/>
  <c r="BN87" i="4" s="1"/>
  <c r="AT87" i="4"/>
  <c r="BH88" i="4" s="1"/>
  <c r="BM87" i="4"/>
  <c r="AU88" i="4"/>
  <c r="AV87" i="4"/>
  <c r="BL87" i="4" l="1"/>
  <c r="BO87" i="4" s="1"/>
  <c r="W87" i="4" s="1"/>
  <c r="BJ88" i="4"/>
  <c r="BN88" i="4" s="1"/>
  <c r="AU89" i="4"/>
  <c r="AV88" i="4"/>
  <c r="BM88" i="4"/>
  <c r="AT88" i="4"/>
  <c r="BH89" i="4" s="1"/>
  <c r="BL88" i="4" l="1"/>
  <c r="BO88" i="4" s="1"/>
  <c r="W88" i="4" s="1"/>
  <c r="BJ89" i="4"/>
  <c r="BN89" i="4" s="1"/>
  <c r="AT89" i="4"/>
  <c r="BH90" i="4" s="1"/>
  <c r="BM89" i="4"/>
  <c r="AV89" i="4"/>
  <c r="AU90" i="4"/>
  <c r="BL89" i="4" l="1"/>
  <c r="BO89" i="4" s="1"/>
  <c r="W89" i="4" s="1"/>
  <c r="BJ90" i="4"/>
  <c r="BN90" i="4" s="1"/>
  <c r="AU91" i="4"/>
  <c r="AV90" i="4"/>
  <c r="BM90" i="4"/>
  <c r="AT90" i="4"/>
  <c r="BH91" i="4" s="1"/>
  <c r="BL90" i="4" l="1"/>
  <c r="BO90" i="4" s="1"/>
  <c r="W90" i="4" s="1"/>
  <c r="BJ91" i="4"/>
  <c r="BN91" i="4" s="1"/>
  <c r="AV91" i="4"/>
  <c r="AT91" i="4"/>
  <c r="BH92" i="4" s="1"/>
  <c r="BM91" i="4"/>
  <c r="AU92" i="4"/>
  <c r="BL91" i="4" l="1"/>
  <c r="BO91" i="4" s="1"/>
  <c r="W91" i="4" s="1"/>
  <c r="BJ92" i="4"/>
  <c r="BN92" i="4" s="1"/>
  <c r="AU93" i="4"/>
  <c r="BM92" i="4"/>
  <c r="AT92" i="4"/>
  <c r="BH93" i="4" s="1"/>
  <c r="AV92" i="4"/>
  <c r="BL92" i="4" l="1"/>
  <c r="BO92" i="4" s="1"/>
  <c r="W92" i="4" s="1"/>
  <c r="BJ93" i="4"/>
  <c r="BN93" i="4" s="1"/>
  <c r="AV93" i="4"/>
  <c r="BM93" i="4"/>
  <c r="AT93" i="4"/>
  <c r="BH94" i="4" s="1"/>
  <c r="AU94" i="4"/>
  <c r="BL93" i="4" l="1"/>
  <c r="BO93" i="4" s="1"/>
  <c r="W93" i="4" s="1"/>
  <c r="BJ94" i="4"/>
  <c r="BN94" i="4" s="1"/>
  <c r="AU95" i="4"/>
  <c r="BM94" i="4"/>
  <c r="AT94" i="4"/>
  <c r="BH95" i="4" s="1"/>
  <c r="AV94" i="4"/>
  <c r="BL94" i="4" l="1"/>
  <c r="BO94" i="4" s="1"/>
  <c r="W94" i="4" s="1"/>
  <c r="BJ95" i="4"/>
  <c r="BN95" i="4" s="1"/>
  <c r="AV95" i="4"/>
  <c r="AT95" i="4"/>
  <c r="BH96" i="4" s="1"/>
  <c r="BM95" i="4"/>
  <c r="AU96" i="4"/>
  <c r="BL95" i="4" l="1"/>
  <c r="BO95" i="4" s="1"/>
  <c r="W95" i="4" s="1"/>
  <c r="BJ96" i="4"/>
  <c r="BN96" i="4" s="1"/>
  <c r="AU97" i="4"/>
  <c r="AT96" i="4"/>
  <c r="BH97" i="4" s="1"/>
  <c r="BM96" i="4"/>
  <c r="AV96" i="4"/>
  <c r="BL96" i="4" l="1"/>
  <c r="BO96" i="4" s="1"/>
  <c r="W96" i="4" s="1"/>
  <c r="BJ97" i="4"/>
  <c r="BN97" i="4" s="1"/>
  <c r="AV97" i="4"/>
  <c r="AT97" i="4"/>
  <c r="BH98" i="4" s="1"/>
  <c r="BM97" i="4"/>
  <c r="AU98" i="4"/>
  <c r="BL97" i="4" l="1"/>
  <c r="BO97" i="4" s="1"/>
  <c r="W97" i="4" s="1"/>
  <c r="BJ98" i="4"/>
  <c r="BN98" i="4" s="1"/>
  <c r="AT98" i="4"/>
  <c r="BH99" i="4" s="1"/>
  <c r="BM98" i="4"/>
  <c r="AU99" i="4"/>
  <c r="AV98" i="4"/>
  <c r="BL98" i="4" l="1"/>
  <c r="BO98" i="4" s="1"/>
  <c r="W98" i="4" s="1"/>
  <c r="BJ99" i="4"/>
  <c r="BN99" i="4" s="1"/>
  <c r="AV99" i="4"/>
  <c r="AU100" i="4"/>
  <c r="AT99" i="4"/>
  <c r="BH100" i="4" s="1"/>
  <c r="BM99" i="4"/>
  <c r="BL99" i="4" l="1"/>
  <c r="BO99" i="4" s="1"/>
  <c r="W99" i="4" s="1"/>
  <c r="BJ100" i="4"/>
  <c r="BN100" i="4" s="1"/>
  <c r="BM100" i="4"/>
  <c r="AT100" i="4"/>
  <c r="BH101" i="4" s="1"/>
  <c r="AU101" i="4"/>
  <c r="AV100" i="4"/>
  <c r="BL100" i="4" l="1"/>
  <c r="BO100" i="4" s="1"/>
  <c r="W100" i="4" s="1"/>
  <c r="BJ101" i="4"/>
  <c r="BN101" i="4" s="1"/>
  <c r="AV101" i="4"/>
  <c r="AU102" i="4"/>
  <c r="BM101" i="4"/>
  <c r="AT101" i="4"/>
  <c r="BH102" i="4" s="1"/>
  <c r="BL101" i="4" l="1"/>
  <c r="BO101" i="4" s="1"/>
  <c r="W101" i="4" s="1"/>
  <c r="BJ102" i="4"/>
  <c r="BN102" i="4" s="1"/>
  <c r="AT102" i="4"/>
  <c r="BH103" i="4" s="1"/>
  <c r="BM102" i="4"/>
  <c r="AU103" i="4"/>
  <c r="AV102" i="4"/>
  <c r="BL102" i="4" l="1"/>
  <c r="BO102" i="4" s="1"/>
  <c r="W102" i="4" s="1"/>
  <c r="BJ103" i="4"/>
  <c r="BN103" i="4" s="1"/>
  <c r="AV103" i="4"/>
  <c r="AU104" i="4"/>
  <c r="BM103" i="4"/>
  <c r="AT103" i="4"/>
  <c r="BH104" i="4" s="1"/>
  <c r="BL103" i="4" l="1"/>
  <c r="BO103" i="4" s="1"/>
  <c r="W103" i="4" s="1"/>
  <c r="BJ104" i="4"/>
  <c r="BN104" i="4" s="1"/>
  <c r="AU105" i="4"/>
  <c r="AT104" i="4"/>
  <c r="BH105" i="4" s="1"/>
  <c r="BM104" i="4"/>
  <c r="AV104" i="4"/>
  <c r="BL104" i="4" l="1"/>
  <c r="BO104" i="4" s="1"/>
  <c r="W104" i="4" s="1"/>
  <c r="BJ105" i="4"/>
  <c r="BN105" i="4" s="1"/>
  <c r="BM105" i="4"/>
  <c r="AT105" i="4"/>
  <c r="BH106" i="4" s="1"/>
  <c r="AV105" i="4"/>
  <c r="AU106" i="4"/>
  <c r="BL105" i="4" l="1"/>
  <c r="BO105" i="4" s="1"/>
  <c r="W105" i="4" s="1"/>
  <c r="BJ106" i="4"/>
  <c r="BN106" i="4" s="1"/>
  <c r="AV106" i="4"/>
  <c r="AU107" i="4"/>
  <c r="BM106" i="4"/>
  <c r="AT106" i="4"/>
  <c r="BH107" i="4" s="1"/>
  <c r="BL106" i="4" l="1"/>
  <c r="BO106" i="4" s="1"/>
  <c r="W106" i="4" s="1"/>
  <c r="BJ107" i="4"/>
  <c r="BN107" i="4" s="1"/>
  <c r="AU108" i="4"/>
  <c r="AT107" i="4"/>
  <c r="BH108" i="4" s="1"/>
  <c r="BM107" i="4"/>
  <c r="AV107" i="4"/>
  <c r="BL107" i="4" l="1"/>
  <c r="BO107" i="4" s="1"/>
  <c r="W107" i="4" s="1"/>
  <c r="BJ108" i="4"/>
  <c r="BN108" i="4" s="1"/>
  <c r="AV108" i="4"/>
  <c r="AT108" i="4"/>
  <c r="BH109" i="4" s="1"/>
  <c r="BM108" i="4"/>
  <c r="AU109" i="4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U121" i="4" s="1"/>
  <c r="AU122" i="4" s="1"/>
  <c r="AU123" i="4" s="1"/>
  <c r="AU124" i="4" s="1"/>
  <c r="AU125" i="4" s="1"/>
  <c r="AU126" i="4" s="1"/>
  <c r="AU127" i="4" s="1"/>
  <c r="AU128" i="4" s="1"/>
  <c r="AU129" i="4" s="1"/>
  <c r="AU130" i="4" s="1"/>
  <c r="AU131" i="4" s="1"/>
  <c r="AU132" i="4" s="1"/>
  <c r="AU133" i="4" s="1"/>
  <c r="AU134" i="4" s="1"/>
  <c r="AU135" i="4" s="1"/>
  <c r="AU136" i="4" s="1"/>
  <c r="AU137" i="4" s="1"/>
  <c r="AU138" i="4" s="1"/>
  <c r="AU139" i="4" s="1"/>
  <c r="AU140" i="4" s="1"/>
  <c r="AU141" i="4" s="1"/>
  <c r="AU142" i="4" s="1"/>
  <c r="AU143" i="4" s="1"/>
  <c r="AU144" i="4" s="1"/>
  <c r="AU145" i="4" s="1"/>
  <c r="AU146" i="4" s="1"/>
  <c r="AU147" i="4" s="1"/>
  <c r="AU148" i="4" s="1"/>
  <c r="AU149" i="4" s="1"/>
  <c r="AU150" i="4" s="1"/>
  <c r="AU151" i="4" s="1"/>
  <c r="AU152" i="4" s="1"/>
  <c r="AU153" i="4" s="1"/>
  <c r="AU154" i="4" s="1"/>
  <c r="AU155" i="4" s="1"/>
  <c r="AU156" i="4" s="1"/>
  <c r="AU157" i="4" s="1"/>
  <c r="AU158" i="4" s="1"/>
  <c r="AU159" i="4" s="1"/>
  <c r="AU160" i="4" s="1"/>
  <c r="AU161" i="4" s="1"/>
  <c r="AU162" i="4" s="1"/>
  <c r="AU163" i="4" s="1"/>
  <c r="BL108" i="4" l="1"/>
  <c r="BO108" i="4" s="1"/>
  <c r="W108" i="4" s="1"/>
  <c r="BJ109" i="4"/>
  <c r="BN109" i="4" s="1"/>
  <c r="AT109" i="4"/>
  <c r="AT110" i="4" s="1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T121" i="4" s="1"/>
  <c r="AT122" i="4" s="1"/>
  <c r="AT123" i="4" s="1"/>
  <c r="AT124" i="4" s="1"/>
  <c r="AT125" i="4" s="1"/>
  <c r="AT126" i="4" s="1"/>
  <c r="AT127" i="4" s="1"/>
  <c r="AT128" i="4" s="1"/>
  <c r="AT129" i="4" s="1"/>
  <c r="AT130" i="4" s="1"/>
  <c r="AT131" i="4" s="1"/>
  <c r="AT132" i="4" s="1"/>
  <c r="AT133" i="4" s="1"/>
  <c r="AT134" i="4" s="1"/>
  <c r="AT135" i="4" s="1"/>
  <c r="AT136" i="4" s="1"/>
  <c r="AT137" i="4" s="1"/>
  <c r="AT138" i="4" s="1"/>
  <c r="AT139" i="4" s="1"/>
  <c r="AT140" i="4" s="1"/>
  <c r="AT141" i="4" s="1"/>
  <c r="AT142" i="4" s="1"/>
  <c r="AT143" i="4" s="1"/>
  <c r="AT144" i="4" s="1"/>
  <c r="AT145" i="4" s="1"/>
  <c r="AT146" i="4" s="1"/>
  <c r="AT147" i="4" s="1"/>
  <c r="AT148" i="4" s="1"/>
  <c r="AT149" i="4" s="1"/>
  <c r="AT150" i="4" s="1"/>
  <c r="AT151" i="4" s="1"/>
  <c r="AT152" i="4" s="1"/>
  <c r="AT153" i="4" s="1"/>
  <c r="AT154" i="4" s="1"/>
  <c r="AT155" i="4" s="1"/>
  <c r="AT156" i="4" s="1"/>
  <c r="AT157" i="4" s="1"/>
  <c r="AT158" i="4" s="1"/>
  <c r="AT159" i="4" s="1"/>
  <c r="AT160" i="4" s="1"/>
  <c r="AT161" i="4" s="1"/>
  <c r="AT162" i="4" s="1"/>
  <c r="AT163" i="4" s="1"/>
  <c r="BM109" i="4"/>
  <c r="AV109" i="4"/>
  <c r="AV110" i="4" s="1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V121" i="4" s="1"/>
  <c r="AV122" i="4" s="1"/>
  <c r="AV123" i="4" s="1"/>
  <c r="AV124" i="4" s="1"/>
  <c r="AV125" i="4" s="1"/>
  <c r="AV126" i="4" s="1"/>
  <c r="AV127" i="4" s="1"/>
  <c r="AV128" i="4" s="1"/>
  <c r="AV129" i="4" s="1"/>
  <c r="AV130" i="4" s="1"/>
  <c r="AV131" i="4" s="1"/>
  <c r="AV132" i="4" s="1"/>
  <c r="AV133" i="4" s="1"/>
  <c r="AV134" i="4" s="1"/>
  <c r="AV135" i="4" s="1"/>
  <c r="AV136" i="4" s="1"/>
  <c r="AV137" i="4" s="1"/>
  <c r="AV138" i="4" s="1"/>
  <c r="AV139" i="4" s="1"/>
  <c r="AV140" i="4" s="1"/>
  <c r="AV141" i="4" s="1"/>
  <c r="AV142" i="4" s="1"/>
  <c r="AV143" i="4" s="1"/>
  <c r="AV144" i="4" s="1"/>
  <c r="AV145" i="4" s="1"/>
  <c r="AV146" i="4" s="1"/>
  <c r="AV147" i="4" s="1"/>
  <c r="AV148" i="4" s="1"/>
  <c r="AV149" i="4" s="1"/>
  <c r="AV150" i="4" s="1"/>
  <c r="AV151" i="4" s="1"/>
  <c r="AV152" i="4" s="1"/>
  <c r="AV153" i="4" s="1"/>
  <c r="AV154" i="4" s="1"/>
  <c r="AV155" i="4" s="1"/>
  <c r="AV156" i="4" s="1"/>
  <c r="AV157" i="4" s="1"/>
  <c r="AV158" i="4" s="1"/>
  <c r="AV159" i="4" s="1"/>
  <c r="AV160" i="4" s="1"/>
  <c r="AV161" i="4" s="1"/>
  <c r="AV162" i="4" s="1"/>
  <c r="AV163" i="4" s="1"/>
  <c r="BL109" i="4" l="1"/>
  <c r="BO109" i="4" s="1"/>
  <c r="W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<sst xmlns="http://schemas.openxmlformats.org/spreadsheetml/2006/main" count="1104" uniqueCount="362">
  <si>
    <t>Result</t>
  </si>
  <si>
    <t>Player</t>
  </si>
  <si>
    <t>Banker</t>
  </si>
  <si>
    <t>BT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</si>
  <si>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</si>
  <si>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</si>
  <si>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</si>
  <si>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</si>
  <si>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</si>
  <si>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</si>
  <si>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</si>
  <si>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</si>
  <si>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</si>
  <si>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</si>
  <si>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</si>
  <si>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</si>
  <si>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</si>
  <si>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</si>
  <si>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</si>
  <si>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</si>
  <si>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</si>
  <si>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</si>
  <si>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</si>
  <si>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</si>
  <si>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</si>
  <si>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</si>
  <si>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</si>
  <si>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</si>
  <si>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</si>
  <si>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</si>
  <si>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</si>
  <si>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</si>
  <si>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</si>
  <si>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</si>
  <si>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</si>
  <si>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</si>
  <si>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</si>
  <si>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</si>
  <si>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</si>
  <si>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</si>
  <si>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</si>
  <si>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</si>
  <si>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</si>
  <si>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</si>
  <si>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</si>
  <si>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</si>
  <si>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</si>
  <si>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</si>
  <si>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</si>
  <si>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</si>
  <si>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</si>
  <si>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</si>
  <si>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</si>
  <si>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</si>
  <si>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</si>
  <si>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</si>
  <si>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</si>
  <si>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</si>
  <si>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</si>
  <si>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</si>
  <si>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</si>
  <si>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</si>
  <si>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</si>
  <si>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</si>
  <si>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</si>
  <si>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</si>
  <si>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</si>
  <si>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</si>
  <si>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</si>
  <si>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</si>
  <si>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</si>
  <si>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</si>
  <si>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</si>
  <si>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</si>
  <si>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</si>
  <si>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</si>
  <si>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</si>
  <si>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</si>
  <si>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</si>
  <si>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</si>
  <si>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</si>
  <si>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</si>
  <si>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</si>
  <si>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</si>
  <si>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</si>
  <si>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</si>
  <si>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</si>
  <si>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</si>
  <si>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</si>
  <si>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</si>
  <si>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</si>
  <si>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</si>
  <si>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</si>
  <si>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</si>
  <si>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</si>
  <si>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</si>
  <si>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</si>
  <si>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</si>
  <si>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</si>
  <si>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</si>
  <si>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</si>
  <si>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</si>
  <si>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</si>
  <si>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</si>
  <si>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</si>
  <si>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</si>
  <si>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</si>
  <si>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</si>
  <si>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</si>
  <si>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</si>
  <si>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</si>
  <si>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</si>
  <si>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</si>
  <si>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</si>
  <si>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</si>
  <si>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</si>
  <si>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</si>
  <si>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</si>
  <si>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</si>
  <si>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</si>
  <si>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</si>
  <si>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</si>
  <si>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</si>
  <si>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</si>
  <si>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</si>
  <si>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</si>
  <si>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</si>
  <si>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</si>
  <si>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</si>
  <si>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</si>
  <si>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</si>
  <si>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</si>
  <si>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</si>
  <si>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</si>
  <si>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</si>
  <si>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</si>
  <si>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</si>
  <si>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</si>
  <si>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</si>
  <si>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</si>
  <si>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</si>
  <si>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</si>
  <si>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</si>
  <si>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</si>
  <si>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</si>
  <si>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</si>
  <si>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</si>
  <si>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</si>
  <si>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</si>
  <si>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</si>
  <si>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</si>
  <si>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</si>
  <si>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</si>
  <si>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</si>
  <si>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</si>
  <si>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</si>
  <si>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</si>
  <si>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</si>
  <si>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</si>
  <si>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</si>
  <si>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</si>
  <si>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</si>
  <si>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</si>
  <si>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</si>
  <si>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</si>
  <si>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</si>
  <si>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</si>
  <si>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</si>
  <si>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S1</t>
  </si>
  <si>
    <t>S2</t>
  </si>
  <si>
    <t>S3</t>
  </si>
  <si>
    <t>S6</t>
  </si>
  <si>
    <t>S7</t>
  </si>
  <si>
    <t>S8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</si>
  <si>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</si>
  <si>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</si>
  <si>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</si>
  <si>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</si>
  <si>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</si>
  <si>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</si>
  <si>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</si>
  <si>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</si>
  <si>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</si>
  <si>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</si>
  <si>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</si>
  <si>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</si>
  <si>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</si>
  <si>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</si>
  <si>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</si>
  <si>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</si>
  <si>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</si>
  <si>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</si>
  <si>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</si>
  <si>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</si>
  <si>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</si>
  <si>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</si>
  <si>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</si>
  <si>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</si>
  <si>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</si>
  <si>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</si>
  <si>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</si>
  <si>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</si>
  <si>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</si>
  <si>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</si>
  <si>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</si>
  <si>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</si>
  <si>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</si>
  <si>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</si>
  <si>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</si>
  <si>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</si>
  <si>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</si>
  <si>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</si>
  <si>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</si>
  <si>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</si>
  <si>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</si>
  <si>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</si>
  <si>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</si>
  <si>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</si>
  <si>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</si>
  <si>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</si>
  <si>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</si>
  <si>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</si>
  <si>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</si>
  <si>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</si>
  <si>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</si>
  <si>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</si>
  <si>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</si>
  <si>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</si>
  <si>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</si>
  <si>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</si>
  <si>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</si>
  <si>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</si>
  <si>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</si>
  <si>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</si>
  <si>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</si>
  <si>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</si>
  <si>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</si>
  <si>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</si>
  <si>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</si>
  <si>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</si>
  <si>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</si>
  <si>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</si>
  <si>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</si>
  <si>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</si>
  <si>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</si>
  <si>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</si>
  <si>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</si>
  <si>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</si>
  <si>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</si>
  <si>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</si>
  <si>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</si>
  <si>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</si>
  <si>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</si>
  <si>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</si>
  <si>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</si>
  <si>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</si>
  <si>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</si>
  <si>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</si>
  <si>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</si>
  <si>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</si>
  <si>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</si>
  <si>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</si>
  <si>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</si>
  <si>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</si>
  <si>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</si>
  <si>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</si>
  <si>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</si>
  <si>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</si>
  <si>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</si>
  <si>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</si>
  <si>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</si>
  <si>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</si>
  <si>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</si>
  <si>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</si>
  <si>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</si>
  <si>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</si>
  <si>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</si>
  <si>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</si>
  <si>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</si>
  <si>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</si>
  <si>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</si>
  <si>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</si>
  <si>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</si>
  <si>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</si>
  <si>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</si>
  <si>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</si>
  <si>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</si>
  <si>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</si>
  <si>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</si>
  <si>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</si>
  <si>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</si>
  <si>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</si>
  <si>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</si>
  <si>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T</t>
  </si>
  <si>
    <t>R5</t>
  </si>
  <si>
    <t>H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</si>
  <si>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</si>
  <si>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</si>
  <si>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</si>
  <si>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</si>
  <si>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</si>
  <si>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</si>
  <si>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</si>
  <si>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</si>
  <si>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</si>
  <si>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</si>
  <si>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</si>
  <si>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</si>
  <si>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</si>
  <si>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</si>
  <si>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</si>
  <si>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</si>
  <si>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BK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</si>
  <si>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</si>
  <si>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</si>
  <si>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</si>
  <si>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</si>
  <si>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</si>
  <si>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</si>
  <si>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</si>
  <si>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</si>
  <si>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</si>
  <si>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</si>
  <si>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</si>
  <si>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</si>
  <si>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</si>
  <si>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Hedge 1 | (BTC)2</t>
  </si>
  <si>
    <t>Overall banker</t>
  </si>
  <si>
    <t>Overall Player</t>
  </si>
  <si>
    <t>Is Last Sequence Continuing-MLL</t>
  </si>
  <si>
    <t>ML-WW,WLW</t>
  </si>
  <si>
    <t xml:space="preserve">P </t>
  </si>
  <si>
    <t>Hedge 2 | (BDC)2</t>
  </si>
  <si>
    <t>D</t>
  </si>
  <si>
    <t>M1</t>
  </si>
  <si>
    <t>H1</t>
  </si>
  <si>
    <t>Hedge 4 | (BM1C)2</t>
  </si>
  <si>
    <t>Hedge 5 | (BFC)2</t>
  </si>
  <si>
    <t>F</t>
  </si>
  <si>
    <t>Hedge 6 | (D3BF3)2</t>
  </si>
  <si>
    <t>SCOPE WINNER-3</t>
  </si>
  <si>
    <t>D3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</si>
  <si>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</si>
  <si>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</si>
  <si>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</si>
  <si>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</si>
  <si>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</si>
  <si>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</si>
  <si>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</si>
  <si>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</si>
  <si>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</si>
  <si>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</si>
  <si>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</si>
  <si>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</si>
  <si>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Hedge 3 | (BT)2-M1</t>
  </si>
  <si>
    <t>Hedge : Law of 5</t>
  </si>
  <si>
    <t>FORCE</t>
  </si>
  <si>
    <t>XF2</t>
  </si>
  <si>
    <t>XB</t>
  </si>
  <si>
    <t>LADDER</t>
  </si>
  <si>
    <t>ML UNIT</t>
  </si>
  <si>
    <t>LLLW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</si>
</sst>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8" fontId="0" fillId="0" borderId="0" xfId="0" applyNumberFormat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3" xfId="0" applyFont="1" applyFill="1" applyBorder="1" applyAlignment="1">
      <alignment horizontal="center" vertical="center"/>
    </xf>
    <xf numFmtId="0" fontId="8" fillId="9" borderId="43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8" fillId="9" borderId="44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0" fillId="7" borderId="17" xfId="0" quotePrefix="1" applyFill="1" applyBorder="1" applyAlignment="1">
      <alignment horizontal="center" vertical="center"/>
    </xf>
    <xf numFmtId="0" fontId="0" fillId="9" borderId="45" xfId="0" quotePrefix="1" applyFill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7" borderId="46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9" borderId="50" xfId="0" applyFont="1" applyFill="1" applyBorder="1" applyAlignment="1">
      <alignment horizontal="center" vertical="center"/>
    </xf>
    <xf numFmtId="0" fontId="7" fillId="9" borderId="51" xfId="0" applyFont="1" applyFill="1" applyBorder="1" applyAlignment="1">
      <alignment horizontal="center" vertical="center"/>
    </xf>
    <xf numFmtId="0" fontId="7" fillId="9" borderId="52" xfId="0" applyFont="1" applyFill="1" applyBorder="1" applyAlignment="1">
      <alignment horizontal="center" vertical="center"/>
    </xf>
    <xf numFmtId="0" fontId="6" fillId="9" borderId="53" xfId="0" applyFont="1" applyFill="1" applyBorder="1" applyAlignment="1">
      <alignment horizontal="center" vertical="center" wrapText="1"/>
    </xf>
    <xf numFmtId="0" fontId="6" fillId="9" borderId="54" xfId="0" applyFont="1" applyFill="1" applyBorder="1" applyAlignment="1">
      <alignment horizontal="center" vertical="center" wrapText="1"/>
    </xf>
    <xf numFmtId="0" fontId="6" fillId="9" borderId="55" xfId="0" applyFont="1" applyFill="1" applyBorder="1" applyAlignment="1">
      <alignment horizontal="center" vertical="center"/>
    </xf>
    <xf numFmtId="0" fontId="6" fillId="9" borderId="56" xfId="0" applyFont="1" applyFill="1" applyBorder="1" applyAlignment="1">
      <alignment horizontal="center" vertical="center"/>
    </xf>
    <xf numFmtId="0" fontId="6" fillId="9" borderId="54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37" xfId="0" applyFont="1" applyFill="1" applyBorder="1" applyAlignment="1">
      <alignment horizontal="center" vertical="center"/>
    </xf>
    <xf numFmtId="0" fontId="5" fillId="14" borderId="38" xfId="0" applyFont="1" applyFill="1" applyBorder="1" applyAlignment="1">
      <alignment horizontal="center" vertical="center"/>
    </xf>
    <xf numFmtId="0" fontId="5" fillId="14" borderId="3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3" fillId="12" borderId="37" xfId="0" applyFont="1" applyFill="1" applyBorder="1" applyAlignment="1">
      <alignment horizontal="center" vertical="center"/>
    </xf>
    <xf numFmtId="0" fontId="3" fillId="12" borderId="38" xfId="0" applyFont="1" applyFill="1" applyBorder="1" applyAlignment="1">
      <alignment horizontal="center" vertical="center"/>
    </xf>
    <xf numFmtId="0" fontId="3" fillId="12" borderId="39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83"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3200"/>
              <a:t>Strategy Wise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644183143375665E-2"/>
          <c:y val="5.2142468246135977E-2"/>
          <c:w val="0.97019993412968619"/>
          <c:h val="0.91681076962153929"/>
        </c:manualLayout>
      </c:layout>
      <c:lineChart>
        <c:grouping val="standard"/>
        <c:varyColors val="0"/>
        <c:ser>
          <c:idx val="0"/>
          <c:order val="0"/>
          <c:tx>
            <c:strRef>
              <c:f>'Hedging Dashboard'!$DR$9</c:f>
              <c:strCache>
                <c:ptCount val="1"/>
                <c:pt idx="0">
                  <c:v>S1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Dashboard'!$DR$10:$DR$109</c:f>
              <c:numCache>
                <c:formatCode>General</c:formatCode>
                <c:ptCount val="100"/>
                <c:pt idx="0">
                  <c:v>-1</c:v>
                </c:pt>
                <c:pt idx="1">
                  <c:v>-1</c:v>
                </c:pt>
                <c:pt idx="2">
                  <c:v>-3</c:v>
                </c:pt>
                <c:pt idx="3">
                  <c:v>-8</c:v>
                </c:pt>
                <c:pt idx="4">
                  <c:v>-3</c:v>
                </c:pt>
                <c:pt idx="5">
                  <c:v>-2</c:v>
                </c:pt>
                <c:pt idx="6">
                  <c:v>-8</c:v>
                </c:pt>
                <c:pt idx="7">
                  <c:v>-13</c:v>
                </c:pt>
                <c:pt idx="8">
                  <c:v>-11</c:v>
                </c:pt>
                <c:pt idx="9">
                  <c:v>-6</c:v>
                </c:pt>
                <c:pt idx="10">
                  <c:v>-5</c:v>
                </c:pt>
                <c:pt idx="11">
                  <c:v>-15</c:v>
                </c:pt>
                <c:pt idx="12">
                  <c:v>-16</c:v>
                </c:pt>
                <c:pt idx="13">
                  <c:v>-18</c:v>
                </c:pt>
                <c:pt idx="14">
                  <c:v>-15</c:v>
                </c:pt>
                <c:pt idx="15">
                  <c:v>-14</c:v>
                </c:pt>
                <c:pt idx="16">
                  <c:v>-17</c:v>
                </c:pt>
                <c:pt idx="17">
                  <c:v>-10</c:v>
                </c:pt>
                <c:pt idx="18">
                  <c:v>-9</c:v>
                </c:pt>
                <c:pt idx="19">
                  <c:v>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7-4CF6-B81A-CA8E83DD692A}"/>
            </c:ext>
          </c:extLst>
        </c:ser>
        <c:ser>
          <c:idx val="1"/>
          <c:order val="1"/>
          <c:tx>
            <c:strRef>
              <c:f>'Hedging Dashboard'!$DS$9</c:f>
              <c:strCache>
                <c:ptCount val="1"/>
                <c:pt idx="0">
                  <c:v>S2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Dashboard'!$DS$10:$DS$109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-6</c:v>
                </c:pt>
                <c:pt idx="4">
                  <c:v>-3</c:v>
                </c:pt>
                <c:pt idx="5">
                  <c:v>-3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-6</c:v>
                </c:pt>
                <c:pt idx="10">
                  <c:v>-13</c:v>
                </c:pt>
                <c:pt idx="11">
                  <c:v>-15</c:v>
                </c:pt>
                <c:pt idx="12">
                  <c:v>-8</c:v>
                </c:pt>
                <c:pt idx="13">
                  <c:v>-13</c:v>
                </c:pt>
                <c:pt idx="14">
                  <c:v>-13</c:v>
                </c:pt>
                <c:pt idx="15">
                  <c:v>-13</c:v>
                </c:pt>
                <c:pt idx="16">
                  <c:v>-20</c:v>
                </c:pt>
                <c:pt idx="17">
                  <c:v>-18</c:v>
                </c:pt>
                <c:pt idx="18">
                  <c:v>-17</c:v>
                </c:pt>
                <c:pt idx="19">
                  <c:v>-8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7-4CF6-B81A-CA8E83DD692A}"/>
            </c:ext>
          </c:extLst>
        </c:ser>
        <c:ser>
          <c:idx val="2"/>
          <c:order val="2"/>
          <c:tx>
            <c:strRef>
              <c:f>'Hedging Dashboard'!$DT$9</c:f>
              <c:strCache>
                <c:ptCount val="1"/>
                <c:pt idx="0">
                  <c:v>S3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Dashboard'!$DT$10:$DT$109</c:f>
              <c:numCache>
                <c:formatCode>General</c:formatCode>
                <c:ptCount val="100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-1</c:v>
                </c:pt>
                <c:pt idx="7">
                  <c:v>-2</c:v>
                </c:pt>
                <c:pt idx="8">
                  <c:v>2</c:v>
                </c:pt>
                <c:pt idx="9">
                  <c:v>3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5</c:v>
                </c:pt>
                <c:pt idx="15">
                  <c:v>8</c:v>
                </c:pt>
                <c:pt idx="16">
                  <c:v>7</c:v>
                </c:pt>
                <c:pt idx="17">
                  <c:v>11</c:v>
                </c:pt>
                <c:pt idx="18">
                  <c:v>12</c:v>
                </c:pt>
                <c:pt idx="19">
                  <c:v>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7-4CF6-B81A-CA8E83DD692A}"/>
            </c:ext>
          </c:extLst>
        </c:ser>
        <c:ser>
          <c:idx val="3"/>
          <c:order val="3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67-4CF6-B81A-CA8E83DD692A}"/>
            </c:ext>
          </c:extLst>
        </c:ser>
        <c:ser>
          <c:idx val="4"/>
          <c:order val="4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67-4CF6-B81A-CA8E83DD692A}"/>
            </c:ext>
          </c:extLst>
        </c:ser>
        <c:ser>
          <c:idx val="5"/>
          <c:order val="5"/>
          <c:tx>
            <c:strRef>
              <c:f>'Hedging Dashboard'!$DU$9</c:f>
              <c:strCache>
                <c:ptCount val="1"/>
                <c:pt idx="0">
                  <c:v>S6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Dashboard'!$DU$10:$DU$109</c:f>
              <c:numCache>
                <c:formatCode>General</c:formatCode>
                <c:ptCount val="100"/>
                <c:pt idx="0">
                  <c:v>1</c:v>
                </c:pt>
                <c:pt idx="1">
                  <c:v>-5</c:v>
                </c:pt>
                <c:pt idx="2">
                  <c:v>-4</c:v>
                </c:pt>
                <c:pt idx="3">
                  <c:v>-12</c:v>
                </c:pt>
                <c:pt idx="4">
                  <c:v>-10</c:v>
                </c:pt>
                <c:pt idx="5">
                  <c:v>-9</c:v>
                </c:pt>
                <c:pt idx="6">
                  <c:v>-12</c:v>
                </c:pt>
                <c:pt idx="7">
                  <c:v>-13</c:v>
                </c:pt>
                <c:pt idx="8">
                  <c:v>-20</c:v>
                </c:pt>
                <c:pt idx="9">
                  <c:v>-18</c:v>
                </c:pt>
                <c:pt idx="10">
                  <c:v>-21</c:v>
                </c:pt>
                <c:pt idx="11">
                  <c:v>-23</c:v>
                </c:pt>
                <c:pt idx="12">
                  <c:v>-18</c:v>
                </c:pt>
                <c:pt idx="13">
                  <c:v>-26</c:v>
                </c:pt>
                <c:pt idx="14">
                  <c:v>-26</c:v>
                </c:pt>
                <c:pt idx="15">
                  <c:v>-26</c:v>
                </c:pt>
                <c:pt idx="16">
                  <c:v>-33</c:v>
                </c:pt>
                <c:pt idx="17">
                  <c:v>-31</c:v>
                </c:pt>
                <c:pt idx="18">
                  <c:v>-30</c:v>
                </c:pt>
                <c:pt idx="19">
                  <c:v>-21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67-4CF6-B81A-CA8E83DD692A}"/>
            </c:ext>
          </c:extLst>
        </c:ser>
        <c:ser>
          <c:idx val="6"/>
          <c:order val="6"/>
          <c:tx>
            <c:strRef>
              <c:f>'Hedging Dashboard'!$DV$9</c:f>
              <c:strCache>
                <c:ptCount val="1"/>
                <c:pt idx="0">
                  <c:v>S7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Dashboard'!$DV$10:$DV$109</c:f>
              <c:numCache>
                <c:formatCode>General</c:formatCode>
                <c:ptCount val="100"/>
                <c:pt idx="0">
                  <c:v>-1</c:v>
                </c:pt>
                <c:pt idx="1">
                  <c:v>-5</c:v>
                </c:pt>
                <c:pt idx="2">
                  <c:v>-9</c:v>
                </c:pt>
                <c:pt idx="3">
                  <c:v>-14</c:v>
                </c:pt>
                <c:pt idx="4">
                  <c:v>-13</c:v>
                </c:pt>
                <c:pt idx="5">
                  <c:v>-11</c:v>
                </c:pt>
                <c:pt idx="6">
                  <c:v>-15</c:v>
                </c:pt>
                <c:pt idx="7">
                  <c:v>-21</c:v>
                </c:pt>
                <c:pt idx="8">
                  <c:v>-28</c:v>
                </c:pt>
                <c:pt idx="9">
                  <c:v>-23</c:v>
                </c:pt>
                <c:pt idx="10">
                  <c:v>-27</c:v>
                </c:pt>
                <c:pt idx="11">
                  <c:v>-32</c:v>
                </c:pt>
                <c:pt idx="12">
                  <c:v>-36</c:v>
                </c:pt>
                <c:pt idx="13">
                  <c:v>-39</c:v>
                </c:pt>
                <c:pt idx="14">
                  <c:v>-33</c:v>
                </c:pt>
                <c:pt idx="15">
                  <c:v>-28</c:v>
                </c:pt>
                <c:pt idx="16">
                  <c:v>-29</c:v>
                </c:pt>
                <c:pt idx="17">
                  <c:v>-22</c:v>
                </c:pt>
                <c:pt idx="18">
                  <c:v>-15</c:v>
                </c:pt>
                <c:pt idx="19">
                  <c:v>-14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67-4CF6-B81A-CA8E83DD692A}"/>
            </c:ext>
          </c:extLst>
        </c:ser>
        <c:ser>
          <c:idx val="7"/>
          <c:order val="7"/>
          <c:tx>
            <c:strRef>
              <c:f>'Hedging Dashboard'!$DW$9</c:f>
              <c:strCache>
                <c:ptCount val="1"/>
                <c:pt idx="0">
                  <c:v>S8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Dashboard'!$DW$10:$DW$109</c:f>
              <c:numCache>
                <c:formatCode>General</c:formatCode>
                <c:ptCount val="10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-4</c:v>
                </c:pt>
                <c:pt idx="4">
                  <c:v>-6</c:v>
                </c:pt>
                <c:pt idx="5">
                  <c:v>-5</c:v>
                </c:pt>
                <c:pt idx="6">
                  <c:v>-9</c:v>
                </c:pt>
                <c:pt idx="7">
                  <c:v>-17</c:v>
                </c:pt>
                <c:pt idx="8">
                  <c:v>-20</c:v>
                </c:pt>
                <c:pt idx="9">
                  <c:v>-22</c:v>
                </c:pt>
                <c:pt idx="10">
                  <c:v>-22</c:v>
                </c:pt>
                <c:pt idx="11">
                  <c:v>-24</c:v>
                </c:pt>
                <c:pt idx="12">
                  <c:v>-27</c:v>
                </c:pt>
                <c:pt idx="13">
                  <c:v>-33</c:v>
                </c:pt>
                <c:pt idx="14">
                  <c:v>-30</c:v>
                </c:pt>
                <c:pt idx="15">
                  <c:v>-27</c:v>
                </c:pt>
                <c:pt idx="16">
                  <c:v>-30</c:v>
                </c:pt>
                <c:pt idx="17">
                  <c:v>-25</c:v>
                </c:pt>
                <c:pt idx="18">
                  <c:v>-27</c:v>
                </c:pt>
                <c:pt idx="19">
                  <c:v>-21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67-4CF6-B81A-CA8E83DD692A}"/>
            </c:ext>
          </c:extLst>
        </c:ser>
        <c:ser>
          <c:idx val="8"/>
          <c:order val="8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67-4CF6-B81A-CA8E83DD692A}"/>
            </c:ext>
          </c:extLst>
        </c:ser>
        <c:ser>
          <c:idx val="9"/>
          <c:order val="9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67-4CF6-B81A-CA8E83DD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160191"/>
        <c:axId val="1125171231"/>
      </c:lineChart>
      <c:catAx>
        <c:axId val="112516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71231"/>
        <c:crosses val="autoZero"/>
        <c:auto val="1"/>
        <c:lblAlgn val="ctr"/>
        <c:lblOffset val="100"/>
        <c:noMultiLvlLbl val="0"/>
      </c:catAx>
      <c:valAx>
        <c:axId val="112517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6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132</xdr:col>
      <xdr:colOff>432954</xdr:colOff>
      <xdr:row>1</xdr:row>
      <xdr:rowOff>28863</xdr:rowOff>
    </xdr:from>
    <xdr:to>
      <xdr:col>154</xdr:col>
      <xdr:colOff>144319</xdr:colOff>
      <xdr:row>19</xdr:row>
      <xdr:rowOff>216478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40A4F6-2963-EA7F-1099-89FB114C8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DW1048532"/>
  <sheetViews>
    <sheetView zoomScale="66" zoomScaleNormal="66" workbookViewId="0">
      <pane xSplit="1" ySplit="4" topLeftCell="B19" activePane="bottomRight" state="frozen"/>
      <selection pane="topRight" activeCell="B1" sqref="B1"/>
      <selection pane="bottomLeft" activeCell="A5" sqref="A5"/>
      <selection pane="bottomRight" activeCell="BW25" sqref="BW25"/>
    </sheetView>
  </sheetViews>
  <sheetFormatPr defaultRowHeight="15"/>
  <cols>
    <col min="1" max="1" width="12.7109375" style="1" customWidth="1"/>
    <col min="2" max="2" width="9" style="1" customWidth="1"/>
    <col min="3" max="9" width="5.7109375" style="1" customWidth="1"/>
    <col min="10" max="11" width="2.7109375" style="1" customWidth="1"/>
    <col min="12" max="12" width="6.42578125" style="1" customWidth="1"/>
    <col min="13" max="19" width="5.7109375" style="1" customWidth="1"/>
    <col min="20" max="21" width="2.7109375" style="1" customWidth="1"/>
    <col min="22" max="22" width="7.85546875" style="1" customWidth="1"/>
    <col min="23" max="29" width="5.7109375" style="1" customWidth="1"/>
    <col min="30" max="33" width="1.42578125" style="1" customWidth="1"/>
    <col min="34" max="34" width="7.5703125" style="1" customWidth="1"/>
    <col min="35" max="36" width="3.7109375" style="1" customWidth="1"/>
    <col min="37" max="41" width="7.5703125" style="1" customWidth="1"/>
    <col min="42" max="42" width="9.7109375" style="1" customWidth="1"/>
    <col min="43" max="45" width="2.5703125" style="1" customWidth="1"/>
    <col min="46" max="46" width="6.85546875" style="1" customWidth="1"/>
    <col min="47" max="53" width="5.7109375" style="1" customWidth="1"/>
    <col min="54" max="55" width="2.7109375" style="1" customWidth="1"/>
    <col min="56" max="56" width="6.5703125" style="1" customWidth="1"/>
    <col min="57" max="63" width="5.7109375" style="1" customWidth="1"/>
    <col min="64" max="64" width="2.7109375" style="1" customWidth="1"/>
    <col min="65" max="65" width="4" style="1" customWidth="1"/>
    <col min="66" max="73" width="5.7109375" style="1" customWidth="1"/>
    <col min="74" max="75" width="2.7109375" style="1" customWidth="1"/>
    <col min="76" max="120" width="9.140625" style="1" customWidth="1"/>
    <col min="121" max="16384" width="9.140625" style="1"/>
  </cols>
  <sheetData>
    <row r="1" spans="1:127" ht="15" customHeight="1">
      <c r="B1" s="135" t="s">
        <v>353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5"/>
      <c r="BE1" s="135"/>
      <c r="BF1" s="135"/>
      <c r="BG1" s="135"/>
      <c r="BH1" s="135"/>
      <c r="BI1" s="135"/>
      <c r="BJ1" s="135"/>
      <c r="BK1" s="135"/>
      <c r="BL1" s="135"/>
      <c r="BM1" s="135"/>
      <c r="BN1" s="135"/>
      <c r="BO1" s="135"/>
      <c r="BP1" s="135"/>
      <c r="BQ1" s="135"/>
      <c r="BR1" s="135"/>
      <c r="BS1" s="135"/>
      <c r="BT1" s="135"/>
      <c r="BU1" s="135"/>
      <c r="BV1" s="61"/>
      <c r="BW1" s="61"/>
    </row>
    <row r="2" spans="1:127" ht="15.75" customHeight="1" thickBot="1"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  <c r="BN2" s="135"/>
      <c r="BO2" s="135"/>
      <c r="BP2" s="135"/>
      <c r="BQ2" s="135"/>
      <c r="BR2" s="135"/>
      <c r="BS2" s="135"/>
      <c r="BT2" s="135"/>
      <c r="BU2" s="135"/>
      <c r="BV2" s="61"/>
      <c r="BW2" s="61"/>
      <c r="BX2" s="64"/>
      <c r="BY2" s="133" t="s">
        <v>292</v>
      </c>
      <c r="BZ2" s="133"/>
      <c r="CA2" s="133"/>
      <c r="CB2" s="133"/>
      <c r="CC2" s="133"/>
      <c r="CD2" s="133"/>
      <c r="CE2" s="133"/>
      <c r="CF2" s="133"/>
      <c r="CG2" s="133"/>
      <c r="CH2" s="133"/>
      <c r="CI2" s="133"/>
      <c r="CJ2" s="133"/>
      <c r="CK2" s="71"/>
      <c r="CL2" s="71"/>
      <c r="CM2" s="71"/>
      <c r="CN2" s="71"/>
      <c r="CO2" s="71"/>
      <c r="CP2" s="71"/>
    </row>
    <row r="3" spans="1:127" ht="30.75" customHeight="1" thickBot="1">
      <c r="B3" s="137" t="s">
        <v>326</v>
      </c>
      <c r="C3" s="138"/>
      <c r="D3" s="138"/>
      <c r="E3" s="138"/>
      <c r="F3" s="138"/>
      <c r="G3" s="138"/>
      <c r="H3" s="138"/>
      <c r="I3" s="139"/>
      <c r="J3" s="56"/>
      <c r="K3" s="56"/>
      <c r="L3" s="142" t="s">
        <v>332</v>
      </c>
      <c r="M3" s="143"/>
      <c r="N3" s="143"/>
      <c r="O3" s="143"/>
      <c r="P3" s="143"/>
      <c r="Q3" s="143"/>
      <c r="R3" s="143"/>
      <c r="S3" s="144"/>
      <c r="T3" s="56"/>
      <c r="U3" s="56"/>
      <c r="V3" s="145" t="s">
        <v>354</v>
      </c>
      <c r="W3" s="146"/>
      <c r="X3" s="146"/>
      <c r="Y3" s="146"/>
      <c r="Z3" s="146"/>
      <c r="AA3" s="146"/>
      <c r="AB3" s="146"/>
      <c r="AC3" s="147"/>
      <c r="AD3" s="56"/>
      <c r="AE3" s="56"/>
      <c r="AF3" s="56"/>
      <c r="AG3" s="56"/>
      <c r="AH3" s="140" t="s">
        <v>0</v>
      </c>
      <c r="AI3" s="122"/>
      <c r="AJ3" s="122"/>
      <c r="AK3" s="157" t="s">
        <v>355</v>
      </c>
      <c r="AL3" s="158"/>
      <c r="AM3" s="158"/>
      <c r="AN3" s="158"/>
      <c r="AO3" s="158"/>
      <c r="AP3" s="159"/>
      <c r="AQ3" s="55"/>
      <c r="AR3" s="55"/>
      <c r="AS3" s="55"/>
      <c r="AT3" s="148" t="s">
        <v>336</v>
      </c>
      <c r="AU3" s="149"/>
      <c r="AV3" s="149"/>
      <c r="AW3" s="149"/>
      <c r="AX3" s="149"/>
      <c r="AY3" s="149"/>
      <c r="AZ3" s="149"/>
      <c r="BA3" s="150"/>
      <c r="BB3" s="56"/>
      <c r="BC3" s="56"/>
      <c r="BD3" s="151" t="s">
        <v>337</v>
      </c>
      <c r="BE3" s="152"/>
      <c r="BF3" s="152"/>
      <c r="BG3" s="152"/>
      <c r="BH3" s="152"/>
      <c r="BI3" s="152"/>
      <c r="BJ3" s="152"/>
      <c r="BK3" s="153"/>
      <c r="BL3" s="56"/>
      <c r="BM3" s="56"/>
      <c r="BN3" s="154" t="s">
        <v>339</v>
      </c>
      <c r="BO3" s="155"/>
      <c r="BP3" s="155"/>
      <c r="BQ3" s="155"/>
      <c r="BR3" s="155"/>
      <c r="BS3" s="155"/>
      <c r="BT3" s="155"/>
      <c r="BU3" s="156"/>
      <c r="BV3" s="56"/>
      <c r="BW3" s="56"/>
      <c r="BX3" s="64"/>
      <c r="BY3" s="72" t="s">
        <v>335</v>
      </c>
      <c r="BZ3" s="72" t="s">
        <v>342</v>
      </c>
      <c r="CA3" s="72" t="s">
        <v>343</v>
      </c>
      <c r="CB3" s="72" t="s">
        <v>344</v>
      </c>
      <c r="CC3" s="72" t="s">
        <v>345</v>
      </c>
      <c r="CD3" s="72" t="s">
        <v>346</v>
      </c>
      <c r="CE3" s="71"/>
      <c r="CF3" s="71"/>
      <c r="CG3" s="71"/>
      <c r="CH3" s="71"/>
      <c r="CI3" s="72"/>
      <c r="CJ3" s="72"/>
      <c r="CK3" s="72"/>
      <c r="CL3" s="72"/>
      <c r="CM3" s="72"/>
      <c r="CN3" s="72"/>
      <c r="CO3" s="72"/>
      <c r="CP3" s="72"/>
    </row>
    <row r="4" spans="1:127" s="20" customFormat="1" ht="25.5" customHeight="1" thickBot="1">
      <c r="B4" s="26" t="s">
        <v>12</v>
      </c>
      <c r="C4" s="27" t="s">
        <v>38</v>
      </c>
      <c r="D4" s="27" t="s">
        <v>314</v>
      </c>
      <c r="E4" s="27" t="s">
        <v>37</v>
      </c>
      <c r="F4" s="27" t="s">
        <v>165</v>
      </c>
      <c r="G4" s="27" t="s">
        <v>6</v>
      </c>
      <c r="H4" s="27" t="s">
        <v>15</v>
      </c>
      <c r="I4" s="28" t="s">
        <v>16</v>
      </c>
      <c r="J4" s="57"/>
      <c r="K4" s="57"/>
      <c r="L4" s="26" t="s">
        <v>12</v>
      </c>
      <c r="M4" s="27" t="s">
        <v>38</v>
      </c>
      <c r="N4" s="27" t="s">
        <v>314</v>
      </c>
      <c r="O4" s="27" t="s">
        <v>37</v>
      </c>
      <c r="P4" s="27" t="s">
        <v>165</v>
      </c>
      <c r="Q4" s="27" t="s">
        <v>6</v>
      </c>
      <c r="R4" s="27" t="s">
        <v>15</v>
      </c>
      <c r="S4" s="28" t="s">
        <v>16</v>
      </c>
      <c r="T4" s="57"/>
      <c r="U4" s="57"/>
      <c r="V4" s="26" t="s">
        <v>12</v>
      </c>
      <c r="W4" s="27" t="s">
        <v>38</v>
      </c>
      <c r="X4" s="27" t="s">
        <v>314</v>
      </c>
      <c r="Y4" s="27" t="s">
        <v>37</v>
      </c>
      <c r="Z4" s="27" t="s">
        <v>165</v>
      </c>
      <c r="AA4" s="27" t="s">
        <v>6</v>
      </c>
      <c r="AB4" s="27" t="s">
        <v>15</v>
      </c>
      <c r="AC4" s="28" t="s">
        <v>16</v>
      </c>
      <c r="AD4" s="57"/>
      <c r="AE4" s="57"/>
      <c r="AF4" s="57"/>
      <c r="AG4" s="57"/>
      <c r="AH4" s="141"/>
      <c r="AI4" s="122"/>
      <c r="AJ4" s="122"/>
      <c r="AK4" s="127" t="s">
        <v>310</v>
      </c>
      <c r="AL4" s="128" t="s">
        <v>36</v>
      </c>
      <c r="AM4" s="129" t="s">
        <v>12</v>
      </c>
      <c r="AN4" s="130" t="s">
        <v>165</v>
      </c>
      <c r="AO4" s="130" t="s">
        <v>6</v>
      </c>
      <c r="AP4" s="131" t="s">
        <v>16</v>
      </c>
      <c r="AQ4" s="55"/>
      <c r="AR4" s="55"/>
      <c r="AS4" s="55"/>
      <c r="AT4" s="26" t="s">
        <v>12</v>
      </c>
      <c r="AU4" s="27" t="s">
        <v>38</v>
      </c>
      <c r="AV4" s="27" t="s">
        <v>314</v>
      </c>
      <c r="AW4" s="27" t="s">
        <v>37</v>
      </c>
      <c r="AX4" s="27" t="s">
        <v>165</v>
      </c>
      <c r="AY4" s="27" t="s">
        <v>6</v>
      </c>
      <c r="AZ4" s="27" t="s">
        <v>15</v>
      </c>
      <c r="BA4" s="28" t="s">
        <v>16</v>
      </c>
      <c r="BB4" s="57"/>
      <c r="BC4" s="57"/>
      <c r="BD4" s="26" t="s">
        <v>12</v>
      </c>
      <c r="BE4" s="27" t="s">
        <v>38</v>
      </c>
      <c r="BF4" s="27" t="s">
        <v>314</v>
      </c>
      <c r="BG4" s="27" t="s">
        <v>37</v>
      </c>
      <c r="BH4" s="27" t="s">
        <v>165</v>
      </c>
      <c r="BI4" s="27" t="s">
        <v>6</v>
      </c>
      <c r="BJ4" s="27" t="s">
        <v>15</v>
      </c>
      <c r="BK4" s="28" t="s">
        <v>16</v>
      </c>
      <c r="BL4" s="57"/>
      <c r="BM4" s="57"/>
      <c r="BN4" s="26" t="s">
        <v>12</v>
      </c>
      <c r="BO4" s="27" t="s">
        <v>38</v>
      </c>
      <c r="BP4" s="27" t="s">
        <v>314</v>
      </c>
      <c r="BQ4" s="27" t="s">
        <v>37</v>
      </c>
      <c r="BR4" s="27" t="s">
        <v>165</v>
      </c>
      <c r="BS4" s="27" t="s">
        <v>6</v>
      </c>
      <c r="BT4" s="27" t="s">
        <v>15</v>
      </c>
      <c r="BU4" s="28" t="s">
        <v>16</v>
      </c>
      <c r="BV4" s="57"/>
      <c r="BW4" s="57"/>
      <c r="BX4" s="65" t="s">
        <v>294</v>
      </c>
      <c r="BY4" s="72" t="s">
        <v>7</v>
      </c>
      <c r="BZ4" s="72" t="s">
        <v>10</v>
      </c>
      <c r="CA4" s="72" t="s">
        <v>347</v>
      </c>
      <c r="CB4" s="72" t="s">
        <v>348</v>
      </c>
      <c r="CC4" s="72" t="s">
        <v>349</v>
      </c>
      <c r="CD4" s="72" t="s">
        <v>305</v>
      </c>
      <c r="CE4" s="72"/>
      <c r="CF4" s="72"/>
      <c r="CG4" s="72"/>
      <c r="CH4" s="134" t="s">
        <v>302</v>
      </c>
      <c r="CI4" s="134"/>
      <c r="CJ4" s="134"/>
      <c r="CK4" s="134"/>
      <c r="CL4" s="134" t="s">
        <v>302</v>
      </c>
      <c r="CM4" s="134"/>
      <c r="CN4" s="134"/>
      <c r="CO4" s="134"/>
      <c r="CP4" s="72" t="s">
        <v>306</v>
      </c>
    </row>
    <row r="5" spans="1:127" ht="26.25" customHeight="1">
      <c r="B5" s="29"/>
      <c r="C5" s="30" t="str">
        <f>'Hedge 1 | (BTC)2'!C5</f>
        <v>B</v>
      </c>
      <c r="D5" s="30" t="str">
        <f>'Hedge 1 | (BTC)2'!H5</f>
        <v>T</v>
      </c>
      <c r="E5" s="30" t="str">
        <f>'Hedge 1 | (BTC)2'!O5</f>
        <v>C</v>
      </c>
      <c r="F5" s="30"/>
      <c r="G5" s="30"/>
      <c r="H5" s="30"/>
      <c r="I5" s="31"/>
      <c r="J5" s="55"/>
      <c r="K5" s="55"/>
      <c r="L5" s="29"/>
      <c r="M5" s="30" t="str">
        <f>'Hedge 2 | (BDC)2'!C5</f>
        <v>B</v>
      </c>
      <c r="N5" s="30" t="str">
        <f>'Hedge 2 | (BDC)2'!H5</f>
        <v>D</v>
      </c>
      <c r="O5" s="30" t="str">
        <f>'Hedge 2 | (BDC)2'!O5</f>
        <v>C</v>
      </c>
      <c r="P5" s="30"/>
      <c r="Q5" s="30"/>
      <c r="R5" s="30"/>
      <c r="S5" s="31"/>
      <c r="T5" s="55"/>
      <c r="U5" s="55"/>
      <c r="V5" s="29"/>
      <c r="W5" s="30" t="str">
        <f>'Hedge 3 | (BT)2-M1'!C5</f>
        <v>B</v>
      </c>
      <c r="X5" s="30" t="str">
        <f>'Hedge 3 | (BT)2-M1'!H5</f>
        <v>T</v>
      </c>
      <c r="Y5" s="30" t="str">
        <f>'Hedge 3 | (BT)2-M1'!O5</f>
        <v>M1</v>
      </c>
      <c r="Z5" s="30"/>
      <c r="AA5" s="30"/>
      <c r="AB5" s="30"/>
      <c r="AC5" s="31"/>
      <c r="AD5" s="55"/>
      <c r="AE5" s="55"/>
      <c r="AF5" s="55"/>
      <c r="AG5" s="55"/>
      <c r="AH5" s="114" t="s">
        <v>6</v>
      </c>
      <c r="AI5" s="123"/>
      <c r="AJ5" s="124"/>
      <c r="AK5" s="117"/>
      <c r="AL5" s="30"/>
      <c r="AM5" s="30"/>
      <c r="AN5" s="30"/>
      <c r="AO5" s="30"/>
      <c r="AP5" s="31"/>
      <c r="AQ5" s="55"/>
      <c r="AR5" s="55"/>
      <c r="AS5" s="55"/>
      <c r="AT5" s="29"/>
      <c r="AU5" s="30" t="str">
        <f>'Hedge 4 | (BM1C)2'!C5</f>
        <v>B</v>
      </c>
      <c r="AV5" s="30" t="str">
        <f>'Hedge 4 | (BM1C)2'!H5</f>
        <v>M1</v>
      </c>
      <c r="AW5" s="30" t="str">
        <f>'Hedge 4 | (BM1C)2'!O5</f>
        <v>C</v>
      </c>
      <c r="AX5" s="30"/>
      <c r="AY5" s="30"/>
      <c r="AZ5" s="30"/>
      <c r="BA5" s="31"/>
      <c r="BB5" s="55"/>
      <c r="BC5" s="55"/>
      <c r="BD5" s="29"/>
      <c r="BE5" s="30" t="str">
        <f>'Hedge 5 | (BFC)2'!C5</f>
        <v>B</v>
      </c>
      <c r="BF5" s="30" t="str">
        <f>'Hedge 5 | (BFC)2'!H5</f>
        <v>F</v>
      </c>
      <c r="BG5" s="30" t="str">
        <f>'Hedge 5 | (BFC)2'!O5</f>
        <v>C</v>
      </c>
      <c r="BH5" s="30"/>
      <c r="BI5" s="30"/>
      <c r="BJ5" s="30"/>
      <c r="BK5" s="31"/>
      <c r="BL5" s="55"/>
      <c r="BM5" s="55"/>
      <c r="BN5" s="29"/>
      <c r="BO5" s="30" t="str">
        <f>'Hedge 6 | (D3BF3)2'!C5</f>
        <v>D3</v>
      </c>
      <c r="BP5" s="30" t="str">
        <f>'Hedge 6 | (D3BF3)2'!H5</f>
        <v>B</v>
      </c>
      <c r="BQ5" s="30" t="str">
        <f>'Hedge 6 | (D3BF3)2'!O5</f>
        <v>F3</v>
      </c>
      <c r="BR5" s="30"/>
      <c r="BS5" s="30"/>
      <c r="BT5" s="30"/>
      <c r="BU5" s="31"/>
      <c r="BV5" s="55"/>
      <c r="BW5" s="55"/>
    </row>
    <row r="6" spans="1:127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55"/>
      <c r="V6" s="32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15" t="s">
        <v>6</v>
      </c>
      <c r="AI6" s="123"/>
      <c r="AJ6" s="124"/>
      <c r="AK6" s="118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</row>
    <row r="7" spans="1:127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55"/>
      <c r="V7" s="32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15" t="s">
        <v>7</v>
      </c>
      <c r="AI7" s="123"/>
      <c r="AJ7" s="124"/>
      <c r="AK7" s="118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</row>
    <row r="8" spans="1:127" ht="26.25" customHeight="1" thickBo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55"/>
      <c r="V8" s="32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15" t="s">
        <v>6</v>
      </c>
      <c r="AI8" s="123"/>
      <c r="AJ8" s="124"/>
      <c r="AK8" s="118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DR8" s="1" t="s">
        <v>295</v>
      </c>
      <c r="DS8" s="1" t="s">
        <v>311</v>
      </c>
      <c r="DT8" s="1" t="s">
        <v>296</v>
      </c>
      <c r="DU8" s="1" t="s">
        <v>312</v>
      </c>
      <c r="DV8" s="1" t="s">
        <v>3</v>
      </c>
      <c r="DW8" s="1" t="s">
        <v>313</v>
      </c>
    </row>
    <row r="9" spans="1:127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55"/>
      <c r="V9" s="58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16" t="s">
        <v>7</v>
      </c>
      <c r="AI9" s="123"/>
      <c r="AJ9" s="124"/>
      <c r="AK9" s="119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DR9" s="80" t="s">
        <v>168</v>
      </c>
      <c r="DS9" s="81" t="s">
        <v>169</v>
      </c>
      <c r="DT9" s="81" t="s">
        <v>170</v>
      </c>
      <c r="DU9" s="81" t="s">
        <v>171</v>
      </c>
      <c r="DV9" s="81" t="s">
        <v>172</v>
      </c>
      <c r="DW9" s="81" t="s">
        <v>173</v>
      </c>
    </row>
    <row r="10" spans="1:127" ht="26.25" customHeight="1" thickBot="1">
      <c r="A10" s="1">
        <v>1</v>
      </c>
      <c r="B10" s="35" t="str">
        <f>'Hedge 1 | (BTC)2'!B10</f>
        <v>B1</v>
      </c>
      <c r="C10" s="36" t="str">
        <f>'Hedge 1 | (BTC)2'!C10</f>
        <v>B</v>
      </c>
      <c r="D10" s="36" t="str">
        <f>'Hedge 1 | (BTC)2'!H10</f>
        <v>T</v>
      </c>
      <c r="E10" s="36" t="str">
        <f>'Hedge 1 | (BTC)2'!O10</f>
        <v>C</v>
      </c>
      <c r="F10" s="36" t="str">
        <f>IF(AH10="","",IF('Hedge 1 | (BTC)2'!X10="W","Y",IF('Hedge 1 | (BTC)2'!X10="L","N","")))</f>
        <v>N</v>
      </c>
      <c r="G10" s="36">
        <f>'Hedge 1 | (BTC)2'!AM10</f>
        <v>-1</v>
      </c>
      <c r="H10" s="36">
        <f>'Hedge 1 | (BTC)2'!S10</f>
        <v>-1</v>
      </c>
      <c r="I10" s="37">
        <f>'Hedge 1 | (BTC)2'!U10</f>
        <v>-1</v>
      </c>
      <c r="J10" s="55"/>
      <c r="K10" s="55"/>
      <c r="L10" s="35" t="str">
        <f>'Hedge 2 | (BDC)2'!B10</f>
        <v>P1</v>
      </c>
      <c r="M10" s="36" t="str">
        <f>'Hedge 2 | (BDC)2'!C10</f>
        <v>B</v>
      </c>
      <c r="N10" s="36" t="str">
        <f>'Hedge 2 | (BDC)2'!H10</f>
        <v>D</v>
      </c>
      <c r="O10" s="36" t="str">
        <f>'Hedge 2 | (BDC)2'!O10</f>
        <v>C</v>
      </c>
      <c r="P10" s="36" t="str">
        <f>IF(AH10="","",IF('Hedge 2 | (BDC)2'!X10="W","Y",IF('Hedge 2 | (BDC)2'!X10="L","N","")))</f>
        <v>Y</v>
      </c>
      <c r="Q10" s="36">
        <f>'Hedge 2 | (BDC)2'!AM10</f>
        <v>1</v>
      </c>
      <c r="R10" s="36">
        <f>'Hedge 2 | (BDC)2'!S10</f>
        <v>1</v>
      </c>
      <c r="S10" s="37">
        <f>'Hedge 2 | (BDC)2'!U10</f>
        <v>1</v>
      </c>
      <c r="T10" s="55"/>
      <c r="U10" s="55"/>
      <c r="V10" s="35" t="str">
        <f>'Hedge 3 | (BT)2-M1'!B10</f>
        <v>B1</v>
      </c>
      <c r="W10" s="36" t="str">
        <f>'Hedge 3 | (BT)2-M1'!C10</f>
        <v>B</v>
      </c>
      <c r="X10" s="36" t="str">
        <f>'Hedge 3 | (BT)2-M1'!H10</f>
        <v>T</v>
      </c>
      <c r="Y10" s="36" t="str">
        <f>'Hedge 3 | (BT)2-M1'!O10</f>
        <v>M1</v>
      </c>
      <c r="Z10" s="36" t="str">
        <f>IF(AH10="","",IF('Hedge 3 | (BT)2-M1'!X10="W","Y",IF('Hedge 3 | (BT)2-M1'!X10="L","N","")))</f>
        <v>N</v>
      </c>
      <c r="AA10" s="36">
        <f>'Hedge 3 | (BT)2-M1'!AM10</f>
        <v>-1</v>
      </c>
      <c r="AB10" s="36">
        <f>'Hedge 3 | (BT)2-M1'!S10</f>
        <v>-1</v>
      </c>
      <c r="AC10" s="37">
        <f>'Hedge 3 | (BT)2-M1'!U10</f>
        <v>-1</v>
      </c>
      <c r="AD10" s="55"/>
      <c r="AE10" s="55"/>
      <c r="AF10" s="55"/>
      <c r="AG10" s="55"/>
      <c r="AH10" s="114" t="s">
        <v>6</v>
      </c>
      <c r="AI10" s="123"/>
      <c r="AJ10" s="55"/>
      <c r="AK10" s="132" t="str">
        <f>IF(AH9="","",IF(CP9="R","R",""))</f>
        <v/>
      </c>
      <c r="AL10" s="68" t="str">
        <f>IF(AH9="","","H2")</f>
        <v>H2</v>
      </c>
      <c r="AM10" s="69" t="str">
        <f>L10</f>
        <v>P1</v>
      </c>
      <c r="AN10" s="36" t="str">
        <f>IF(AH10="","",IF(AM10="NB","",IF(LEFT(AM10)=AH10,"Y","N")))</f>
        <v>Y</v>
      </c>
      <c r="AO10" s="36">
        <f>IF(AH10="","",IF(AN10="Y",1,IF(AN10="N",-1,0)))</f>
        <v>1</v>
      </c>
      <c r="AP10" s="37">
        <f>IF(AH10="","",IF(AM10="NB",AP9,IF(AN10="Y",AP9+INT(REPLACE(AM10,1,1,"")),AP9-INT(REPLACE(AM10,1,1,"")))))</f>
        <v>1</v>
      </c>
      <c r="AQ10" s="55"/>
      <c r="AR10" s="55"/>
      <c r="AS10" s="55"/>
      <c r="AT10" s="35" t="str">
        <f>'Hedge 4 | (BM1C)2'!B10</f>
        <v>P1</v>
      </c>
      <c r="AU10" s="36" t="str">
        <f>'Hedge 4 | (BM1C)2'!C10</f>
        <v>B</v>
      </c>
      <c r="AV10" s="36" t="str">
        <f>'Hedge 4 | (BM1C)2'!H10</f>
        <v>M1</v>
      </c>
      <c r="AW10" s="36" t="str">
        <f>'Hedge 4 | (BM1C)2'!O10</f>
        <v>C</v>
      </c>
      <c r="AX10" s="36" t="str">
        <f>IF(AH10="","",IF('Hedge 4 | (BM1C)2'!X10="W","Y",IF('Hedge 4 | (BM1C)2'!X10="L","N","")))</f>
        <v>Y</v>
      </c>
      <c r="AY10" s="36">
        <f>'Hedge 4 | (BM1C)2'!AM10</f>
        <v>1</v>
      </c>
      <c r="AZ10" s="36">
        <f>'Hedge 4 | (BM1C)2'!S10</f>
        <v>1</v>
      </c>
      <c r="BA10" s="37">
        <f>'Hedge 4 | (BM1C)2'!U10</f>
        <v>1</v>
      </c>
      <c r="BB10" s="55"/>
      <c r="BC10" s="55"/>
      <c r="BD10" s="35" t="str">
        <f>'Hedge 5 | (BFC)2'!B10</f>
        <v>B1</v>
      </c>
      <c r="BE10" s="36" t="str">
        <f>'Hedge 5 | (BFC)2'!C10</f>
        <v>B</v>
      </c>
      <c r="BF10" s="36" t="str">
        <f>'Hedge 5 | (BFC)2'!H10</f>
        <v>F</v>
      </c>
      <c r="BG10" s="36" t="str">
        <f>'Hedge 5 | (BFC)2'!O10</f>
        <v>C</v>
      </c>
      <c r="BH10" s="36" t="str">
        <f>IF(AH10="","",IF('Hedge 5 | (BFC)2'!X10="W","Y",IF('Hedge 5 | (BFC)2'!X10="L","N","")))</f>
        <v>N</v>
      </c>
      <c r="BI10" s="36">
        <f>'Hedge 5 | (BFC)2'!AM10</f>
        <v>-1</v>
      </c>
      <c r="BJ10" s="36">
        <f>'Hedge 5 | (BFC)2'!S10</f>
        <v>-1</v>
      </c>
      <c r="BK10" s="37">
        <f>'Hedge 5 | (BFC)2'!U10</f>
        <v>-1</v>
      </c>
      <c r="BL10" s="55"/>
      <c r="BM10" s="55"/>
      <c r="BN10" s="35" t="str">
        <f>'Hedge 6 | (D3BF3)2'!B10</f>
        <v>B1</v>
      </c>
      <c r="BO10" s="36" t="str">
        <f>'Hedge 6 | (D3BF3)2'!C10</f>
        <v>D3</v>
      </c>
      <c r="BP10" s="36" t="str">
        <f>'Hedge 6 | (D3BF3)2'!H10</f>
        <v>B</v>
      </c>
      <c r="BQ10" s="36" t="str">
        <f>'Hedge 6 | (D3BF3)2'!O10</f>
        <v>F3</v>
      </c>
      <c r="BR10" s="36" t="str">
        <f>IF(AH10="","",IF('Hedge 6 | (D3BF3)2'!X10="W","Y",IF('Hedge 6 | (D3BF3)2'!X10="L","N","")))</f>
        <v>N</v>
      </c>
      <c r="BS10" s="36">
        <f>'Hedge 6 | (D3BF3)2'!AM10</f>
        <v>-1</v>
      </c>
      <c r="BT10" s="36">
        <f>'Hedge 6 | (D3BF3)2'!S10</f>
        <v>-1</v>
      </c>
      <c r="BU10" s="37">
        <f>'Hedge 6 | (D3BF3)2'!U10</f>
        <v>-1</v>
      </c>
      <c r="BV10" s="55"/>
      <c r="BW10" s="55"/>
      <c r="BX10" s="1">
        <f>AO10</f>
        <v>1</v>
      </c>
      <c r="CF10" s="1">
        <v>10</v>
      </c>
      <c r="CL10" s="1" t="str">
        <f ca="1">IF(CL11=1,CL13,IF(CL11=2,IF(CM13="",CL13,CM13),IF(CL11=3,IF(AND(CM13="",CN13=""),CL13,IF(CN13="",CM13,CN13)),IF(AND(CM13="",CN13="",CO13=""),CL13,IF(AND(CN13="",CO13=""),CM13,IF(CO13="",CN13,CO13))))))</f>
        <v>V</v>
      </c>
      <c r="CT10" s="1" t="str">
        <f>IF(AH10="","",IF(AP10="",CT9,IF(AP10&gt;=30,IF(OR(CT9="G",CT9="GG"),"GG",IF(OR(CT9="R",CT9="RR"),"GRR",IF(CT9="","G","GGRR"))),IF(AP10&lt;=-30,IF(OR(CT9="R",CT9="RR"),"RR",IF(OR(CT9="G",CT9="GG"),"GGR",IF(CT9="","R","GGRR"))),IF(OR(CT9="R",CT9="RR"),"RR",IF(OR(CT9="G",CT9="GG"),"GG",IF(CT9="","","GGRR")))))))</f>
        <v/>
      </c>
      <c r="DQ10" s="16" t="str">
        <f t="shared" ref="DQ10:DQ41" si="0">"B"&amp;A10</f>
        <v>B1</v>
      </c>
      <c r="DR10" s="78">
        <f t="shared" ref="DR10:DR41" si="1">I10</f>
        <v>-1</v>
      </c>
      <c r="DS10" s="79">
        <f t="shared" ref="DS10:DS41" si="2">S10</f>
        <v>1</v>
      </c>
      <c r="DT10" s="79">
        <f t="shared" ref="DT10:DT41" si="3">AC10</f>
        <v>-1</v>
      </c>
      <c r="DU10" s="79">
        <f t="shared" ref="DU10:DU41" si="4">BA10</f>
        <v>1</v>
      </c>
      <c r="DV10" s="79">
        <f t="shared" ref="DV10:DV41" si="5">BK10</f>
        <v>-1</v>
      </c>
      <c r="DW10" s="79">
        <f t="shared" ref="DW10:DW41" si="6">BU10</f>
        <v>-1</v>
      </c>
    </row>
    <row r="11" spans="1:127" ht="24" customHeight="1" thickBot="1">
      <c r="A11" s="1">
        <v>2</v>
      </c>
      <c r="B11" s="38" t="str">
        <f>'Hedge 1 | (BTC)2'!B11</f>
        <v>NB</v>
      </c>
      <c r="C11" s="25" t="str">
        <f>'Hedge 1 | (BTC)2'!C11</f>
        <v/>
      </c>
      <c r="D11" s="25" t="str">
        <f>'Hedge 1 | (BTC)2'!H11</f>
        <v/>
      </c>
      <c r="E11" s="25" t="str">
        <f>'Hedge 1 | (BTC)2'!O11</f>
        <v/>
      </c>
      <c r="F11" s="25" t="str">
        <f>IF(AH11="","",IF('Hedge 1 | (BTC)2'!X11="W","Y",IF('Hedge 1 | (BTC)2'!X11="L","N","")))</f>
        <v/>
      </c>
      <c r="G11" s="25">
        <f>'Hedge 1 | (BTC)2'!AM11</f>
        <v>-1</v>
      </c>
      <c r="H11" s="25">
        <f>'Hedge 1 | (BTC)2'!S11</f>
        <v>-1</v>
      </c>
      <c r="I11" s="39">
        <f>'Hedge 1 | (BTC)2'!U11</f>
        <v>-1</v>
      </c>
      <c r="J11" s="55"/>
      <c r="K11" s="55"/>
      <c r="L11" s="38" t="str">
        <f>'Hedge 2 | (BDC)2'!B11</f>
        <v>P2</v>
      </c>
      <c r="M11" s="25" t="str">
        <f>'Hedge 2 | (BDC)2'!C11</f>
        <v/>
      </c>
      <c r="N11" s="25" t="str">
        <f>'Hedge 2 | (BDC)2'!H11</f>
        <v/>
      </c>
      <c r="O11" s="25" t="str">
        <f>'Hedge 2 | (BDC)2'!O11</f>
        <v/>
      </c>
      <c r="P11" s="25" t="str">
        <f>IF(AH11="","",IF('Hedge 2 | (BDC)2'!X11="W","Y",IF('Hedge 2 | (BDC)2'!X11="L","N","")))</f>
        <v>Y</v>
      </c>
      <c r="Q11" s="25">
        <f>'Hedge 2 | (BDC)2'!AM11</f>
        <v>4</v>
      </c>
      <c r="R11" s="25">
        <f>'Hedge 2 | (BDC)2'!S11</f>
        <v>3</v>
      </c>
      <c r="S11" s="39">
        <f>'Hedge 2 | (BDC)2'!U11</f>
        <v>3</v>
      </c>
      <c r="T11" s="55"/>
      <c r="U11" s="55"/>
      <c r="V11" s="38" t="str">
        <f>'Hedge 3 | (BT)2-M1'!B11</f>
        <v>NB</v>
      </c>
      <c r="W11" s="25" t="str">
        <f>'Hedge 3 | (BT)2-M1'!C11</f>
        <v/>
      </c>
      <c r="X11" s="25" t="str">
        <f>'Hedge 3 | (BT)2-M1'!H11</f>
        <v/>
      </c>
      <c r="Y11" s="25" t="str">
        <f>'Hedge 3 | (BT)2-M1'!O11</f>
        <v/>
      </c>
      <c r="Z11" s="25" t="str">
        <f>IF(AH11="","",IF('Hedge 3 | (BT)2-M1'!X11="W","Y",IF('Hedge 3 | (BT)2-M1'!X11="L","N","")))</f>
        <v/>
      </c>
      <c r="AA11" s="25">
        <f>'Hedge 3 | (BT)2-M1'!AM11</f>
        <v>-1</v>
      </c>
      <c r="AB11" s="25">
        <f>'Hedge 3 | (BT)2-M1'!S11</f>
        <v>-1</v>
      </c>
      <c r="AC11" s="39">
        <f>'Hedge 3 | (BT)2-M1'!U11</f>
        <v>-1</v>
      </c>
      <c r="AD11" s="55"/>
      <c r="AE11" s="55"/>
      <c r="AF11" s="55"/>
      <c r="AG11" s="55"/>
      <c r="AH11" s="115" t="s">
        <v>6</v>
      </c>
      <c r="AI11" s="123"/>
      <c r="AJ11" s="55"/>
      <c r="AK11" s="120"/>
      <c r="AL11" s="74"/>
      <c r="AM11" s="67" t="str">
        <f t="shared" ref="AM11:AM14" si="7">L11</f>
        <v>P2</v>
      </c>
      <c r="AN11" s="25" t="str">
        <f t="shared" ref="AN11:AN74" si="8">IF(AH11="","",IF(AM11="NB","",IF(LEFT(AM11)=AH11,"Y","N")))</f>
        <v>Y</v>
      </c>
      <c r="AO11" s="25">
        <f>IF(AH11="","",IF(BX11&gt;10,10,IF(BX11&lt;-10,-10,BX11)))</f>
        <v>4</v>
      </c>
      <c r="AP11" s="37">
        <f t="shared" ref="AP11:AP74" si="9">IF(AH11="","",IF(AM11="NB",AP10,IF(AN11="Y",AP10+INT(REPLACE(AM11,1,1,"")),AP10-INT(REPLACE(AM11,1,1,"")))))</f>
        <v>3</v>
      </c>
      <c r="AQ11" s="55"/>
      <c r="AR11" s="55"/>
      <c r="AS11" s="55"/>
      <c r="AT11" s="38" t="str">
        <f>'Hedge 4 | (BM1C)2'!B11</f>
        <v>B6</v>
      </c>
      <c r="AU11" s="25" t="str">
        <f>'Hedge 4 | (BM1C)2'!C11</f>
        <v/>
      </c>
      <c r="AV11" s="25" t="str">
        <f>'Hedge 4 | (BM1C)2'!H11</f>
        <v/>
      </c>
      <c r="AW11" s="25" t="str">
        <f>'Hedge 4 | (BM1C)2'!O11</f>
        <v/>
      </c>
      <c r="AX11" s="25" t="str">
        <f>IF(AH11="","",IF('Hedge 4 | (BM1C)2'!X11="W","Y",IF('Hedge 4 | (BM1C)2'!X11="L","N","")))</f>
        <v>N</v>
      </c>
      <c r="AY11" s="25">
        <f>'Hedge 4 | (BM1C)2'!AM11</f>
        <v>0</v>
      </c>
      <c r="AZ11" s="25">
        <f>'Hedge 4 | (BM1C)2'!S11</f>
        <v>-5</v>
      </c>
      <c r="BA11" s="39">
        <f>'Hedge 4 | (BM1C)2'!U11</f>
        <v>-5</v>
      </c>
      <c r="BB11" s="55"/>
      <c r="BC11" s="55"/>
      <c r="BD11" s="38" t="str">
        <f>'Hedge 5 | (BFC)2'!B11</f>
        <v>B4</v>
      </c>
      <c r="BE11" s="25" t="str">
        <f>'Hedge 5 | (BFC)2'!C11</f>
        <v/>
      </c>
      <c r="BF11" s="25" t="str">
        <f>'Hedge 5 | (BFC)2'!H11</f>
        <v/>
      </c>
      <c r="BG11" s="25" t="str">
        <f>'Hedge 5 | (BFC)2'!O11</f>
        <v/>
      </c>
      <c r="BH11" s="25" t="str">
        <f>IF(AH11="","",IF('Hedge 5 | (BFC)2'!X11="W","Y",IF('Hedge 5 | (BFC)2'!X11="L","N","")))</f>
        <v>N</v>
      </c>
      <c r="BI11" s="25">
        <f>'Hedge 5 | (BFC)2'!AM11</f>
        <v>-4</v>
      </c>
      <c r="BJ11" s="25">
        <f>'Hedge 5 | (BFC)2'!S11</f>
        <v>-5</v>
      </c>
      <c r="BK11" s="39">
        <f>'Hedge 5 | (BFC)2'!U11</f>
        <v>-5</v>
      </c>
      <c r="BL11" s="55"/>
      <c r="BM11" s="55"/>
      <c r="BN11" s="35" t="str">
        <f>'Hedge 6 | (D3BF3)2'!B11</f>
        <v>NB</v>
      </c>
      <c r="BO11" s="36" t="str">
        <f>'Hedge 6 | (D3BF3)2'!C11</f>
        <v/>
      </c>
      <c r="BP11" s="36" t="str">
        <f>'Hedge 6 | (D3BF3)2'!H11</f>
        <v/>
      </c>
      <c r="BQ11" s="36" t="str">
        <f>'Hedge 6 | (D3BF3)2'!O11</f>
        <v/>
      </c>
      <c r="BR11" s="36" t="str">
        <f>IF(AH11="","",IF('Hedge 6 | (D3BF3)2'!X11="W","Y",IF('Hedge 6 | (D3BF3)2'!X11="L","N","")))</f>
        <v/>
      </c>
      <c r="BS11" s="36">
        <f>'Hedge 6 | (D3BF3)2'!AM11</f>
        <v>-1</v>
      </c>
      <c r="BT11" s="36">
        <f>'Hedge 6 | (D3BF3)2'!S11</f>
        <v>-1</v>
      </c>
      <c r="BU11" s="37">
        <f>'Hedge 6 | (D3BF3)2'!U11</f>
        <v>-1</v>
      </c>
      <c r="BV11" s="55"/>
      <c r="BW11" s="55"/>
      <c r="BX11" s="1">
        <f>IF(AN11="",0,IFERROR(VLOOKUP(AN6&amp;AN7&amp;AN8&amp;AN9&amp;AN10&amp;AN11,General!I:J,2,FALSE),0))+AO10</f>
        <v>4</v>
      </c>
      <c r="CF11" s="1">
        <v>11</v>
      </c>
      <c r="CL11" s="1">
        <f>CR11</f>
        <v>1</v>
      </c>
      <c r="CR11" s="1">
        <v>1</v>
      </c>
      <c r="CT11" s="1" t="str">
        <f t="shared" ref="CT11:CT74" si="10">IF(AH11="","",IF(AP11="",CT10,IF(AP11&gt;=30,IF(OR(CT10="G",CT10="GG"),"GG",IF(OR(CT10="R",CT10="RR"),"GRR",IF(CT10="","G","GGRR"))),IF(AP11&lt;=-30,IF(OR(CT10="R",CT10="RR"),"RR",IF(OR(CT10="G",CT10="GG"),"GGR",IF(CT10="","R","GGRR"))),IF(OR(CT10="R",CT10="RR"),"RR",IF(OR(CT10="G",CT10="GG"),"GG",IF(CT10="","","GGRR")))))))</f>
        <v/>
      </c>
      <c r="DQ11" s="17" t="str">
        <f t="shared" si="0"/>
        <v>B2</v>
      </c>
      <c r="DR11" s="76">
        <f t="shared" si="1"/>
        <v>-1</v>
      </c>
      <c r="DS11" s="4">
        <f t="shared" si="2"/>
        <v>3</v>
      </c>
      <c r="DT11" s="4">
        <f t="shared" si="3"/>
        <v>-1</v>
      </c>
      <c r="DU11" s="4">
        <f t="shared" si="4"/>
        <v>-5</v>
      </c>
      <c r="DV11" s="4">
        <f t="shared" si="5"/>
        <v>-5</v>
      </c>
      <c r="DW11" s="4">
        <f t="shared" si="6"/>
        <v>-1</v>
      </c>
    </row>
    <row r="12" spans="1:127" ht="26.25" customHeight="1" thickBot="1">
      <c r="A12" s="1">
        <v>3</v>
      </c>
      <c r="B12" s="38" t="str">
        <f>'Hedge 1 | (BTC)2'!B12</f>
        <v>B2</v>
      </c>
      <c r="C12" s="25" t="str">
        <f>'Hedge 1 | (BTC)2'!C12</f>
        <v/>
      </c>
      <c r="D12" s="25" t="str">
        <f>'Hedge 1 | (BTC)2'!H12</f>
        <v/>
      </c>
      <c r="E12" s="25" t="str">
        <f>'Hedge 1 | (BTC)2'!O12</f>
        <v/>
      </c>
      <c r="F12" s="25" t="str">
        <f>IF(AH12="","",IF('Hedge 1 | (BTC)2'!X12="W","Y",IF('Hedge 1 | (BTC)2'!X12="L","N","")))</f>
        <v>N</v>
      </c>
      <c r="G12" s="25">
        <f>'Hedge 1 | (BTC)2'!AM12</f>
        <v>-4</v>
      </c>
      <c r="H12" s="25">
        <f>'Hedge 1 | (BTC)2'!S12</f>
        <v>-3</v>
      </c>
      <c r="I12" s="39">
        <f>'Hedge 1 | (BTC)2'!U12</f>
        <v>-3</v>
      </c>
      <c r="J12" s="55"/>
      <c r="K12" s="55"/>
      <c r="L12" s="38" t="str">
        <f>'Hedge 2 | (BDC)2'!B12</f>
        <v>P1</v>
      </c>
      <c r="M12" s="25" t="str">
        <f>'Hedge 2 | (BDC)2'!C12</f>
        <v/>
      </c>
      <c r="N12" s="25" t="str">
        <f>'Hedge 2 | (BDC)2'!H12</f>
        <v/>
      </c>
      <c r="O12" s="25" t="str">
        <f>'Hedge 2 | (BDC)2'!O12</f>
        <v/>
      </c>
      <c r="P12" s="25" t="str">
        <f>IF(AH12="","",IF('Hedge 2 | (BDC)2'!X12="W","Y",IF('Hedge 2 | (BDC)2'!X12="L","N","")))</f>
        <v>Y</v>
      </c>
      <c r="Q12" s="25">
        <f>'Hedge 2 | (BDC)2'!AM12</f>
        <v>10</v>
      </c>
      <c r="R12" s="25">
        <f>'Hedge 2 | (BDC)2'!S12</f>
        <v>1</v>
      </c>
      <c r="S12" s="39">
        <f>'Hedge 2 | (BDC)2'!U12</f>
        <v>4</v>
      </c>
      <c r="T12" s="55"/>
      <c r="U12" s="55"/>
      <c r="V12" s="38" t="str">
        <f>'Hedge 3 | (BT)2-M1'!B12</f>
        <v>P2</v>
      </c>
      <c r="W12" s="25" t="str">
        <f>'Hedge 3 | (BT)2-M1'!C12</f>
        <v/>
      </c>
      <c r="X12" s="25" t="str">
        <f>'Hedge 3 | (BT)2-M1'!H12</f>
        <v/>
      </c>
      <c r="Y12" s="25" t="str">
        <f>'Hedge 3 | (BT)2-M1'!O12</f>
        <v/>
      </c>
      <c r="Z12" s="25" t="str">
        <f>IF(AH12="","",IF('Hedge 3 | (BT)2-M1'!X12="W","Y",IF('Hedge 3 | (BT)2-M1'!X12="L","N","")))</f>
        <v>Y</v>
      </c>
      <c r="AA12" s="25">
        <f>'Hedge 3 | (BT)2-M1'!AM12</f>
        <v>0</v>
      </c>
      <c r="AB12" s="25">
        <f>'Hedge 3 | (BT)2-M1'!S12</f>
        <v>1</v>
      </c>
      <c r="AC12" s="39">
        <f>'Hedge 3 | (BT)2-M1'!U12</f>
        <v>1</v>
      </c>
      <c r="AD12" s="55"/>
      <c r="AE12" s="55"/>
      <c r="AF12" s="55"/>
      <c r="AG12" s="55"/>
      <c r="AH12" s="115" t="s">
        <v>6</v>
      </c>
      <c r="AI12" s="123"/>
      <c r="AJ12" s="55"/>
      <c r="AK12" s="120"/>
      <c r="AL12" s="74"/>
      <c r="AM12" s="67" t="str">
        <f t="shared" si="7"/>
        <v>P1</v>
      </c>
      <c r="AN12" s="25" t="str">
        <f t="shared" si="8"/>
        <v>Y</v>
      </c>
      <c r="AO12" s="25">
        <f t="shared" ref="AO12:AO75" si="11">IF(AH12="","",IF(BX12&gt;10,10,IF(BX12&lt;-10,-10,BX12)))</f>
        <v>10</v>
      </c>
      <c r="AP12" s="37">
        <f t="shared" si="9"/>
        <v>4</v>
      </c>
      <c r="AQ12" s="55"/>
      <c r="AR12" s="55"/>
      <c r="AS12" s="55"/>
      <c r="AT12" s="38" t="str">
        <f>'Hedge 4 | (BM1C)2'!B12</f>
        <v>P1</v>
      </c>
      <c r="AU12" s="25" t="str">
        <f>'Hedge 4 | (BM1C)2'!C12</f>
        <v/>
      </c>
      <c r="AV12" s="25" t="str">
        <f>'Hedge 4 | (BM1C)2'!H12</f>
        <v/>
      </c>
      <c r="AW12" s="25" t="str">
        <f>'Hedge 4 | (BM1C)2'!O12</f>
        <v/>
      </c>
      <c r="AX12" s="25" t="str">
        <f>IF(AH12="","",IF('Hedge 4 | (BM1C)2'!X12="W","Y",IF('Hedge 4 | (BM1C)2'!X12="L","N","")))</f>
        <v>Y</v>
      </c>
      <c r="AY12" s="25">
        <f>'Hedge 4 | (BM1C)2'!AM12</f>
        <v>1</v>
      </c>
      <c r="AZ12" s="25">
        <f>'Hedge 4 | (BM1C)2'!S12</f>
        <v>-4</v>
      </c>
      <c r="BA12" s="39">
        <f>'Hedge 4 | (BM1C)2'!U12</f>
        <v>-4</v>
      </c>
      <c r="BB12" s="55"/>
      <c r="BC12" s="55"/>
      <c r="BD12" s="38" t="str">
        <f>'Hedge 5 | (BFC)2'!B12</f>
        <v>B4</v>
      </c>
      <c r="BE12" s="25" t="str">
        <f>'Hedge 5 | (BFC)2'!C12</f>
        <v/>
      </c>
      <c r="BF12" s="25" t="str">
        <f>'Hedge 5 | (BFC)2'!H12</f>
        <v>C</v>
      </c>
      <c r="BG12" s="25" t="str">
        <f>'Hedge 5 | (BFC)2'!O12</f>
        <v/>
      </c>
      <c r="BH12" s="25" t="str">
        <f>IF(AH12="","",IF('Hedge 5 | (BFC)2'!X12="W","Y",IF('Hedge 5 | (BFC)2'!X12="L","N","")))</f>
        <v>N</v>
      </c>
      <c r="BI12" s="25">
        <f>'Hedge 5 | (BFC)2'!AM12</f>
        <v>-10</v>
      </c>
      <c r="BJ12" s="25">
        <f>'Hedge 5 | (BFC)2'!S12</f>
        <v>-9</v>
      </c>
      <c r="BK12" s="39">
        <f>'Hedge 5 | (BFC)2'!U12</f>
        <v>-9</v>
      </c>
      <c r="BL12" s="55"/>
      <c r="BM12" s="55"/>
      <c r="BN12" s="35" t="str">
        <f>'Hedge 6 | (D3BF3)2'!B12</f>
        <v>NB</v>
      </c>
      <c r="BO12" s="36" t="str">
        <f>'Hedge 6 | (D3BF3)2'!C12</f>
        <v/>
      </c>
      <c r="BP12" s="36" t="str">
        <f>'Hedge 6 | (D3BF3)2'!H12</f>
        <v/>
      </c>
      <c r="BQ12" s="36" t="str">
        <f>'Hedge 6 | (D3BF3)2'!O12</f>
        <v/>
      </c>
      <c r="BR12" s="36" t="str">
        <f>IF(AH12="","",IF('Hedge 6 | (D3BF3)2'!X12="W","Y",IF('Hedge 6 | (D3BF3)2'!X12="L","N","")))</f>
        <v/>
      </c>
      <c r="BS12" s="36">
        <f>'Hedge 6 | (D3BF3)2'!AM12</f>
        <v>-1</v>
      </c>
      <c r="BT12" s="36">
        <f>'Hedge 6 | (D3BF3)2'!S12</f>
        <v>-1</v>
      </c>
      <c r="BU12" s="37">
        <f>'Hedge 6 | (D3BF3)2'!U12</f>
        <v>-1</v>
      </c>
      <c r="BV12" s="55"/>
      <c r="BW12" s="55"/>
      <c r="BX12" s="1">
        <f>IF(AN12="",0,IFERROR(VLOOKUP(AN7&amp;AN8&amp;AN9&amp;AN10&amp;AN11&amp;AN12,General!I:J,2,FALSE),0))+AO11</f>
        <v>10</v>
      </c>
      <c r="CF12" s="1">
        <v>12</v>
      </c>
      <c r="CH12" s="1" t="str">
        <f>IFERROR(VLOOKUP(CH14,General!R:S,2,FALSE),"")</f>
        <v>Z</v>
      </c>
      <c r="CI12" s="1" t="str">
        <f>IFERROR(VLOOKUP(CI14,General!R:S,2,FALSE),"")</f>
        <v/>
      </c>
      <c r="CJ12" s="1" t="str">
        <f>IFERROR(VLOOKUP(CJ14,General!R:S,2,FALSE),"")</f>
        <v/>
      </c>
      <c r="CK12" s="1" t="str">
        <f>IFERROR(VLOOKUP(CK14,General!R:S,2,FALSE),"")</f>
        <v/>
      </c>
      <c r="CL12" s="1">
        <f ca="1">COUNTIF(CH13:CK13,MAX(CH13:CK13))</f>
        <v>1</v>
      </c>
      <c r="CT12" s="1" t="str">
        <f t="shared" si="10"/>
        <v/>
      </c>
      <c r="DQ12" s="17" t="str">
        <f t="shared" si="0"/>
        <v>B3</v>
      </c>
      <c r="DR12" s="76">
        <f t="shared" si="1"/>
        <v>-3</v>
      </c>
      <c r="DS12" s="4">
        <f t="shared" si="2"/>
        <v>4</v>
      </c>
      <c r="DT12" s="4">
        <f t="shared" si="3"/>
        <v>1</v>
      </c>
      <c r="DU12" s="4">
        <f t="shared" si="4"/>
        <v>-4</v>
      </c>
      <c r="DV12" s="4">
        <f t="shared" si="5"/>
        <v>-9</v>
      </c>
      <c r="DW12" s="4">
        <f t="shared" si="6"/>
        <v>-1</v>
      </c>
    </row>
    <row r="13" spans="1:127" ht="24.75" customHeight="1" thickBot="1">
      <c r="A13" s="1">
        <v>4</v>
      </c>
      <c r="B13" s="38" t="str">
        <f>'Hedge 1 | (BTC)2'!B13</f>
        <v>P5</v>
      </c>
      <c r="C13" s="25" t="str">
        <f>'Hedge 1 | (BTC)2'!C13</f>
        <v/>
      </c>
      <c r="D13" s="25" t="str">
        <f>'Hedge 1 | (BTC)2'!H13</f>
        <v/>
      </c>
      <c r="E13" s="25" t="str">
        <f>'Hedge 1 | (BTC)2'!O13</f>
        <v>B</v>
      </c>
      <c r="F13" s="25" t="str">
        <f>IF(AH13="","",IF('Hedge 1 | (BTC)2'!X13="W","Y",IF('Hedge 1 | (BTC)2'!X13="L","N","")))</f>
        <v>N</v>
      </c>
      <c r="G13" s="25">
        <f>'Hedge 1 | (BTC)2'!AM13</f>
        <v>-10</v>
      </c>
      <c r="H13" s="25">
        <f>'Hedge 1 | (BTC)2'!S13</f>
        <v>-8</v>
      </c>
      <c r="I13" s="39">
        <f>'Hedge 1 | (BTC)2'!U13</f>
        <v>-8</v>
      </c>
      <c r="J13" s="55"/>
      <c r="K13" s="55"/>
      <c r="L13" s="38" t="str">
        <f>'Hedge 2 | (BDC)2'!B13</f>
        <v>P10</v>
      </c>
      <c r="M13" s="25" t="str">
        <f>'Hedge 2 | (BDC)2'!C13</f>
        <v/>
      </c>
      <c r="N13" s="25" t="str">
        <f>'Hedge 2 | (BDC)2'!H13</f>
        <v/>
      </c>
      <c r="O13" s="25" t="str">
        <f>'Hedge 2 | (BDC)2'!O13</f>
        <v>B</v>
      </c>
      <c r="P13" s="25" t="str">
        <f>IF(AH13="","",IF('Hedge 2 | (BDC)2'!X13="W","Y",IF('Hedge 2 | (BDC)2'!X13="L","N","")))</f>
        <v>N</v>
      </c>
      <c r="Q13" s="25">
        <f>'Hedge 2 | (BDC)2'!AM13</f>
        <v>9</v>
      </c>
      <c r="R13" s="25">
        <f>'Hedge 2 | (BDC)2'!S13</f>
        <v>-9</v>
      </c>
      <c r="S13" s="39">
        <f>'Hedge 2 | (BDC)2'!U13</f>
        <v>-6</v>
      </c>
      <c r="T13" s="55"/>
      <c r="U13" s="55"/>
      <c r="V13" s="38" t="str">
        <f>'Hedge 3 | (BT)2-M1'!B13</f>
        <v>P1</v>
      </c>
      <c r="W13" s="25" t="str">
        <f>'Hedge 3 | (BT)2-M1'!C13</f>
        <v/>
      </c>
      <c r="X13" s="25" t="str">
        <f>'Hedge 3 | (BT)2-M1'!H13</f>
        <v/>
      </c>
      <c r="Y13" s="25" t="str">
        <f>'Hedge 3 | (BT)2-M1'!O13</f>
        <v/>
      </c>
      <c r="Z13" s="25" t="str">
        <f>IF(AH13="","",IF('Hedge 3 | (BT)2-M1'!X13="W","Y",IF('Hedge 3 | (BT)2-M1'!X13="L","N","")))</f>
        <v>N</v>
      </c>
      <c r="AA13" s="25">
        <f>'Hedge 3 | (BT)2-M1'!AM13</f>
        <v>-1</v>
      </c>
      <c r="AB13" s="25">
        <f>'Hedge 3 | (BT)2-M1'!S13</f>
        <v>-1</v>
      </c>
      <c r="AC13" s="39">
        <f>'Hedge 3 | (BT)2-M1'!U13</f>
        <v>0</v>
      </c>
      <c r="AD13" s="55"/>
      <c r="AE13" s="55"/>
      <c r="AF13" s="55"/>
      <c r="AG13" s="55"/>
      <c r="AH13" s="115" t="s">
        <v>7</v>
      </c>
      <c r="AI13" s="123"/>
      <c r="AJ13" s="55"/>
      <c r="AK13" s="120"/>
      <c r="AL13" s="74"/>
      <c r="AM13" s="67" t="str">
        <f t="shared" si="7"/>
        <v>P10</v>
      </c>
      <c r="AN13" s="25" t="str">
        <f t="shared" si="8"/>
        <v>N</v>
      </c>
      <c r="AO13" s="25">
        <f t="shared" si="11"/>
        <v>9</v>
      </c>
      <c r="AP13" s="37">
        <f t="shared" si="9"/>
        <v>-6</v>
      </c>
      <c r="AQ13" s="55"/>
      <c r="AR13" s="55"/>
      <c r="AS13" s="55"/>
      <c r="AT13" s="38" t="str">
        <f>'Hedge 4 | (BM1C)2'!B13</f>
        <v>P8</v>
      </c>
      <c r="AU13" s="25" t="str">
        <f>'Hedge 4 | (BM1C)2'!C13</f>
        <v/>
      </c>
      <c r="AV13" s="25" t="str">
        <f>'Hedge 4 | (BM1C)2'!H13</f>
        <v/>
      </c>
      <c r="AW13" s="25" t="str">
        <f>'Hedge 4 | (BM1C)2'!O13</f>
        <v>B</v>
      </c>
      <c r="AX13" s="25" t="str">
        <f>IF(AH13="","",IF('Hedge 4 | (BM1C)2'!X13="W","Y",IF('Hedge 4 | (BM1C)2'!X13="L","N","")))</f>
        <v>N</v>
      </c>
      <c r="AY13" s="25">
        <f>'Hedge 4 | (BM1C)2'!AM13</f>
        <v>0</v>
      </c>
      <c r="AZ13" s="25">
        <f>'Hedge 4 | (BM1C)2'!S13</f>
        <v>-12</v>
      </c>
      <c r="BA13" s="39">
        <f>'Hedge 4 | (BM1C)2'!U13</f>
        <v>-12</v>
      </c>
      <c r="BB13" s="55"/>
      <c r="BC13" s="55"/>
      <c r="BD13" s="38" t="str">
        <f>'Hedge 5 | (BFC)2'!B13</f>
        <v>P5</v>
      </c>
      <c r="BE13" s="25" t="str">
        <f>'Hedge 5 | (BFC)2'!C13</f>
        <v/>
      </c>
      <c r="BF13" s="25" t="str">
        <f>'Hedge 5 | (BFC)2'!H13</f>
        <v/>
      </c>
      <c r="BG13" s="25" t="str">
        <f>'Hedge 5 | (BFC)2'!O13</f>
        <v>B</v>
      </c>
      <c r="BH13" s="25" t="str">
        <f>IF(AH13="","",IF('Hedge 5 | (BFC)2'!X13="W","Y",IF('Hedge 5 | (BFC)2'!X13="L","N","")))</f>
        <v>N</v>
      </c>
      <c r="BI13" s="25">
        <f>'Hedge 5 | (BFC)2'!AM13</f>
        <v>-10</v>
      </c>
      <c r="BJ13" s="25">
        <f>'Hedge 5 | (BFC)2'!S13</f>
        <v>-14</v>
      </c>
      <c r="BK13" s="39">
        <f>'Hedge 5 | (BFC)2'!U13</f>
        <v>-14</v>
      </c>
      <c r="BL13" s="55"/>
      <c r="BM13" s="55"/>
      <c r="BN13" s="35" t="str">
        <f>'Hedge 6 | (D3BF3)2'!B13</f>
        <v>P3</v>
      </c>
      <c r="BO13" s="36" t="str">
        <f>'Hedge 6 | (D3BF3)2'!C13</f>
        <v/>
      </c>
      <c r="BP13" s="36" t="str">
        <f>'Hedge 6 | (D3BF3)2'!H13</f>
        <v/>
      </c>
      <c r="BQ13" s="36" t="str">
        <f>'Hedge 6 | (D3BF3)2'!O13</f>
        <v>D3</v>
      </c>
      <c r="BR13" s="36" t="str">
        <f>IF(AH13="","",IF('Hedge 6 | (D3BF3)2'!X13="W","Y",IF('Hedge 6 | (D3BF3)2'!X13="L","N","")))</f>
        <v>N</v>
      </c>
      <c r="BS13" s="36">
        <f>'Hedge 6 | (D3BF3)2'!AM13</f>
        <v>-4</v>
      </c>
      <c r="BT13" s="36">
        <f>'Hedge 6 | (D3BF3)2'!S13</f>
        <v>-3</v>
      </c>
      <c r="BU13" s="37">
        <f>'Hedge 6 | (D3BF3)2'!U13</f>
        <v>-4</v>
      </c>
      <c r="BV13" s="55"/>
      <c r="BW13" s="55"/>
      <c r="BX13" s="1">
        <f>IF(AN13="",0,IFERROR(VLOOKUP(AN8&amp;AN9&amp;AN10&amp;AN11&amp;AN12&amp;AN13,General!I:J,2,FALSE),0))+AO12</f>
        <v>9</v>
      </c>
      <c r="CF13" s="1">
        <v>13</v>
      </c>
      <c r="CH13" s="1">
        <f ca="1">IF(CH14="",0,COUNTIF(INDIRECT(CH12&amp;CF10):INDIRECT(CH12&amp;CF14),"Y"))</f>
        <v>2</v>
      </c>
      <c r="CI13" s="1">
        <f ca="1">IF(CI14="",0,COUNTIF(INDIRECT(CI12&amp;CF10):INDIRECT(CI12&amp;CF14),"Y"))</f>
        <v>0</v>
      </c>
      <c r="CJ13" s="1">
        <f ca="1">IF(CJ14="",0,COUNTIF(INDIRECT(CJ12&amp;CF10):INDIRECT(CJ12&amp;CF14),"Y"))</f>
        <v>0</v>
      </c>
      <c r="CK13" s="1">
        <f ca="1">IF(CK14="",0,COUNTIF(INDIRECT(CK12&amp;CH10):INDIRECT(CK12&amp;CF14),"Y"))</f>
        <v>0</v>
      </c>
      <c r="CL13" s="1" t="str" cm="1">
        <f t="array" aca="1" ref="CL13" ca="1">IFERROR(INDEX($CH$14:$CK$14,_xlfn.AGGREGATE(15,6,COLUMN($CH$14:$CK$14)-COLUMN($CG$14)/($CH$13:$CK$13=MAX($CH$13:$CK$13)),COLUMNS($CH$14:CH14))),"")</f>
        <v>V</v>
      </c>
      <c r="CM13" s="1" t="str" cm="1">
        <f t="array" aca="1" ref="CM13" ca="1">IFERROR(INDEX($CH$14:$CK$14,_xlfn.AGGREGATE(15,6,COLUMN($CH$14:$CK$14)-COLUMN($CG$14)/($CH$13:$CK$13=MAX($CH$13:$CK$13)),COLUMNS($CH$14:CI14))),"")</f>
        <v/>
      </c>
      <c r="CN13" s="1" t="str" cm="1">
        <f t="array" aca="1" ref="CN13" ca="1">IFERROR(INDEX($CH$14:$CK$14,_xlfn.AGGREGATE(15,6,COLUMN($CH$14:$CK$14)-COLUMN($CG$14)/($CH$13:$CK$13=MAX($CH$13:$CK$13)),COLUMNS($CH$14:CJ14))),"")</f>
        <v/>
      </c>
      <c r="CO13" s="1" t="str" cm="1">
        <f t="array" aca="1" ref="CO13" ca="1">IFERROR(INDEX($CH$14:$CK$14,_xlfn.AGGREGATE(15,6,COLUMN($CH$14:$CK$14)-COLUMN($CG$14)/($CH$13:$CK$13=MAX($CH$13:$CK$13)),COLUMNS($CH$14:CK14))),"")</f>
        <v/>
      </c>
      <c r="CT13" s="1" t="str">
        <f t="shared" si="10"/>
        <v/>
      </c>
      <c r="DQ13" s="17" t="str">
        <f t="shared" si="0"/>
        <v>B4</v>
      </c>
      <c r="DR13" s="76">
        <f t="shared" si="1"/>
        <v>-8</v>
      </c>
      <c r="DS13" s="4">
        <f t="shared" si="2"/>
        <v>-6</v>
      </c>
      <c r="DT13" s="4">
        <f t="shared" si="3"/>
        <v>0</v>
      </c>
      <c r="DU13" s="4">
        <f t="shared" si="4"/>
        <v>-12</v>
      </c>
      <c r="DV13" s="4">
        <f t="shared" si="5"/>
        <v>-14</v>
      </c>
      <c r="DW13" s="4">
        <f t="shared" si="6"/>
        <v>-4</v>
      </c>
    </row>
    <row r="14" spans="1:127" ht="26.25" customHeight="1" thickBot="1">
      <c r="A14" s="1">
        <v>5</v>
      </c>
      <c r="B14" s="40" t="str">
        <f>'Hedge 1 | (BTC)2'!B14</f>
        <v>B5</v>
      </c>
      <c r="C14" s="41" t="str">
        <f>'Hedge 1 | (BTC)2'!C14</f>
        <v/>
      </c>
      <c r="D14" s="41" t="str">
        <f>'Hedge 1 | (BTC)2'!H14</f>
        <v/>
      </c>
      <c r="E14" s="41" t="str">
        <f>'Hedge 1 | (BTC)2'!O14</f>
        <v/>
      </c>
      <c r="F14" s="41" t="str">
        <f>IF(AH14="","",IF('Hedge 1 | (BTC)2'!X14="W","Y",IF('Hedge 1 | (BTC)2'!X14="L","N","")))</f>
        <v>Y</v>
      </c>
      <c r="G14" s="41">
        <f>'Hedge 1 | (BTC)2'!AM14</f>
        <v>-9</v>
      </c>
      <c r="H14" s="41">
        <f>'Hedge 1 | (BTC)2'!S14</f>
        <v>-3</v>
      </c>
      <c r="I14" s="42">
        <f>'Hedge 1 | (BTC)2'!U14</f>
        <v>-3</v>
      </c>
      <c r="J14" s="55"/>
      <c r="K14" s="55"/>
      <c r="L14" s="40" t="str">
        <f>'Hedge 2 | (BDC)2'!B14</f>
        <v>B3</v>
      </c>
      <c r="M14" s="41" t="str">
        <f>'Hedge 2 | (BDC)2'!C14</f>
        <v/>
      </c>
      <c r="N14" s="41" t="str">
        <f>'Hedge 2 | (BDC)2'!H14</f>
        <v/>
      </c>
      <c r="O14" s="41" t="str">
        <f>'Hedge 2 | (BDC)2'!O14</f>
        <v/>
      </c>
      <c r="P14" s="41" t="str">
        <f>IF(AH14="","",IF('Hedge 2 | (BDC)2'!X14="W","Y",IF('Hedge 2 | (BDC)2'!X14="L","N","")))</f>
        <v>Y</v>
      </c>
      <c r="Q14" s="41">
        <f>'Hedge 2 | (BDC)2'!AM14</f>
        <v>10</v>
      </c>
      <c r="R14" s="41">
        <f>'Hedge 2 | (BDC)2'!S14</f>
        <v>-6</v>
      </c>
      <c r="S14" s="42">
        <f>'Hedge 2 | (BDC)2'!U14</f>
        <v>-3</v>
      </c>
      <c r="T14" s="55"/>
      <c r="U14" s="55"/>
      <c r="V14" s="40" t="str">
        <f>'Hedge 3 | (BT)2-M1'!B14</f>
        <v>B4</v>
      </c>
      <c r="W14" s="41" t="str">
        <f>'Hedge 3 | (BT)2-M1'!C14</f>
        <v/>
      </c>
      <c r="X14" s="41" t="str">
        <f>'Hedge 3 | (BT)2-M1'!H14</f>
        <v/>
      </c>
      <c r="Y14" s="41" t="str">
        <f>'Hedge 3 | (BT)2-M1'!O14</f>
        <v/>
      </c>
      <c r="Z14" s="41" t="str">
        <f>IF(AH14="","",IF('Hedge 3 | (BT)2-M1'!X14="W","Y",IF('Hedge 3 | (BT)2-M1'!X14="L","N","")))</f>
        <v>Y</v>
      </c>
      <c r="AA14" s="41">
        <f>'Hedge 3 | (BT)2-M1'!AM14</f>
        <v>0</v>
      </c>
      <c r="AB14" s="41">
        <f>'Hedge 3 | (BT)2-M1'!S14</f>
        <v>3</v>
      </c>
      <c r="AC14" s="42">
        <f>'Hedge 3 | (BT)2-M1'!U14</f>
        <v>4</v>
      </c>
      <c r="AD14" s="55"/>
      <c r="AE14" s="55"/>
      <c r="AF14" s="55"/>
      <c r="AG14" s="55"/>
      <c r="AH14" s="116" t="s">
        <v>7</v>
      </c>
      <c r="AI14" s="123"/>
      <c r="AJ14" s="55"/>
      <c r="AK14" s="121"/>
      <c r="AL14" s="75"/>
      <c r="AM14" s="70" t="str">
        <f t="shared" si="7"/>
        <v>B3</v>
      </c>
      <c r="AN14" s="41" t="str">
        <f t="shared" si="8"/>
        <v>Y</v>
      </c>
      <c r="AO14" s="41">
        <f t="shared" si="11"/>
        <v>10</v>
      </c>
      <c r="AP14" s="37">
        <f t="shared" si="9"/>
        <v>-3</v>
      </c>
      <c r="AQ14" s="55"/>
      <c r="AR14" s="55"/>
      <c r="AS14" s="55"/>
      <c r="AT14" s="40" t="str">
        <f>'Hedge 4 | (BM1C)2'!B14</f>
        <v>B2</v>
      </c>
      <c r="AU14" s="41" t="str">
        <f>'Hedge 4 | (BM1C)2'!C14</f>
        <v/>
      </c>
      <c r="AV14" s="41" t="str">
        <f>'Hedge 4 | (BM1C)2'!H14</f>
        <v/>
      </c>
      <c r="AW14" s="41" t="str">
        <f>'Hedge 4 | (BM1C)2'!O14</f>
        <v/>
      </c>
      <c r="AX14" s="41" t="str">
        <f>IF(AH14="","",IF('Hedge 4 | (BM1C)2'!X14="W","Y",IF('Hedge 4 | (BM1C)2'!X14="L","N","")))</f>
        <v>Y</v>
      </c>
      <c r="AY14" s="41">
        <f>'Hedge 4 | (BM1C)2'!AM14</f>
        <v>1</v>
      </c>
      <c r="AZ14" s="41">
        <f>'Hedge 4 | (BM1C)2'!S14</f>
        <v>-10</v>
      </c>
      <c r="BA14" s="42">
        <f>'Hedge 4 | (BM1C)2'!U14</f>
        <v>-10</v>
      </c>
      <c r="BB14" s="55"/>
      <c r="BC14" s="55"/>
      <c r="BD14" s="40" t="str">
        <f>'Hedge 5 | (BFC)2'!B14</f>
        <v>B1</v>
      </c>
      <c r="BE14" s="41" t="str">
        <f>'Hedge 5 | (BFC)2'!C14</f>
        <v/>
      </c>
      <c r="BF14" s="41" t="str">
        <f>'Hedge 5 | (BFC)2'!H14</f>
        <v/>
      </c>
      <c r="BG14" s="41" t="str">
        <f>'Hedge 5 | (BFC)2'!O14</f>
        <v/>
      </c>
      <c r="BH14" s="41" t="str">
        <f>IF(AH14="","",IF('Hedge 5 | (BFC)2'!X14="W","Y",IF('Hedge 5 | (BFC)2'!X14="L","N","")))</f>
        <v>Y</v>
      </c>
      <c r="BI14" s="41">
        <f>'Hedge 5 | (BFC)2'!AM14</f>
        <v>-9</v>
      </c>
      <c r="BJ14" s="41">
        <f>'Hedge 5 | (BFC)2'!S14</f>
        <v>-13</v>
      </c>
      <c r="BK14" s="42">
        <f>'Hedge 5 | (BFC)2'!U14</f>
        <v>-13</v>
      </c>
      <c r="BL14" s="55"/>
      <c r="BM14" s="55"/>
      <c r="BN14" s="35" t="str">
        <f>'Hedge 6 | (D3BF3)2'!B14</f>
        <v>P2</v>
      </c>
      <c r="BO14" s="36" t="str">
        <f>'Hedge 6 | (D3BF3)2'!C14</f>
        <v/>
      </c>
      <c r="BP14" s="36" t="str">
        <f>'Hedge 6 | (D3BF3)2'!H14</f>
        <v/>
      </c>
      <c r="BQ14" s="36" t="str">
        <f>'Hedge 6 | (D3BF3)2'!O14</f>
        <v/>
      </c>
      <c r="BR14" s="36" t="str">
        <f>IF(AH14="","",IF('Hedge 6 | (D3BF3)2'!X14="W","Y",IF('Hedge 6 | (D3BF3)2'!X14="L","N","")))</f>
        <v>N</v>
      </c>
      <c r="BS14" s="36">
        <f>'Hedge 6 | (D3BF3)2'!AM14</f>
        <v>-10</v>
      </c>
      <c r="BT14" s="36">
        <f>'Hedge 6 | (D3BF3)2'!S14</f>
        <v>-5</v>
      </c>
      <c r="BU14" s="37">
        <f>'Hedge 6 | (D3BF3)2'!U14</f>
        <v>-6</v>
      </c>
      <c r="BV14" s="55"/>
      <c r="BW14" s="55"/>
      <c r="BX14" s="1">
        <f>IF(AN14="",0,IFERROR(VLOOKUP(AN9&amp;AN10&amp;AN11&amp;AN12&amp;AN13&amp;AN14,General!I:J,2,FALSE),0))+AO13</f>
        <v>10</v>
      </c>
      <c r="BY14" s="1">
        <f>I14</f>
        <v>-3</v>
      </c>
      <c r="BZ14" s="1">
        <f>S14</f>
        <v>-3</v>
      </c>
      <c r="CA14" s="1">
        <f>AC14</f>
        <v>4</v>
      </c>
      <c r="CB14" s="1">
        <f>BA14</f>
        <v>-10</v>
      </c>
      <c r="CC14" s="1">
        <f>BK14</f>
        <v>-13</v>
      </c>
      <c r="CD14" s="1">
        <f>BU14</f>
        <v>-6</v>
      </c>
      <c r="CE14" s="1" t="str">
        <f>IF(AH14="","",INDEX($BY$4:$CD$4,MATCH(MAX(BY14:CD14),BY14:CD14,0)))</f>
        <v>V</v>
      </c>
      <c r="CF14" s="1">
        <v>14</v>
      </c>
      <c r="CH14" s="1" t="str" cm="1">
        <f t="array" ref="CH14">IFERROR(INDEX($BY$4:$CD$4,_xlfn.AGGREGATE(15,6,COLUMN($BY$4:$CD$4)-COLUMN($BX$1)/($BY$14:$CD$14=MAX($BY$14:$CD$14)),COLUMNS($BY$4:BY4))),"")</f>
        <v>V</v>
      </c>
      <c r="CI14" s="1" t="str" cm="1">
        <f t="array" ref="CI14">IFERROR(INDEX($BY$4:$CD$4,_xlfn.AGGREGATE(15,6,COLUMN($BY$4:$CD$4)-COLUMN($BX$1)/($BY$14:$CD$14=MAX($BY$14:$CD$14)),COLUMNS($BY$4:BZ4))),"")</f>
        <v/>
      </c>
      <c r="CJ14" s="1" t="str" cm="1">
        <f t="array" ref="CJ14">IFERROR(INDEX($BY$4:$CD$4,_xlfn.AGGREGATE(15,6,COLUMN($BY$4:$CD$4)-COLUMN($BX$1)/($BY$14:$CD$14=MAX($BY$14:$CD$14)),COLUMNS($BY$4:CA4))),"")</f>
        <v/>
      </c>
      <c r="CK14" s="1" t="str" cm="1">
        <f t="array" ref="CK14">IFERROR(INDEX($BY$4:$CD$4,_xlfn.AGGREGATE(15,6,COLUMN($BY$4:$CD$4)-COLUMN($BX$1)/($BY$14:$CD$14=MAX($BY$14:$CD$14)),COLUMNS($BY$4:CA4))),"")</f>
        <v/>
      </c>
      <c r="CL14" s="66" t="str">
        <f ca="1">IF(CM13="",CL13,CL10)</f>
        <v>V</v>
      </c>
      <c r="CP14" s="1" t="str">
        <f ca="1">IF(CL12&gt;1,"R","N")</f>
        <v>N</v>
      </c>
      <c r="CQ14" s="1" t="str">
        <f ca="1">CL14</f>
        <v>V</v>
      </c>
      <c r="CT14" s="1" t="str">
        <f t="shared" si="10"/>
        <v/>
      </c>
      <c r="DQ14" s="17" t="str">
        <f t="shared" si="0"/>
        <v>B5</v>
      </c>
      <c r="DR14" s="76">
        <f t="shared" si="1"/>
        <v>-3</v>
      </c>
      <c r="DS14" s="4">
        <f t="shared" si="2"/>
        <v>-3</v>
      </c>
      <c r="DT14" s="4">
        <f t="shared" si="3"/>
        <v>4</v>
      </c>
      <c r="DU14" s="4">
        <f t="shared" si="4"/>
        <v>-10</v>
      </c>
      <c r="DV14" s="4">
        <f t="shared" si="5"/>
        <v>-13</v>
      </c>
      <c r="DW14" s="4">
        <f t="shared" si="6"/>
        <v>-6</v>
      </c>
    </row>
    <row r="15" spans="1:127" ht="26.25" customHeight="1" thickBot="1">
      <c r="A15" s="1">
        <v>6</v>
      </c>
      <c r="B15" s="35" t="str">
        <f>'Hedge 1 | (BTC)2'!B15</f>
        <v>B1</v>
      </c>
      <c r="C15" s="36" t="str">
        <f>'Hedge 1 | (BTC)2'!C15</f>
        <v/>
      </c>
      <c r="D15" s="36" t="str">
        <f>'Hedge 1 | (BTC)2'!H15</f>
        <v/>
      </c>
      <c r="E15" s="36" t="str">
        <f>'Hedge 1 | (BTC)2'!O15</f>
        <v/>
      </c>
      <c r="F15" s="36" t="str">
        <f>IF(AH15="","",IF('Hedge 1 | (BTC)2'!X15="W","Y",IF('Hedge 1 | (BTC)2'!X15="L","N","")))</f>
        <v>Y</v>
      </c>
      <c r="G15" s="36">
        <f>'Hedge 1 | (BTC)2'!AM15</f>
        <v>-6</v>
      </c>
      <c r="H15" s="36">
        <f>'Hedge 1 | (BTC)2'!S15</f>
        <v>1</v>
      </c>
      <c r="I15" s="37">
        <f>'Hedge 1 | (BTC)2'!U15</f>
        <v>-2</v>
      </c>
      <c r="J15" s="55"/>
      <c r="K15" s="55"/>
      <c r="L15" s="35" t="str">
        <f>'Hedge 2 | (BDC)2'!B15</f>
        <v>NB</v>
      </c>
      <c r="M15" s="36" t="str">
        <f>'Hedge 2 | (BDC)2'!C15</f>
        <v/>
      </c>
      <c r="N15" s="36" t="str">
        <f>'Hedge 2 | (BDC)2'!H15</f>
        <v>C</v>
      </c>
      <c r="O15" s="36" t="str">
        <f>'Hedge 2 | (BDC)2'!O15</f>
        <v/>
      </c>
      <c r="P15" s="36" t="str">
        <f>IF(AH15="","",IF('Hedge 2 | (BDC)2'!X15="W","Y",IF('Hedge 2 | (BDC)2'!X15="L","N","")))</f>
        <v/>
      </c>
      <c r="Q15" s="36">
        <f>'Hedge 2 | (BDC)2'!AM15</f>
        <v>10</v>
      </c>
      <c r="R15" s="36">
        <f>'Hedge 2 | (BDC)2'!S15</f>
        <v>-6</v>
      </c>
      <c r="S15" s="37">
        <f>'Hedge 2 | (BDC)2'!U15</f>
        <v>-3</v>
      </c>
      <c r="T15" s="55"/>
      <c r="U15" s="55"/>
      <c r="V15" s="35" t="str">
        <f>'Hedge 3 | (BT)2-M1'!B15</f>
        <v>B1</v>
      </c>
      <c r="W15" s="36" t="str">
        <f>'Hedge 3 | (BT)2-M1'!C15</f>
        <v/>
      </c>
      <c r="X15" s="36" t="str">
        <f>'Hedge 3 | (BT)2-M1'!H15</f>
        <v/>
      </c>
      <c r="Y15" s="36" t="str">
        <f>'Hedge 3 | (BT)2-M1'!O15</f>
        <v/>
      </c>
      <c r="Z15" s="36" t="str">
        <f>IF(AH15="","",IF('Hedge 3 | (BT)2-M1'!X15="W","Y",IF('Hedge 3 | (BT)2-M1'!X15="L","N","")))</f>
        <v>Y</v>
      </c>
      <c r="AA15" s="36">
        <f>'Hedge 3 | (BT)2-M1'!AM15</f>
        <v>3</v>
      </c>
      <c r="AB15" s="36">
        <f>'Hedge 3 | (BT)2-M1'!S15</f>
        <v>1</v>
      </c>
      <c r="AC15" s="37">
        <f>'Hedge 3 | (BT)2-M1'!U15</f>
        <v>5</v>
      </c>
      <c r="AD15" s="55"/>
      <c r="AE15" s="55"/>
      <c r="AF15" s="55"/>
      <c r="AG15" s="55"/>
      <c r="AH15" s="114" t="s">
        <v>7</v>
      </c>
      <c r="AI15" s="123"/>
      <c r="AJ15" s="124"/>
      <c r="AK15" s="132" t="str">
        <f t="shared" ref="AK15" ca="1" si="12">IF(AH14="","",IF(CP14="R","R",""))</f>
        <v/>
      </c>
      <c r="AL15" s="68" t="str">
        <f ca="1">IF(AH14="","",VLOOKUP(CQ15,General!U:V,2,FALSE))</f>
        <v>H3</v>
      </c>
      <c r="AM15" s="69" t="str" cm="1">
        <f t="array" aca="1" ref="AM15" ca="1">IF(AH14="","",INDIRECT(CQ14&amp;CF15))</f>
        <v>B1</v>
      </c>
      <c r="AN15" s="36" t="str">
        <f t="shared" ca="1" si="8"/>
        <v>Y</v>
      </c>
      <c r="AO15" s="36">
        <f t="shared" ca="1" si="11"/>
        <v>10</v>
      </c>
      <c r="AP15" s="37">
        <f t="shared" ca="1" si="9"/>
        <v>-2</v>
      </c>
      <c r="AQ15" s="55"/>
      <c r="AR15" s="55"/>
      <c r="AS15" s="55"/>
      <c r="AT15" s="35" t="str">
        <f>'Hedge 4 | (BM1C)2'!B15</f>
        <v>B1</v>
      </c>
      <c r="AU15" s="36" t="str">
        <f>'Hedge 4 | (BM1C)2'!C15</f>
        <v/>
      </c>
      <c r="AV15" s="36" t="str">
        <f>'Hedge 4 | (BM1C)2'!H15</f>
        <v>C</v>
      </c>
      <c r="AW15" s="36" t="str">
        <f>'Hedge 4 | (BM1C)2'!O15</f>
        <v/>
      </c>
      <c r="AX15" s="36" t="str">
        <f>IF(AH15="","",IF('Hedge 4 | (BM1C)2'!X15="W","Y",IF('Hedge 4 | (BM1C)2'!X15="L","N","")))</f>
        <v>Y</v>
      </c>
      <c r="AY15" s="36">
        <f>'Hedge 4 | (BM1C)2'!AM15</f>
        <v>4</v>
      </c>
      <c r="AZ15" s="36">
        <f>'Hedge 4 | (BM1C)2'!S15</f>
        <v>-9</v>
      </c>
      <c r="BA15" s="37">
        <f>'Hedge 4 | (BM1C)2'!U15</f>
        <v>-9</v>
      </c>
      <c r="BB15" s="55"/>
      <c r="BC15" s="55"/>
      <c r="BD15" s="35" t="str">
        <f>'Hedge 5 | (BFC)2'!B15</f>
        <v>B2</v>
      </c>
      <c r="BE15" s="36" t="str">
        <f>'Hedge 5 | (BFC)2'!C15</f>
        <v/>
      </c>
      <c r="BF15" s="36" t="str">
        <f>'Hedge 5 | (BFC)2'!H15</f>
        <v/>
      </c>
      <c r="BG15" s="36" t="str">
        <f>'Hedge 5 | (BFC)2'!O15</f>
        <v/>
      </c>
      <c r="BH15" s="36" t="str">
        <f>IF(AH15="","",IF('Hedge 5 | (BFC)2'!X15="W","Y",IF('Hedge 5 | (BFC)2'!X15="L","N","")))</f>
        <v>Y</v>
      </c>
      <c r="BI15" s="36">
        <f>'Hedge 5 | (BFC)2'!AM15</f>
        <v>-6</v>
      </c>
      <c r="BJ15" s="36">
        <f>'Hedge 5 | (BFC)2'!S15</f>
        <v>-11</v>
      </c>
      <c r="BK15" s="37">
        <f>'Hedge 5 | (BFC)2'!U15</f>
        <v>-11</v>
      </c>
      <c r="BL15" s="55"/>
      <c r="BM15" s="55"/>
      <c r="BN15" s="35" t="str">
        <f>'Hedge 6 | (D3BF3)2'!B15</f>
        <v>B1</v>
      </c>
      <c r="BO15" s="36" t="str">
        <f>'Hedge 6 | (D3BF3)2'!C15</f>
        <v>B</v>
      </c>
      <c r="BP15" s="36" t="str">
        <f>'Hedge 6 | (D3BF3)2'!H15</f>
        <v/>
      </c>
      <c r="BQ15" s="36" t="str">
        <f>'Hedge 6 | (D3BF3)2'!O15</f>
        <v>F3</v>
      </c>
      <c r="BR15" s="36" t="str">
        <f>IF(AH15="","",IF('Hedge 6 | (D3BF3)2'!X15="W","Y",IF('Hedge 6 | (D3BF3)2'!X15="L","N","")))</f>
        <v>Y</v>
      </c>
      <c r="BS15" s="36">
        <f>'Hedge 6 | (D3BF3)2'!AM15</f>
        <v>-9</v>
      </c>
      <c r="BT15" s="36">
        <f>'Hedge 6 | (D3BF3)2'!S15</f>
        <v>-4</v>
      </c>
      <c r="BU15" s="37">
        <f>'Hedge 6 | (D3BF3)2'!U15</f>
        <v>-5</v>
      </c>
      <c r="BV15" s="55"/>
      <c r="BW15" s="55"/>
      <c r="BX15" s="1">
        <f ca="1">IF(AN15="",0,IFERROR(VLOOKUP(AN10&amp;AN11&amp;AN12&amp;AN13&amp;AN14&amp;AN15,General!I:J,2,FALSE),0))+AO14</f>
        <v>10</v>
      </c>
      <c r="CE15" s="1" t="str">
        <f ca="1">CL14</f>
        <v>V</v>
      </c>
      <c r="CF15" s="1">
        <v>15</v>
      </c>
      <c r="CG15" s="1" t="str">
        <f t="shared" ref="CG15:CG18" si="13">$CE$19</f>
        <v>V</v>
      </c>
      <c r="CL15" s="1" t="str">
        <f ca="1">IF(CL16=1,CL18,IF(CL16=2,IF(CM18="",CL18,CM18),IF(CL16=3,IF(AND(CM18="",CN18=""),CL18,IF(CN18="",CM18,CN18)),IF(AND(CM18="",CN18="",CO18=""),CL18,IF(AND(CN18="",CO18=""),CM18,IF(CO18="",CN18,CO18))))))</f>
        <v>V</v>
      </c>
      <c r="CQ15" s="1" t="str">
        <f ca="1">$CL$14</f>
        <v>V</v>
      </c>
      <c r="CT15" s="1" t="str">
        <f t="shared" ca="1" si="10"/>
        <v/>
      </c>
      <c r="DQ15" s="17" t="str">
        <f t="shared" si="0"/>
        <v>B6</v>
      </c>
      <c r="DR15" s="76">
        <f t="shared" si="1"/>
        <v>-2</v>
      </c>
      <c r="DS15" s="4">
        <f t="shared" si="2"/>
        <v>-3</v>
      </c>
      <c r="DT15" s="4">
        <f t="shared" si="3"/>
        <v>5</v>
      </c>
      <c r="DU15" s="4">
        <f t="shared" si="4"/>
        <v>-9</v>
      </c>
      <c r="DV15" s="4">
        <f t="shared" si="5"/>
        <v>-11</v>
      </c>
      <c r="DW15" s="4">
        <f t="shared" si="6"/>
        <v>-5</v>
      </c>
    </row>
    <row r="16" spans="1:127" ht="26.25" customHeight="1" thickBot="1">
      <c r="A16" s="1">
        <v>7</v>
      </c>
      <c r="B16" s="38" t="str">
        <f>'Hedge 1 | (BTC)2'!B16</f>
        <v>B6</v>
      </c>
      <c r="C16" s="25" t="str">
        <f>'Hedge 1 | (BTC)2'!C16</f>
        <v/>
      </c>
      <c r="D16" s="25" t="str">
        <f>'Hedge 1 | (BTC)2'!H16</f>
        <v/>
      </c>
      <c r="E16" s="25" t="str">
        <f>'Hedge 1 | (BTC)2'!O16</f>
        <v/>
      </c>
      <c r="F16" s="25" t="str">
        <f>IF(AH16="","",IF('Hedge 1 | (BTC)2'!X16="W","Y",IF('Hedge 1 | (BTC)2'!X16="L","N","")))</f>
        <v>N</v>
      </c>
      <c r="G16" s="25">
        <f>'Hedge 1 | (BTC)2'!AM16</f>
        <v>-7</v>
      </c>
      <c r="H16" s="25">
        <f>'Hedge 1 | (BTC)2'!S16</f>
        <v>-5</v>
      </c>
      <c r="I16" s="39">
        <f>'Hedge 1 | (BTC)2'!U16</f>
        <v>-8</v>
      </c>
      <c r="J16" s="55"/>
      <c r="K16" s="55"/>
      <c r="L16" s="38" t="str">
        <f>'Hedge 2 | (BDC)2'!B16</f>
        <v>B3</v>
      </c>
      <c r="M16" s="25" t="str">
        <f>'Hedge 2 | (BDC)2'!C16</f>
        <v/>
      </c>
      <c r="N16" s="25" t="str">
        <f>'Hedge 2 | (BDC)2'!H16</f>
        <v/>
      </c>
      <c r="O16" s="25" t="str">
        <f>'Hedge 2 | (BDC)2'!O16</f>
        <v/>
      </c>
      <c r="P16" s="25" t="str">
        <f>IF(AH16="","",IF('Hedge 2 | (BDC)2'!X16="W","Y",IF('Hedge 2 | (BDC)2'!X16="L","N","")))</f>
        <v>N</v>
      </c>
      <c r="Q16" s="25">
        <f>'Hedge 2 | (BDC)2'!AM16</f>
        <v>9</v>
      </c>
      <c r="R16" s="25">
        <f>'Hedge 2 | (BDC)2'!S16</f>
        <v>-9</v>
      </c>
      <c r="S16" s="39">
        <f>'Hedge 2 | (BDC)2'!U16</f>
        <v>-6</v>
      </c>
      <c r="T16" s="55"/>
      <c r="U16" s="55"/>
      <c r="V16" s="38" t="str">
        <f>'Hedge 3 | (BT)2-M1'!B16</f>
        <v>B6</v>
      </c>
      <c r="W16" s="25" t="str">
        <f>'Hedge 3 | (BT)2-M1'!C16</f>
        <v/>
      </c>
      <c r="X16" s="25" t="str">
        <f>'Hedge 3 | (BT)2-M1'!H16</f>
        <v/>
      </c>
      <c r="Y16" s="25" t="str">
        <f>'Hedge 3 | (BT)2-M1'!O16</f>
        <v/>
      </c>
      <c r="Z16" s="25" t="str">
        <f>IF(AH16="","",IF('Hedge 3 | (BT)2-M1'!X16="W","Y",IF('Hedge 3 | (BT)2-M1'!X16="L","N","")))</f>
        <v>N</v>
      </c>
      <c r="AA16" s="25">
        <f>'Hedge 3 | (BT)2-M1'!AM16</f>
        <v>2</v>
      </c>
      <c r="AB16" s="25">
        <f>'Hedge 3 | (BT)2-M1'!S16</f>
        <v>-5</v>
      </c>
      <c r="AC16" s="39">
        <f>'Hedge 3 | (BT)2-M1'!U16</f>
        <v>-1</v>
      </c>
      <c r="AD16" s="55"/>
      <c r="AE16" s="55"/>
      <c r="AF16" s="55"/>
      <c r="AG16" s="55"/>
      <c r="AH16" s="115" t="s">
        <v>6</v>
      </c>
      <c r="AI16" s="123"/>
      <c r="AJ16" s="124"/>
      <c r="AK16" s="120"/>
      <c r="AL16" s="74"/>
      <c r="AM16" s="67" t="str" cm="1">
        <f t="array" aca="1" ref="AM16" ca="1">IF(AH15="","",INDIRECT(CQ15&amp;CF16))</f>
        <v>B6</v>
      </c>
      <c r="AN16" s="25" t="str">
        <f t="shared" ca="1" si="8"/>
        <v>N</v>
      </c>
      <c r="AO16" s="25">
        <f t="shared" ca="1" si="11"/>
        <v>9</v>
      </c>
      <c r="AP16" s="37">
        <f t="shared" ca="1" si="9"/>
        <v>-8</v>
      </c>
      <c r="AQ16" s="55"/>
      <c r="AR16" s="55"/>
      <c r="AS16" s="55"/>
      <c r="AT16" s="38" t="str">
        <f>'Hedge 4 | (BM1C)2'!B16</f>
        <v>B3</v>
      </c>
      <c r="AU16" s="25" t="str">
        <f>'Hedge 4 | (BM1C)2'!C16</f>
        <v/>
      </c>
      <c r="AV16" s="25" t="str">
        <f>'Hedge 4 | (BM1C)2'!H16</f>
        <v/>
      </c>
      <c r="AW16" s="25" t="str">
        <f>'Hedge 4 | (BM1C)2'!O16</f>
        <v/>
      </c>
      <c r="AX16" s="25" t="str">
        <f>IF(AH16="","",IF('Hedge 4 | (BM1C)2'!X16="W","Y",IF('Hedge 4 | (BM1C)2'!X16="L","N","")))</f>
        <v>N</v>
      </c>
      <c r="AY16" s="25">
        <f>'Hedge 4 | (BM1C)2'!AM16</f>
        <v>3</v>
      </c>
      <c r="AZ16" s="25">
        <f>'Hedge 4 | (BM1C)2'!S16</f>
        <v>-12</v>
      </c>
      <c r="BA16" s="39">
        <f>'Hedge 4 | (BM1C)2'!U16</f>
        <v>-12</v>
      </c>
      <c r="BB16" s="55"/>
      <c r="BC16" s="55"/>
      <c r="BD16" s="38" t="str">
        <f>'Hedge 5 | (BFC)2'!B16</f>
        <v>B4</v>
      </c>
      <c r="BE16" s="25" t="str">
        <f>'Hedge 5 | (BFC)2'!C16</f>
        <v/>
      </c>
      <c r="BF16" s="25" t="str">
        <f>'Hedge 5 | (BFC)2'!H16</f>
        <v>F</v>
      </c>
      <c r="BG16" s="25" t="str">
        <f>'Hedge 5 | (BFC)2'!O16</f>
        <v/>
      </c>
      <c r="BH16" s="25" t="str">
        <f>IF(AH16="","",IF('Hedge 5 | (BFC)2'!X16="W","Y",IF('Hedge 5 | (BFC)2'!X16="L","N","")))</f>
        <v>N</v>
      </c>
      <c r="BI16" s="25">
        <f>'Hedge 5 | (BFC)2'!AM16</f>
        <v>-7</v>
      </c>
      <c r="BJ16" s="25">
        <f>'Hedge 5 | (BFC)2'!S16</f>
        <v>-15</v>
      </c>
      <c r="BK16" s="39">
        <f>'Hedge 5 | (BFC)2'!U16</f>
        <v>-15</v>
      </c>
      <c r="BL16" s="55"/>
      <c r="BM16" s="55"/>
      <c r="BN16" s="35" t="str">
        <f>'Hedge 6 | (D3BF3)2'!B16</f>
        <v>B4</v>
      </c>
      <c r="BO16" s="36" t="str">
        <f>'Hedge 6 | (D3BF3)2'!C16</f>
        <v/>
      </c>
      <c r="BP16" s="36" t="str">
        <f>'Hedge 6 | (D3BF3)2'!H16</f>
        <v/>
      </c>
      <c r="BQ16" s="36" t="str">
        <f>'Hedge 6 | (D3BF3)2'!O16</f>
        <v/>
      </c>
      <c r="BR16" s="36" t="str">
        <f>IF(AH16="","",IF('Hedge 6 | (D3BF3)2'!X16="W","Y",IF('Hedge 6 | (D3BF3)2'!X16="L","N","")))</f>
        <v>N</v>
      </c>
      <c r="BS16" s="36">
        <f>'Hedge 6 | (D3BF3)2'!AM16</f>
        <v>-10</v>
      </c>
      <c r="BT16" s="36">
        <f>'Hedge 6 | (D3BF3)2'!S16</f>
        <v>-8</v>
      </c>
      <c r="BU16" s="37">
        <f>'Hedge 6 | (D3BF3)2'!U16</f>
        <v>-9</v>
      </c>
      <c r="BV16" s="55"/>
      <c r="BW16" s="55"/>
      <c r="BX16" s="1">
        <f ca="1">IF(AN16="",0,IFERROR(VLOOKUP(AN11&amp;AN12&amp;AN13&amp;AN14&amp;AN15&amp;AN16,General!I:J,2,FALSE),0))+AO15</f>
        <v>9</v>
      </c>
      <c r="CE16" s="1" t="str">
        <f t="shared" ref="CE16:CE18" ca="1" si="14">CE15</f>
        <v>V</v>
      </c>
      <c r="CF16" s="1">
        <v>16</v>
      </c>
      <c r="CG16" s="1" t="str">
        <f t="shared" si="13"/>
        <v>V</v>
      </c>
      <c r="CL16" s="1">
        <f>CR16</f>
        <v>2</v>
      </c>
      <c r="CQ16" s="1" t="str">
        <f t="shared" ref="CQ16:CQ18" ca="1" si="15">$CL$14</f>
        <v>V</v>
      </c>
      <c r="CR16" s="1">
        <f>IF(CR11=4,1,CR11+1)</f>
        <v>2</v>
      </c>
      <c r="CT16" s="1" t="str">
        <f t="shared" ca="1" si="10"/>
        <v/>
      </c>
      <c r="DQ16" s="17" t="str">
        <f t="shared" si="0"/>
        <v>B7</v>
      </c>
      <c r="DR16" s="76">
        <f t="shared" si="1"/>
        <v>-8</v>
      </c>
      <c r="DS16" s="4">
        <f t="shared" si="2"/>
        <v>-6</v>
      </c>
      <c r="DT16" s="4">
        <f t="shared" si="3"/>
        <v>-1</v>
      </c>
      <c r="DU16" s="4">
        <f t="shared" si="4"/>
        <v>-12</v>
      </c>
      <c r="DV16" s="4">
        <f t="shared" si="5"/>
        <v>-15</v>
      </c>
      <c r="DW16" s="4">
        <f t="shared" si="6"/>
        <v>-9</v>
      </c>
    </row>
    <row r="17" spans="1:127" ht="26.25" customHeight="1" thickBot="1">
      <c r="A17" s="1">
        <v>8</v>
      </c>
      <c r="B17" s="38" t="str">
        <f>'Hedge 1 | (BTC)2'!B17</f>
        <v>P5</v>
      </c>
      <c r="C17" s="25" t="str">
        <f>'Hedge 1 | (BTC)2'!C17</f>
        <v/>
      </c>
      <c r="D17" s="25" t="str">
        <f>'Hedge 1 | (BTC)2'!H17</f>
        <v/>
      </c>
      <c r="E17" s="25" t="str">
        <f>'Hedge 1 | (BTC)2'!O17</f>
        <v/>
      </c>
      <c r="F17" s="25" t="str">
        <f>IF(AH17="","",IF('Hedge 1 | (BTC)2'!X17="W","Y",IF('Hedge 1 | (BTC)2'!X17="L","N","")))</f>
        <v>N</v>
      </c>
      <c r="G17" s="25">
        <f>'Hedge 1 | (BTC)2'!AM17</f>
        <v>-10</v>
      </c>
      <c r="H17" s="25">
        <f>'Hedge 1 | (BTC)2'!S17</f>
        <v>-10</v>
      </c>
      <c r="I17" s="39">
        <f>'Hedge 1 | (BTC)2'!U17</f>
        <v>-13</v>
      </c>
      <c r="J17" s="55"/>
      <c r="K17" s="55"/>
      <c r="L17" s="38" t="str">
        <f>'Hedge 2 | (BDC)2'!B17</f>
        <v>P1</v>
      </c>
      <c r="M17" s="25" t="str">
        <f>'Hedge 2 | (BDC)2'!C17</f>
        <v/>
      </c>
      <c r="N17" s="25" t="str">
        <f>'Hedge 2 | (BDC)2'!H17</f>
        <v/>
      </c>
      <c r="O17" s="25" t="str">
        <f>'Hedge 2 | (BDC)2'!O17</f>
        <v/>
      </c>
      <c r="P17" s="25" t="str">
        <f>IF(AH17="","",IF('Hedge 2 | (BDC)2'!X17="W","Y",IF('Hedge 2 | (BDC)2'!X17="L","N","")))</f>
        <v>N</v>
      </c>
      <c r="Q17" s="25">
        <f>'Hedge 2 | (BDC)2'!AM17</f>
        <v>6</v>
      </c>
      <c r="R17" s="25">
        <f>'Hedge 2 | (BDC)2'!S17</f>
        <v>-10</v>
      </c>
      <c r="S17" s="39">
        <f>'Hedge 2 | (BDC)2'!U17</f>
        <v>-7</v>
      </c>
      <c r="T17" s="55"/>
      <c r="U17" s="55"/>
      <c r="V17" s="38" t="str">
        <f>'Hedge 3 | (BT)2-M1'!B17</f>
        <v>P1</v>
      </c>
      <c r="W17" s="25" t="str">
        <f>'Hedge 3 | (BT)2-M1'!C17</f>
        <v/>
      </c>
      <c r="X17" s="25" t="str">
        <f>'Hedge 3 | (BT)2-M1'!H17</f>
        <v/>
      </c>
      <c r="Y17" s="25" t="str">
        <f>'Hedge 3 | (BT)2-M1'!O17</f>
        <v/>
      </c>
      <c r="Z17" s="25" t="str">
        <f>IF(AH17="","",IF('Hedge 3 | (BT)2-M1'!X17="W","Y",IF('Hedge 3 | (BT)2-M1'!X17="L","N","")))</f>
        <v>N</v>
      </c>
      <c r="AA17" s="25">
        <f>'Hedge 3 | (BT)2-M1'!AM17</f>
        <v>-1</v>
      </c>
      <c r="AB17" s="25">
        <f>'Hedge 3 | (BT)2-M1'!S17</f>
        <v>-6</v>
      </c>
      <c r="AC17" s="39">
        <f>'Hedge 3 | (BT)2-M1'!U17</f>
        <v>-2</v>
      </c>
      <c r="AD17" s="55"/>
      <c r="AE17" s="55"/>
      <c r="AF17" s="55"/>
      <c r="AG17" s="55"/>
      <c r="AH17" s="115" t="s">
        <v>7</v>
      </c>
      <c r="AI17" s="123"/>
      <c r="AJ17" s="124"/>
      <c r="AK17" s="120"/>
      <c r="AL17" s="74"/>
      <c r="AM17" s="67" t="str" cm="1">
        <f t="array" aca="1" ref="AM17" ca="1">IF(AH16="","",INDIRECT(CQ16&amp;CF17))</f>
        <v>P1</v>
      </c>
      <c r="AN17" s="25" t="str">
        <f t="shared" ca="1" si="8"/>
        <v>N</v>
      </c>
      <c r="AO17" s="25">
        <f t="shared" ca="1" si="11"/>
        <v>6</v>
      </c>
      <c r="AP17" s="37">
        <f t="shared" ca="1" si="9"/>
        <v>-9</v>
      </c>
      <c r="AQ17" s="55"/>
      <c r="AR17" s="55"/>
      <c r="AS17" s="55"/>
      <c r="AT17" s="38" t="str">
        <f>'Hedge 4 | (BM1C)2'!B17</f>
        <v>P1</v>
      </c>
      <c r="AU17" s="25" t="str">
        <f>'Hedge 4 | (BM1C)2'!C17</f>
        <v/>
      </c>
      <c r="AV17" s="25" t="str">
        <f>'Hedge 4 | (BM1C)2'!H17</f>
        <v/>
      </c>
      <c r="AW17" s="25" t="str">
        <f>'Hedge 4 | (BM1C)2'!O17</f>
        <v/>
      </c>
      <c r="AX17" s="25" t="str">
        <f>IF(AH17="","",IF('Hedge 4 | (BM1C)2'!X17="W","Y",IF('Hedge 4 | (BM1C)2'!X17="L","N","")))</f>
        <v>N</v>
      </c>
      <c r="AY17" s="25">
        <f>'Hedge 4 | (BM1C)2'!AM17</f>
        <v>0</v>
      </c>
      <c r="AZ17" s="25">
        <f>'Hedge 4 | (BM1C)2'!S17</f>
        <v>-13</v>
      </c>
      <c r="BA17" s="39">
        <f>'Hedge 4 | (BM1C)2'!U17</f>
        <v>-13</v>
      </c>
      <c r="BB17" s="55"/>
      <c r="BC17" s="55"/>
      <c r="BD17" s="38" t="str">
        <f>'Hedge 5 | (BFC)2'!B17</f>
        <v>P6</v>
      </c>
      <c r="BE17" s="25" t="str">
        <f>'Hedge 5 | (BFC)2'!C17</f>
        <v/>
      </c>
      <c r="BF17" s="25" t="str">
        <f>'Hedge 5 | (BFC)2'!H17</f>
        <v/>
      </c>
      <c r="BG17" s="25" t="str">
        <f>'Hedge 5 | (BFC)2'!O17</f>
        <v/>
      </c>
      <c r="BH17" s="25" t="str">
        <f>IF(AH17="","",IF('Hedge 5 | (BFC)2'!X17="W","Y",IF('Hedge 5 | (BFC)2'!X17="L","N","")))</f>
        <v>N</v>
      </c>
      <c r="BI17" s="25">
        <f>'Hedge 5 | (BFC)2'!AM17</f>
        <v>-10</v>
      </c>
      <c r="BJ17" s="25">
        <f>'Hedge 5 | (BFC)2'!S17</f>
        <v>-21</v>
      </c>
      <c r="BK17" s="39">
        <f>'Hedge 5 | (BFC)2'!U17</f>
        <v>-21</v>
      </c>
      <c r="BL17" s="55"/>
      <c r="BM17" s="55"/>
      <c r="BN17" s="35" t="str">
        <f>'Hedge 6 | (D3BF3)2'!B17</f>
        <v>P8</v>
      </c>
      <c r="BO17" s="36" t="str">
        <f>'Hedge 6 | (D3BF3)2'!C17</f>
        <v/>
      </c>
      <c r="BP17" s="36" t="str">
        <f>'Hedge 6 | (D3BF3)2'!H17</f>
        <v/>
      </c>
      <c r="BQ17" s="36" t="str">
        <f>'Hedge 6 | (D3BF3)2'!O17</f>
        <v/>
      </c>
      <c r="BR17" s="36" t="str">
        <f>IF(AH17="","",IF('Hedge 6 | (D3BF3)2'!X17="W","Y",IF('Hedge 6 | (D3BF3)2'!X17="L","N","")))</f>
        <v>N</v>
      </c>
      <c r="BS17" s="36">
        <f>'Hedge 6 | (D3BF3)2'!AM17</f>
        <v>-10</v>
      </c>
      <c r="BT17" s="36">
        <f>'Hedge 6 | (D3BF3)2'!S17</f>
        <v>-16</v>
      </c>
      <c r="BU17" s="37">
        <f>'Hedge 6 | (D3BF3)2'!U17</f>
        <v>-17</v>
      </c>
      <c r="BV17" s="55"/>
      <c r="BW17" s="55"/>
      <c r="BX17" s="1">
        <f ca="1">IF(AN17="",0,IFERROR(VLOOKUP(AN12&amp;AN13&amp;AN14&amp;AN15&amp;AN16&amp;AN17,General!I:J,2,FALSE),0))+AO16</f>
        <v>6</v>
      </c>
      <c r="CE17" s="1" t="str">
        <f t="shared" ca="1" si="14"/>
        <v>V</v>
      </c>
      <c r="CF17" s="1">
        <v>17</v>
      </c>
      <c r="CG17" s="1" t="str">
        <f t="shared" si="13"/>
        <v>V</v>
      </c>
      <c r="CH17" s="1" t="str">
        <f>IFERROR(VLOOKUP(CH19,General!R:S,2,FALSE),"")</f>
        <v>Z</v>
      </c>
      <c r="CI17" s="1" t="str">
        <f>IFERROR(VLOOKUP(CI19,General!R:S,2,FALSE),"")</f>
        <v/>
      </c>
      <c r="CJ17" s="1" t="str">
        <f>IFERROR(VLOOKUP(CJ19,General!R:S,2,FALSE),"")</f>
        <v/>
      </c>
      <c r="CK17" s="1" t="str">
        <f>IFERROR(VLOOKUP(CK19,General!R:S,2,FALSE),"")</f>
        <v/>
      </c>
      <c r="CL17" s="1">
        <f ca="1">COUNTIF(CH18:CK18,MAX(CH18:CK18))</f>
        <v>1</v>
      </c>
      <c r="CQ17" s="1" t="str">
        <f t="shared" ca="1" si="15"/>
        <v>V</v>
      </c>
      <c r="CT17" s="1" t="str">
        <f t="shared" ca="1" si="10"/>
        <v/>
      </c>
      <c r="DQ17" s="17" t="str">
        <f t="shared" si="0"/>
        <v>B8</v>
      </c>
      <c r="DR17" s="76">
        <f t="shared" si="1"/>
        <v>-13</v>
      </c>
      <c r="DS17" s="4">
        <f t="shared" si="2"/>
        <v>-7</v>
      </c>
      <c r="DT17" s="4">
        <f t="shared" si="3"/>
        <v>-2</v>
      </c>
      <c r="DU17" s="4">
        <f t="shared" si="4"/>
        <v>-13</v>
      </c>
      <c r="DV17" s="4">
        <f t="shared" si="5"/>
        <v>-21</v>
      </c>
      <c r="DW17" s="4">
        <f t="shared" si="6"/>
        <v>-17</v>
      </c>
    </row>
    <row r="18" spans="1:127" ht="26.25" customHeight="1" thickBot="1">
      <c r="A18" s="1">
        <v>9</v>
      </c>
      <c r="B18" s="38" t="str">
        <f>'Hedge 1 | (BTC)2'!B18</f>
        <v>B2</v>
      </c>
      <c r="C18" s="25" t="str">
        <f>'Hedge 1 | (BTC)2'!C18</f>
        <v>T</v>
      </c>
      <c r="D18" s="25" t="str">
        <f>'Hedge 1 | (BTC)2'!H18</f>
        <v/>
      </c>
      <c r="E18" s="25" t="str">
        <f>'Hedge 1 | (BTC)2'!O18</f>
        <v>C</v>
      </c>
      <c r="F18" s="25" t="str">
        <f>IF(AH18="","",IF('Hedge 1 | (BTC)2'!X18="W","Y",IF('Hedge 1 | (BTC)2'!X18="L","N","")))</f>
        <v>Y</v>
      </c>
      <c r="G18" s="25">
        <f>'Hedge 1 | (BTC)2'!AM18</f>
        <v>-9</v>
      </c>
      <c r="H18" s="25">
        <f>'Hedge 1 | (BTC)2'!S18</f>
        <v>-8</v>
      </c>
      <c r="I18" s="39">
        <f>'Hedge 1 | (BTC)2'!U18</f>
        <v>-11</v>
      </c>
      <c r="J18" s="55"/>
      <c r="K18" s="55"/>
      <c r="L18" s="38" t="str">
        <f>'Hedge 2 | (BDC)2'!B18</f>
        <v>P1</v>
      </c>
      <c r="M18" s="25" t="str">
        <f>'Hedge 2 | (BDC)2'!C18</f>
        <v>D</v>
      </c>
      <c r="N18" s="25" t="str">
        <f>'Hedge 2 | (BDC)2'!H18</f>
        <v/>
      </c>
      <c r="O18" s="25" t="str">
        <f>'Hedge 2 | (BDC)2'!O18</f>
        <v>C</v>
      </c>
      <c r="P18" s="25" t="str">
        <f>IF(AH18="","",IF('Hedge 2 | (BDC)2'!X18="W","Y",IF('Hedge 2 | (BDC)2'!X18="L","N","")))</f>
        <v>N</v>
      </c>
      <c r="Q18" s="25">
        <f>'Hedge 2 | (BDC)2'!AM18</f>
        <v>0</v>
      </c>
      <c r="R18" s="25">
        <f>'Hedge 2 | (BDC)2'!S18</f>
        <v>-11</v>
      </c>
      <c r="S18" s="39">
        <f>'Hedge 2 | (BDC)2'!U18</f>
        <v>-8</v>
      </c>
      <c r="T18" s="55"/>
      <c r="U18" s="55"/>
      <c r="V18" s="38" t="str">
        <f>'Hedge 3 | (BT)2-M1'!B18</f>
        <v>B4</v>
      </c>
      <c r="W18" s="25" t="str">
        <f>'Hedge 3 | (BT)2-M1'!C18</f>
        <v>T</v>
      </c>
      <c r="X18" s="25" t="str">
        <f>'Hedge 3 | (BT)2-M1'!H18</f>
        <v/>
      </c>
      <c r="Y18" s="25" t="str">
        <f>'Hedge 3 | (BT)2-M1'!O18</f>
        <v/>
      </c>
      <c r="Z18" s="25" t="str">
        <f>IF(AH18="","",IF('Hedge 3 | (BT)2-M1'!X18="W","Y",IF('Hedge 3 | (BT)2-M1'!X18="L","N","")))</f>
        <v>Y</v>
      </c>
      <c r="AA18" s="25">
        <f>'Hedge 3 | (BT)2-M1'!AM18</f>
        <v>0</v>
      </c>
      <c r="AB18" s="25">
        <f>'Hedge 3 | (BT)2-M1'!S18</f>
        <v>-2</v>
      </c>
      <c r="AC18" s="39">
        <f>'Hedge 3 | (BT)2-M1'!U18</f>
        <v>2</v>
      </c>
      <c r="AD18" s="55"/>
      <c r="AE18" s="55"/>
      <c r="AF18" s="55"/>
      <c r="AG18" s="55"/>
      <c r="AH18" s="115" t="s">
        <v>7</v>
      </c>
      <c r="AI18" s="123"/>
      <c r="AJ18" s="124"/>
      <c r="AK18" s="120"/>
      <c r="AL18" s="74"/>
      <c r="AM18" s="67" t="str" cm="1">
        <f t="array" aca="1" ref="AM18" ca="1">IF(AH17="","",INDIRECT(CQ17&amp;CF18))</f>
        <v>B4</v>
      </c>
      <c r="AN18" s="25" t="str">
        <f t="shared" ca="1" si="8"/>
        <v>Y</v>
      </c>
      <c r="AO18" s="25">
        <f t="shared" ca="1" si="11"/>
        <v>7</v>
      </c>
      <c r="AP18" s="37">
        <f t="shared" ca="1" si="9"/>
        <v>-5</v>
      </c>
      <c r="AQ18" s="55"/>
      <c r="AR18" s="55"/>
      <c r="AS18" s="55"/>
      <c r="AT18" s="38" t="str">
        <f>'Hedge 4 | (BM1C)2'!B18</f>
        <v>P7</v>
      </c>
      <c r="AU18" s="25" t="str">
        <f>'Hedge 4 | (BM1C)2'!C18</f>
        <v>M1</v>
      </c>
      <c r="AV18" s="25" t="str">
        <f>'Hedge 4 | (BM1C)2'!H18</f>
        <v/>
      </c>
      <c r="AW18" s="25" t="str">
        <f>'Hedge 4 | (BM1C)2'!O18</f>
        <v>C</v>
      </c>
      <c r="AX18" s="25" t="str">
        <f>IF(AH18="","",IF('Hedge 4 | (BM1C)2'!X18="W","Y",IF('Hedge 4 | (BM1C)2'!X18="L","N","")))</f>
        <v>N</v>
      </c>
      <c r="AY18" s="25">
        <f>'Hedge 4 | (BM1C)2'!AM18</f>
        <v>-6</v>
      </c>
      <c r="AZ18" s="25">
        <f>'Hedge 4 | (BM1C)2'!S18</f>
        <v>-20</v>
      </c>
      <c r="BA18" s="39">
        <f>'Hedge 4 | (BM1C)2'!U18</f>
        <v>-20</v>
      </c>
      <c r="BB18" s="55"/>
      <c r="BC18" s="55"/>
      <c r="BD18" s="38" t="str">
        <f>'Hedge 5 | (BFC)2'!B18</f>
        <v>P7</v>
      </c>
      <c r="BE18" s="25" t="str">
        <f>'Hedge 5 | (BFC)2'!C18</f>
        <v>F</v>
      </c>
      <c r="BF18" s="25" t="str">
        <f>'Hedge 5 | (BFC)2'!H18</f>
        <v/>
      </c>
      <c r="BG18" s="25" t="str">
        <f>'Hedge 5 | (BFC)2'!O18</f>
        <v>C</v>
      </c>
      <c r="BH18" s="25" t="str">
        <f>IF(AH18="","",IF('Hedge 5 | (BFC)2'!X18="W","Y",IF('Hedge 5 | (BFC)2'!X18="L","N","")))</f>
        <v>N</v>
      </c>
      <c r="BI18" s="25">
        <f>'Hedge 5 | (BFC)2'!AM18</f>
        <v>-10</v>
      </c>
      <c r="BJ18" s="25">
        <f>'Hedge 5 | (BFC)2'!S18</f>
        <v>-28</v>
      </c>
      <c r="BK18" s="39">
        <f>'Hedge 5 | (BFC)2'!U18</f>
        <v>-28</v>
      </c>
      <c r="BL18" s="55"/>
      <c r="BM18" s="55"/>
      <c r="BN18" s="35" t="str">
        <f>'Hedge 6 | (D3BF3)2'!B18</f>
        <v>P3</v>
      </c>
      <c r="BO18" s="36" t="str">
        <f>'Hedge 6 | (D3BF3)2'!C18</f>
        <v>D3</v>
      </c>
      <c r="BP18" s="36" t="str">
        <f>'Hedge 6 | (D3BF3)2'!H18</f>
        <v>F3</v>
      </c>
      <c r="BQ18" s="36" t="str">
        <f>'Hedge 6 | (D3BF3)2'!O18</f>
        <v/>
      </c>
      <c r="BR18" s="36" t="str">
        <f>IF(AH18="","",IF('Hedge 6 | (D3BF3)2'!X18="W","Y",IF('Hedge 6 | (D3BF3)2'!X18="L","N","")))</f>
        <v>N</v>
      </c>
      <c r="BS18" s="36">
        <f>'Hedge 6 | (D3BF3)2'!AM18</f>
        <v>-10</v>
      </c>
      <c r="BT18" s="36">
        <f>'Hedge 6 | (D3BF3)2'!S18</f>
        <v>-19</v>
      </c>
      <c r="BU18" s="37">
        <f>'Hedge 6 | (D3BF3)2'!U18</f>
        <v>-20</v>
      </c>
      <c r="BV18" s="55"/>
      <c r="BW18" s="55"/>
      <c r="BX18" s="1">
        <f ca="1">IF(AN18="",0,IFERROR(VLOOKUP(AN13&amp;AN14&amp;AN15&amp;AN16&amp;AN17&amp;AN18,General!I:J,2,FALSE),0))+AO17</f>
        <v>7</v>
      </c>
      <c r="CE18" s="1" t="str">
        <f t="shared" ca="1" si="14"/>
        <v>V</v>
      </c>
      <c r="CF18" s="1">
        <v>18</v>
      </c>
      <c r="CG18" s="1" t="str">
        <f t="shared" si="13"/>
        <v>V</v>
      </c>
      <c r="CH18" s="1">
        <f ca="1">IF(CH19="",0,COUNTIF(INDIRECT(CH17&amp;CF15):INDIRECT(CH17&amp;CF19),"Y"))</f>
        <v>3</v>
      </c>
      <c r="CI18" s="1">
        <f ca="1">IF(CI19="",0,COUNTIF(INDIRECT(CI17&amp;CF15):INDIRECT(CI17&amp;CF19),"Y"))</f>
        <v>0</v>
      </c>
      <c r="CJ18" s="1">
        <f ca="1">IF(CJ19="",0,COUNTIF(INDIRECT(CJ17&amp;CF15):INDIRECT(CJ17&amp;CF19),"Y"))</f>
        <v>0</v>
      </c>
      <c r="CK18" s="1">
        <f ca="1">IF(CK19="",0,COUNTIF(INDIRECT(CK17&amp;CF15):INDIRECT(CK17&amp;CF19),"Y"))</f>
        <v>0</v>
      </c>
      <c r="CL18" s="1" t="str" cm="1">
        <f t="array" aca="1" ref="CL18" ca="1">IFERROR(INDEX($CH$19:$CK$19,_xlfn.AGGREGATE(15,6,COLUMN($CH$19:$CK$19)-COLUMN($CG$1)/($CH$18:$CK$18=MAX($CH$18:$CK$18)),COLUMNS($CH$19:CH19))),"")</f>
        <v>V</v>
      </c>
      <c r="CM18" s="1" t="str" cm="1">
        <f t="array" aca="1" ref="CM18" ca="1">IFERROR(INDEX($CH$19:$CK$19,_xlfn.AGGREGATE(15,6,COLUMN($CH$19:$CK$19)-COLUMN($CG$1)/($CH$18:$CK$18=MAX($CH$18:$CK$18)),COLUMNS($CH$19:CI19))),"")</f>
        <v/>
      </c>
      <c r="CN18" s="1" t="str" cm="1">
        <f t="array" aca="1" ref="CN18" ca="1">IFERROR(INDEX($CH$19:$CK$19,_xlfn.AGGREGATE(15,6,COLUMN($CH$19:$CK$19)-COLUMN($CG$1)/($CH$18:$CK$18=MAX($CH$18:$CK$18)),COLUMNS($CH$19:CJ19))),"")</f>
        <v/>
      </c>
      <c r="CO18" s="1" t="str" cm="1">
        <f t="array" aca="1" ref="CO18" ca="1">IFERROR(INDEX($CH$19:$CK$19,_xlfn.AGGREGATE(15,6,COLUMN($CH$19:$CK$19)-COLUMN($CG$1)/($CH$18:$CK$18=MAX($CH$18:$CK$18)),COLUMNS($CH$19:CK19))),"")</f>
        <v/>
      </c>
      <c r="CQ18" s="1" t="str">
        <f t="shared" ca="1" si="15"/>
        <v>V</v>
      </c>
      <c r="CT18" s="1" t="str">
        <f t="shared" ca="1" si="10"/>
        <v/>
      </c>
      <c r="DQ18" s="17" t="str">
        <f t="shared" si="0"/>
        <v>B9</v>
      </c>
      <c r="DR18" s="76">
        <f t="shared" si="1"/>
        <v>-11</v>
      </c>
      <c r="DS18" s="4">
        <f t="shared" si="2"/>
        <v>-8</v>
      </c>
      <c r="DT18" s="4">
        <f t="shared" si="3"/>
        <v>2</v>
      </c>
      <c r="DU18" s="4">
        <f t="shared" si="4"/>
        <v>-20</v>
      </c>
      <c r="DV18" s="4">
        <f t="shared" si="5"/>
        <v>-28</v>
      </c>
      <c r="DW18" s="4">
        <f t="shared" si="6"/>
        <v>-20</v>
      </c>
    </row>
    <row r="19" spans="1:127" ht="26.25" customHeight="1" thickBot="1">
      <c r="A19" s="1">
        <v>10</v>
      </c>
      <c r="B19" s="40" t="str">
        <f>'Hedge 1 | (BTC)2'!B19</f>
        <v>P5</v>
      </c>
      <c r="C19" s="41" t="str">
        <f>'Hedge 1 | (BTC)2'!C19</f>
        <v/>
      </c>
      <c r="D19" s="41" t="str">
        <f>'Hedge 1 | (BTC)2'!H19</f>
        <v/>
      </c>
      <c r="E19" s="41" t="str">
        <f>'Hedge 1 | (BTC)2'!O19</f>
        <v/>
      </c>
      <c r="F19" s="41" t="str">
        <f>IF(AH19="","",IF('Hedge 1 | (BTC)2'!X19="W","Y",IF('Hedge 1 | (BTC)2'!X19="L","N","")))</f>
        <v>Y</v>
      </c>
      <c r="G19" s="41">
        <f>'Hedge 1 | (BTC)2'!AM19</f>
        <v>-6</v>
      </c>
      <c r="H19" s="41">
        <f>'Hedge 1 | (BTC)2'!S19</f>
        <v>-3</v>
      </c>
      <c r="I19" s="42">
        <f>'Hedge 1 | (BTC)2'!U19</f>
        <v>-6</v>
      </c>
      <c r="J19" s="55"/>
      <c r="K19" s="55"/>
      <c r="L19" s="40" t="str">
        <f>'Hedge 2 | (BDC)2'!B19</f>
        <v>P2</v>
      </c>
      <c r="M19" s="41" t="str">
        <f>'Hedge 2 | (BDC)2'!C19</f>
        <v/>
      </c>
      <c r="N19" s="41" t="str">
        <f>'Hedge 2 | (BDC)2'!H19</f>
        <v/>
      </c>
      <c r="O19" s="41" t="str">
        <f>'Hedge 2 | (BDC)2'!O19</f>
        <v/>
      </c>
      <c r="P19" s="41" t="str">
        <f>IF(AH19="","",IF('Hedge 2 | (BDC)2'!X19="W","Y",IF('Hedge 2 | (BDC)2'!X19="L","N","")))</f>
        <v>Y</v>
      </c>
      <c r="Q19" s="41">
        <f>'Hedge 2 | (BDC)2'!AM19</f>
        <v>1</v>
      </c>
      <c r="R19" s="41">
        <f>'Hedge 2 | (BDC)2'!S19</f>
        <v>-9</v>
      </c>
      <c r="S19" s="42">
        <f>'Hedge 2 | (BDC)2'!U19</f>
        <v>-6</v>
      </c>
      <c r="T19" s="55"/>
      <c r="U19" s="55"/>
      <c r="V19" s="40" t="str">
        <f>'Hedge 3 | (BT)2-M1'!B19</f>
        <v>P1</v>
      </c>
      <c r="W19" s="41" t="str">
        <f>'Hedge 3 | (BT)2-M1'!C19</f>
        <v/>
      </c>
      <c r="X19" s="41" t="str">
        <f>'Hedge 3 | (BT)2-M1'!H19</f>
        <v/>
      </c>
      <c r="Y19" s="41" t="str">
        <f>'Hedge 3 | (BT)2-M1'!O19</f>
        <v/>
      </c>
      <c r="Z19" s="41" t="str">
        <f>IF(AH19="","",IF('Hedge 3 | (BT)2-M1'!X19="W","Y",IF('Hedge 3 | (BT)2-M1'!X19="L","N","")))</f>
        <v>Y</v>
      </c>
      <c r="AA19" s="41">
        <f>'Hedge 3 | (BT)2-M1'!AM19</f>
        <v>3</v>
      </c>
      <c r="AB19" s="41">
        <f>'Hedge 3 | (BT)2-M1'!S19</f>
        <v>1</v>
      </c>
      <c r="AC19" s="42">
        <f>'Hedge 3 | (BT)2-M1'!U19</f>
        <v>3</v>
      </c>
      <c r="AD19" s="55"/>
      <c r="AE19" s="55"/>
      <c r="AF19" s="55"/>
      <c r="AG19" s="55"/>
      <c r="AH19" s="116" t="s">
        <v>6</v>
      </c>
      <c r="AI19" s="123"/>
      <c r="AJ19" s="124"/>
      <c r="AK19" s="121"/>
      <c r="AL19" s="75"/>
      <c r="AM19" s="70" t="str" cm="1">
        <f t="array" aca="1" ref="AM19" ca="1">IF(AH18="","",INDIRECT(CQ18&amp;CF19))</f>
        <v>P1</v>
      </c>
      <c r="AN19" s="41" t="str">
        <f t="shared" ca="1" si="8"/>
        <v>Y</v>
      </c>
      <c r="AO19" s="41">
        <f t="shared" ca="1" si="11"/>
        <v>10</v>
      </c>
      <c r="AP19" s="37">
        <f t="shared" ca="1" si="9"/>
        <v>-4</v>
      </c>
      <c r="AQ19" s="55"/>
      <c r="AR19" s="55"/>
      <c r="AS19" s="55"/>
      <c r="AT19" s="40" t="str">
        <f>'Hedge 4 | (BM1C)2'!B19</f>
        <v>P2</v>
      </c>
      <c r="AU19" s="41" t="str">
        <f>'Hedge 4 | (BM1C)2'!C19</f>
        <v/>
      </c>
      <c r="AV19" s="41" t="str">
        <f>'Hedge 4 | (BM1C)2'!H19</f>
        <v/>
      </c>
      <c r="AW19" s="41" t="str">
        <f>'Hedge 4 | (BM1C)2'!O19</f>
        <v/>
      </c>
      <c r="AX19" s="41" t="str">
        <f>IF(AH19="","",IF('Hedge 4 | (BM1C)2'!X19="W","Y",IF('Hedge 4 | (BM1C)2'!X19="L","N","")))</f>
        <v>Y</v>
      </c>
      <c r="AY19" s="41">
        <f>'Hedge 4 | (BM1C)2'!AM19</f>
        <v>-5</v>
      </c>
      <c r="AZ19" s="41">
        <f>'Hedge 4 | (BM1C)2'!S19</f>
        <v>-18</v>
      </c>
      <c r="BA19" s="42">
        <f>'Hedge 4 | (BM1C)2'!U19</f>
        <v>-18</v>
      </c>
      <c r="BB19" s="55"/>
      <c r="BC19" s="55"/>
      <c r="BD19" s="40" t="str">
        <f>'Hedge 5 | (BFC)2'!B19</f>
        <v>P5</v>
      </c>
      <c r="BE19" s="41" t="str">
        <f>'Hedge 5 | (BFC)2'!C19</f>
        <v/>
      </c>
      <c r="BF19" s="41" t="str">
        <f>'Hedge 5 | (BFC)2'!H19</f>
        <v>C</v>
      </c>
      <c r="BG19" s="41" t="str">
        <f>'Hedge 5 | (BFC)2'!O19</f>
        <v/>
      </c>
      <c r="BH19" s="41" t="str">
        <f>IF(AH19="","",IF('Hedge 5 | (BFC)2'!X19="W","Y",IF('Hedge 5 | (BFC)2'!X19="L","N","")))</f>
        <v>Y</v>
      </c>
      <c r="BI19" s="41">
        <f>'Hedge 5 | (BFC)2'!AM19</f>
        <v>-9</v>
      </c>
      <c r="BJ19" s="41">
        <f>'Hedge 5 | (BFC)2'!S19</f>
        <v>-23</v>
      </c>
      <c r="BK19" s="42">
        <f>'Hedge 5 | (BFC)2'!U19</f>
        <v>-23</v>
      </c>
      <c r="BL19" s="55"/>
      <c r="BM19" s="55"/>
      <c r="BN19" s="35" t="str">
        <f>'Hedge 6 | (D3BF3)2'!B19</f>
        <v>B2</v>
      </c>
      <c r="BO19" s="36" t="str">
        <f>'Hedge 6 | (D3BF3)2'!C19</f>
        <v/>
      </c>
      <c r="BP19" s="36" t="str">
        <f>'Hedge 6 | (D3BF3)2'!H19</f>
        <v/>
      </c>
      <c r="BQ19" s="36" t="str">
        <f>'Hedge 6 | (D3BF3)2'!O19</f>
        <v>D3</v>
      </c>
      <c r="BR19" s="36" t="str">
        <f>IF(AH19="","",IF('Hedge 6 | (D3BF3)2'!X19="W","Y",IF('Hedge 6 | (D3BF3)2'!X19="L","N","")))</f>
        <v>N</v>
      </c>
      <c r="BS19" s="36">
        <f>'Hedge 6 | (D3BF3)2'!AM19</f>
        <v>-10</v>
      </c>
      <c r="BT19" s="36">
        <f>'Hedge 6 | (D3BF3)2'!S19</f>
        <v>-21</v>
      </c>
      <c r="BU19" s="37">
        <f>'Hedge 6 | (D3BF3)2'!U19</f>
        <v>-22</v>
      </c>
      <c r="BV19" s="55"/>
      <c r="BW19" s="55"/>
      <c r="BX19" s="1">
        <f ca="1">IF(AN19="",0,IFERROR(VLOOKUP(AN14&amp;AN15&amp;AN16&amp;AN17&amp;AN18&amp;AN19,General!I:J,2,FALSE),0))+AO18</f>
        <v>10</v>
      </c>
      <c r="BY19" s="1">
        <f>I19</f>
        <v>-6</v>
      </c>
      <c r="BZ19" s="1">
        <f>S19</f>
        <v>-6</v>
      </c>
      <c r="CA19" s="1">
        <f>AC19</f>
        <v>3</v>
      </c>
      <c r="CB19" s="1">
        <f>BA19</f>
        <v>-18</v>
      </c>
      <c r="CC19" s="1">
        <f>BK19</f>
        <v>-23</v>
      </c>
      <c r="CD19" s="1">
        <f>BU19</f>
        <v>-22</v>
      </c>
      <c r="CE19" s="1" t="str">
        <f>IF(AH19="","",INDEX($BY$4:$CD$4,MATCH(MAX(BY19:CD19),BY19:CD19,0)))</f>
        <v>V</v>
      </c>
      <c r="CF19" s="1">
        <v>19</v>
      </c>
      <c r="CG19" s="1" t="str">
        <f>$CE$19</f>
        <v>V</v>
      </c>
      <c r="CH19" s="1" t="str" cm="1">
        <f t="array" ref="CH19">IFERROR(INDEX($BY$4:$CD$4,_xlfn.AGGREGATE(15,6,COLUMN($BY$4:$CD$4)-COLUMN($BX$1)/($BY$19:$CD$19=MAX($BY$19:$CD$19)),COLUMNS($BY$4:BY4))),"")</f>
        <v>V</v>
      </c>
      <c r="CI19" s="1" t="str" cm="1">
        <f t="array" ref="CI19">IFERROR(INDEX($BY$4:$CD$4,_xlfn.AGGREGATE(15,6,COLUMN($BY$4:$CD$4)-COLUMN($BX$1)/($BY$19:$CD$19=MAX($BY$19:$CD$19)),COLUMNS($BY$4:BZ4))),"")</f>
        <v/>
      </c>
      <c r="CJ19" s="1" t="str" cm="1">
        <f t="array" ref="CJ19">IFERROR(INDEX($BY$4:$CD$4,_xlfn.AGGREGATE(15,6,COLUMN($BY$4:$CD$4)-COLUMN($BX$1)/($BY$19:$CD$19=MAX($BY$19:$CD$19)),COLUMNS($BY$4:CA4))),"")</f>
        <v/>
      </c>
      <c r="CK19" s="1" t="str" cm="1">
        <f t="array" ref="CK19">IFERROR(INDEX($BY$4:$CD$4,_xlfn.AGGREGATE(15,6,COLUMN($BY$4:$CD$4)-COLUMN($BX$1)/($BY$19:$CD$19=MAX($BY$19:$CD$19)),COLUMNS($BY$4:CA4))),"")</f>
        <v/>
      </c>
      <c r="CL19" s="66" t="str">
        <f ca="1">IF(CM18="",CL18,CL15)</f>
        <v>V</v>
      </c>
      <c r="CP19" s="1" t="str">
        <f ca="1">IF(CL17&gt;1,"R","N")</f>
        <v>N</v>
      </c>
      <c r="CQ19" s="1" t="str">
        <f ca="1">CL19</f>
        <v>V</v>
      </c>
      <c r="CT19" s="1" t="str">
        <f t="shared" ca="1" si="10"/>
        <v/>
      </c>
      <c r="DQ19" s="17" t="str">
        <f t="shared" si="0"/>
        <v>B10</v>
      </c>
      <c r="DR19" s="76">
        <f t="shared" si="1"/>
        <v>-6</v>
      </c>
      <c r="DS19" s="4">
        <f t="shared" si="2"/>
        <v>-6</v>
      </c>
      <c r="DT19" s="4">
        <f t="shared" si="3"/>
        <v>3</v>
      </c>
      <c r="DU19" s="4">
        <f t="shared" si="4"/>
        <v>-18</v>
      </c>
      <c r="DV19" s="4">
        <f t="shared" si="5"/>
        <v>-23</v>
      </c>
      <c r="DW19" s="4">
        <f t="shared" si="6"/>
        <v>-22</v>
      </c>
    </row>
    <row r="20" spans="1:127" ht="26.25" customHeight="1" thickBot="1">
      <c r="A20" s="1">
        <v>11</v>
      </c>
      <c r="B20" s="35" t="str">
        <f>'Hedge 1 | (BTC)2'!B20</f>
        <v>P1</v>
      </c>
      <c r="C20" s="36" t="str">
        <f>'Hedge 1 | (BTC)2'!C20</f>
        <v/>
      </c>
      <c r="D20" s="36" t="str">
        <f>'Hedge 1 | (BTC)2'!H20</f>
        <v/>
      </c>
      <c r="E20" s="36" t="str">
        <f>'Hedge 1 | (BTC)2'!O20</f>
        <v/>
      </c>
      <c r="F20" s="36" t="str">
        <f>IF(AH20="","",IF('Hedge 1 | (BTC)2'!X20="W","Y",IF('Hedge 1 | (BTC)2'!X20="L","N","")))</f>
        <v>Y</v>
      </c>
      <c r="G20" s="36">
        <f>'Hedge 1 | (BTC)2'!AM20</f>
        <v>0</v>
      </c>
      <c r="H20" s="36">
        <f>'Hedge 1 | (BTC)2'!S20</f>
        <v>1</v>
      </c>
      <c r="I20" s="37">
        <f>'Hedge 1 | (BTC)2'!U20</f>
        <v>-5</v>
      </c>
      <c r="J20" s="55"/>
      <c r="K20" s="55"/>
      <c r="L20" s="35" t="str">
        <f>'Hedge 2 | (BDC)2'!B20</f>
        <v>B7</v>
      </c>
      <c r="M20" s="36" t="str">
        <f>'Hedge 2 | (BDC)2'!C20</f>
        <v/>
      </c>
      <c r="N20" s="36" t="str">
        <f>'Hedge 2 | (BDC)2'!H20</f>
        <v/>
      </c>
      <c r="O20" s="36" t="str">
        <f>'Hedge 2 | (BDC)2'!O20</f>
        <v/>
      </c>
      <c r="P20" s="36" t="str">
        <f>IF(AH20="","",IF('Hedge 2 | (BDC)2'!X20="W","Y",IF('Hedge 2 | (BDC)2'!X20="L","N","")))</f>
        <v>N</v>
      </c>
      <c r="Q20" s="36">
        <f>'Hedge 2 | (BDC)2'!AM20</f>
        <v>0</v>
      </c>
      <c r="R20" s="36">
        <f>'Hedge 2 | (BDC)2'!S20</f>
        <v>-16</v>
      </c>
      <c r="S20" s="37">
        <f>'Hedge 2 | (BDC)2'!U20</f>
        <v>-13</v>
      </c>
      <c r="T20" s="55"/>
      <c r="U20" s="55"/>
      <c r="V20" s="35" t="str">
        <f>'Hedge 3 | (BT)2-M1'!B20</f>
        <v>P6</v>
      </c>
      <c r="W20" s="36" t="str">
        <f>'Hedge 3 | (BT)2-M1'!C20</f>
        <v/>
      </c>
      <c r="X20" s="36" t="str">
        <f>'Hedge 3 | (BT)2-M1'!H20</f>
        <v/>
      </c>
      <c r="Y20" s="36" t="str">
        <f>'Hedge 3 | (BT)2-M1'!O20</f>
        <v/>
      </c>
      <c r="Z20" s="36" t="str">
        <f>IF(AH20="","",IF('Hedge 3 | (BT)2-M1'!X20="W","Y",IF('Hedge 3 | (BT)2-M1'!X20="L","N","")))</f>
        <v>Y</v>
      </c>
      <c r="AA20" s="36">
        <f>'Hedge 3 | (BT)2-M1'!AM20</f>
        <v>9</v>
      </c>
      <c r="AB20" s="36">
        <f>'Hedge 3 | (BT)2-M1'!S20</f>
        <v>7</v>
      </c>
      <c r="AC20" s="37">
        <f>'Hedge 3 | (BT)2-M1'!U20</f>
        <v>9</v>
      </c>
      <c r="AD20" s="55"/>
      <c r="AE20" s="55"/>
      <c r="AF20" s="55"/>
      <c r="AG20" s="55"/>
      <c r="AH20" s="114" t="s">
        <v>6</v>
      </c>
      <c r="AI20" s="123"/>
      <c r="AJ20" s="124"/>
      <c r="AK20" s="132" t="str">
        <f t="shared" ref="AK20" ca="1" si="16">IF(AH19="","",IF(CP19="R","R",""))</f>
        <v/>
      </c>
      <c r="AL20" s="68" t="str">
        <f ca="1">IF(AH19="","",VLOOKUP(CQ20,General!U:V,2,FALSE))</f>
        <v>H3</v>
      </c>
      <c r="AM20" s="69" t="str" cm="1">
        <f t="array" aca="1" ref="AM20" ca="1">IF(AH19="","",INDIRECT(CQ19&amp;CF20))</f>
        <v>P6</v>
      </c>
      <c r="AN20" s="36" t="str">
        <f t="shared" ca="1" si="8"/>
        <v>Y</v>
      </c>
      <c r="AO20" s="36">
        <f t="shared" ca="1" si="11"/>
        <v>10</v>
      </c>
      <c r="AP20" s="37">
        <f t="shared" ca="1" si="9"/>
        <v>2</v>
      </c>
      <c r="AQ20" s="55"/>
      <c r="AR20" s="55"/>
      <c r="AS20" s="55"/>
      <c r="AT20" s="35" t="str">
        <f>'Hedge 4 | (BM1C)2'!B20</f>
        <v>B3</v>
      </c>
      <c r="AU20" s="36" t="str">
        <f>'Hedge 4 | (BM1C)2'!C20</f>
        <v>B</v>
      </c>
      <c r="AV20" s="36" t="str">
        <f>'Hedge 4 | (BM1C)2'!H20</f>
        <v/>
      </c>
      <c r="AW20" s="36" t="str">
        <f>'Hedge 4 | (BM1C)2'!O20</f>
        <v/>
      </c>
      <c r="AX20" s="36" t="str">
        <f>IF(AH20="","",IF('Hedge 4 | (BM1C)2'!X20="W","Y",IF('Hedge 4 | (BM1C)2'!X20="L","N","")))</f>
        <v>N</v>
      </c>
      <c r="AY20" s="36">
        <f>'Hedge 4 | (BM1C)2'!AM20</f>
        <v>-6</v>
      </c>
      <c r="AZ20" s="36">
        <f>'Hedge 4 | (BM1C)2'!S20</f>
        <v>-21</v>
      </c>
      <c r="BA20" s="37">
        <f>'Hedge 4 | (BM1C)2'!U20</f>
        <v>-21</v>
      </c>
      <c r="BB20" s="55"/>
      <c r="BC20" s="55"/>
      <c r="BD20" s="35" t="str">
        <f>'Hedge 5 | (BFC)2'!B20</f>
        <v>B4</v>
      </c>
      <c r="BE20" s="36" t="str">
        <f>'Hedge 5 | (BFC)2'!C20</f>
        <v/>
      </c>
      <c r="BF20" s="36" t="str">
        <f>'Hedge 5 | (BFC)2'!H20</f>
        <v/>
      </c>
      <c r="BG20" s="36" t="str">
        <f>'Hedge 5 | (BFC)2'!O20</f>
        <v/>
      </c>
      <c r="BH20" s="36" t="str">
        <f>IF(AH20="","",IF('Hedge 5 | (BFC)2'!X20="W","Y",IF('Hedge 5 | (BFC)2'!X20="L","N","")))</f>
        <v>N</v>
      </c>
      <c r="BI20" s="36">
        <f>'Hedge 5 | (BFC)2'!AM20</f>
        <v>-10</v>
      </c>
      <c r="BJ20" s="36">
        <f>'Hedge 5 | (BFC)2'!S20</f>
        <v>-27</v>
      </c>
      <c r="BK20" s="37">
        <f>'Hedge 5 | (BFC)2'!U20</f>
        <v>-27</v>
      </c>
      <c r="BL20" s="55"/>
      <c r="BM20" s="55"/>
      <c r="BN20" s="35" t="str">
        <f>'Hedge 6 | (D3BF3)2'!B20</f>
        <v>NB</v>
      </c>
      <c r="BO20" s="36" t="str">
        <f>'Hedge 6 | (D3BF3)2'!C20</f>
        <v/>
      </c>
      <c r="BP20" s="36" t="str">
        <f>'Hedge 6 | (D3BF3)2'!H20</f>
        <v/>
      </c>
      <c r="BQ20" s="36" t="str">
        <f>'Hedge 6 | (D3BF3)2'!O20</f>
        <v/>
      </c>
      <c r="BR20" s="36" t="str">
        <f>IF(AH20="","",IF('Hedge 6 | (D3BF3)2'!X20="W","Y",IF('Hedge 6 | (D3BF3)2'!X20="L","N","")))</f>
        <v/>
      </c>
      <c r="BS20" s="36">
        <f>'Hedge 6 | (D3BF3)2'!AM20</f>
        <v>-10</v>
      </c>
      <c r="BT20" s="36">
        <f>'Hedge 6 | (D3BF3)2'!S20</f>
        <v>-21</v>
      </c>
      <c r="BU20" s="37">
        <f>'Hedge 6 | (D3BF3)2'!U20</f>
        <v>-22</v>
      </c>
      <c r="BV20" s="55"/>
      <c r="BW20" s="55"/>
      <c r="BX20" s="1">
        <f ca="1">IF(AN20="",0,IFERROR(VLOOKUP(AN15&amp;AN16&amp;AN17&amp;AN18&amp;AN19&amp;AN20,General!I:J,2,FALSE),0))+AO19</f>
        <v>16</v>
      </c>
      <c r="CE20" s="1" t="str">
        <f>CE24</f>
        <v>V</v>
      </c>
      <c r="CF20" s="1">
        <v>20</v>
      </c>
      <c r="CG20" s="1" t="str">
        <f>$CE$24</f>
        <v>V</v>
      </c>
      <c r="CL20" s="1" t="str">
        <f ca="1">IF(CL21=1,CL23,IF(CL21=2,IF(CM23="",CL23,CM23),IF(CL21=3,IF(AND(CM23="",CN23=""),CL23,IF(CN23="",CM23,CN23)),IF(AND(CM23="",CN23="",CO23=""),CL23,IF(AND(CN23="",CO23=""),CM23,IF(CO23="",CN23,CO23))))))</f>
        <v>V</v>
      </c>
      <c r="CQ20" s="1" t="str">
        <f ca="1">$CL$19</f>
        <v>V</v>
      </c>
      <c r="CT20" s="1" t="str">
        <f t="shared" ca="1" si="10"/>
        <v/>
      </c>
      <c r="DQ20" s="17" t="str">
        <f t="shared" si="0"/>
        <v>B11</v>
      </c>
      <c r="DR20" s="76">
        <f t="shared" si="1"/>
        <v>-5</v>
      </c>
      <c r="DS20" s="4">
        <f t="shared" si="2"/>
        <v>-13</v>
      </c>
      <c r="DT20" s="4">
        <f t="shared" si="3"/>
        <v>9</v>
      </c>
      <c r="DU20" s="4">
        <f t="shared" si="4"/>
        <v>-21</v>
      </c>
      <c r="DV20" s="4">
        <f t="shared" si="5"/>
        <v>-27</v>
      </c>
      <c r="DW20" s="4">
        <f t="shared" si="6"/>
        <v>-22</v>
      </c>
    </row>
    <row r="21" spans="1:127" ht="26.25" customHeight="1" thickBot="1">
      <c r="A21" s="1">
        <v>12</v>
      </c>
      <c r="B21" s="38" t="str">
        <f>'Hedge 1 | (BTC)2'!B21</f>
        <v>B10</v>
      </c>
      <c r="C21" s="25" t="str">
        <f>'Hedge 1 | (BTC)2'!C21</f>
        <v/>
      </c>
      <c r="D21" s="25" t="str">
        <f>'Hedge 1 | (BTC)2'!H21</f>
        <v/>
      </c>
      <c r="E21" s="25" t="str">
        <f>'Hedge 1 | (BTC)2'!O21</f>
        <v/>
      </c>
      <c r="F21" s="25" t="str">
        <f>IF(AH21="","",IF('Hedge 1 | (BTC)2'!X21="W","Y",IF('Hedge 1 | (BTC)2'!X21="L","N","")))</f>
        <v>N</v>
      </c>
      <c r="G21" s="25">
        <f>'Hedge 1 | (BTC)2'!AM21</f>
        <v>-1</v>
      </c>
      <c r="H21" s="25">
        <f>'Hedge 1 | (BTC)2'!S21</f>
        <v>-9</v>
      </c>
      <c r="I21" s="39">
        <f>'Hedge 1 | (BTC)2'!U21</f>
        <v>-15</v>
      </c>
      <c r="J21" s="55"/>
      <c r="K21" s="55"/>
      <c r="L21" s="38" t="str">
        <f>'Hedge 2 | (BDC)2'!B21</f>
        <v>B2</v>
      </c>
      <c r="M21" s="25" t="str">
        <f>'Hedge 2 | (BDC)2'!C21</f>
        <v>B</v>
      </c>
      <c r="N21" s="25" t="str">
        <f>'Hedge 2 | (BDC)2'!H21</f>
        <v/>
      </c>
      <c r="O21" s="25" t="str">
        <f>'Hedge 2 | (BDC)2'!O21</f>
        <v/>
      </c>
      <c r="P21" s="25" t="str">
        <f>IF(AH21="","",IF('Hedge 2 | (BDC)2'!X21="W","Y",IF('Hedge 2 | (BDC)2'!X21="L","N","")))</f>
        <v>N</v>
      </c>
      <c r="Q21" s="25">
        <f>'Hedge 2 | (BDC)2'!AM21</f>
        <v>-3</v>
      </c>
      <c r="R21" s="25">
        <f>'Hedge 2 | (BDC)2'!S21</f>
        <v>-18</v>
      </c>
      <c r="S21" s="39">
        <f>'Hedge 2 | (BDC)2'!U21</f>
        <v>-15</v>
      </c>
      <c r="T21" s="55"/>
      <c r="U21" s="55"/>
      <c r="V21" s="38" t="str">
        <f>'Hedge 3 | (BT)2-M1'!B21</f>
        <v>B1</v>
      </c>
      <c r="W21" s="25" t="str">
        <f>'Hedge 3 | (BT)2-M1'!C21</f>
        <v/>
      </c>
      <c r="X21" s="25" t="str">
        <f>'Hedge 3 | (BT)2-M1'!H21</f>
        <v/>
      </c>
      <c r="Y21" s="25" t="str">
        <f>'Hedge 3 | (BT)2-M1'!O21</f>
        <v/>
      </c>
      <c r="Z21" s="25" t="str">
        <f>IF(AH21="","",IF('Hedge 3 | (BT)2-M1'!X21="W","Y",IF('Hedge 3 | (BT)2-M1'!X21="L","N","")))</f>
        <v>N</v>
      </c>
      <c r="AA21" s="25">
        <f>'Hedge 3 | (BT)2-M1'!AM21</f>
        <v>8</v>
      </c>
      <c r="AB21" s="25">
        <f>'Hedge 3 | (BT)2-M1'!S21</f>
        <v>-1</v>
      </c>
      <c r="AC21" s="39">
        <f>'Hedge 3 | (BT)2-M1'!U21</f>
        <v>8</v>
      </c>
      <c r="AD21" s="55"/>
      <c r="AE21" s="55"/>
      <c r="AF21" s="55"/>
      <c r="AG21" s="55"/>
      <c r="AH21" s="115" t="s">
        <v>6</v>
      </c>
      <c r="AI21" s="123"/>
      <c r="AJ21" s="124"/>
      <c r="AK21" s="120"/>
      <c r="AL21" s="74"/>
      <c r="AM21" s="67" t="str" cm="1">
        <f t="array" aca="1" ref="AM21" ca="1">IF(AH20="","",INDIRECT(CQ20&amp;CF21))</f>
        <v>B1</v>
      </c>
      <c r="AN21" s="25" t="str">
        <f t="shared" ca="1" si="8"/>
        <v>N</v>
      </c>
      <c r="AO21" s="25">
        <f t="shared" ca="1" si="11"/>
        <v>9</v>
      </c>
      <c r="AP21" s="37">
        <f t="shared" ca="1" si="9"/>
        <v>1</v>
      </c>
      <c r="AQ21" s="55"/>
      <c r="AR21" s="55"/>
      <c r="AS21" s="55"/>
      <c r="AT21" s="38" t="str">
        <f>'Hedge 4 | (BM1C)2'!B21</f>
        <v>B2</v>
      </c>
      <c r="AU21" s="25" t="str">
        <f>'Hedge 4 | (BM1C)2'!C21</f>
        <v/>
      </c>
      <c r="AV21" s="25" t="str">
        <f>'Hedge 4 | (BM1C)2'!H21</f>
        <v/>
      </c>
      <c r="AW21" s="25" t="str">
        <f>'Hedge 4 | (BM1C)2'!O21</f>
        <v/>
      </c>
      <c r="AX21" s="25" t="str">
        <f>IF(AH21="","",IF('Hedge 4 | (BM1C)2'!X21="W","Y",IF('Hedge 4 | (BM1C)2'!X21="L","N","")))</f>
        <v>N</v>
      </c>
      <c r="AY21" s="25">
        <f>'Hedge 4 | (BM1C)2'!AM21</f>
        <v>-9</v>
      </c>
      <c r="AZ21" s="25">
        <f>'Hedge 4 | (BM1C)2'!S21</f>
        <v>-23</v>
      </c>
      <c r="BA21" s="39">
        <f>'Hedge 4 | (BM1C)2'!U21</f>
        <v>-23</v>
      </c>
      <c r="BB21" s="55"/>
      <c r="BC21" s="55"/>
      <c r="BD21" s="38" t="str">
        <f>'Hedge 5 | (BFC)2'!B21</f>
        <v>B5</v>
      </c>
      <c r="BE21" s="25" t="str">
        <f>'Hedge 5 | (BFC)2'!C21</f>
        <v/>
      </c>
      <c r="BF21" s="25" t="str">
        <f>'Hedge 5 | (BFC)2'!H21</f>
        <v/>
      </c>
      <c r="BG21" s="25" t="str">
        <f>'Hedge 5 | (BFC)2'!O21</f>
        <v/>
      </c>
      <c r="BH21" s="25" t="str">
        <f>IF(AH21="","",IF('Hedge 5 | (BFC)2'!X21="W","Y",IF('Hedge 5 | (BFC)2'!X21="L","N","")))</f>
        <v>N</v>
      </c>
      <c r="BI21" s="25">
        <f>'Hedge 5 | (BFC)2'!AM21</f>
        <v>-10</v>
      </c>
      <c r="BJ21" s="25">
        <f>'Hedge 5 | (BFC)2'!S21</f>
        <v>-32</v>
      </c>
      <c r="BK21" s="39">
        <f>'Hedge 5 | (BFC)2'!U21</f>
        <v>-32</v>
      </c>
      <c r="BL21" s="55"/>
      <c r="BM21" s="55"/>
      <c r="BN21" s="35" t="str">
        <f>'Hedge 6 | (D3BF3)2'!B21</f>
        <v>B2</v>
      </c>
      <c r="BO21" s="36" t="str">
        <f>'Hedge 6 | (D3BF3)2'!C21</f>
        <v>B</v>
      </c>
      <c r="BP21" s="36" t="str">
        <f>'Hedge 6 | (D3BF3)2'!H21</f>
        <v/>
      </c>
      <c r="BQ21" s="36" t="str">
        <f>'Hedge 6 | (D3BF3)2'!O21</f>
        <v>F3</v>
      </c>
      <c r="BR21" s="36" t="str">
        <f>IF(AH21="","",IF('Hedge 6 | (D3BF3)2'!X21="W","Y",IF('Hedge 6 | (D3BF3)2'!X21="L","N","")))</f>
        <v>N</v>
      </c>
      <c r="BS21" s="36">
        <f>'Hedge 6 | (D3BF3)2'!AM21</f>
        <v>-10</v>
      </c>
      <c r="BT21" s="36">
        <f>'Hedge 6 | (D3BF3)2'!S21</f>
        <v>-23</v>
      </c>
      <c r="BU21" s="37">
        <f>'Hedge 6 | (D3BF3)2'!U21</f>
        <v>-24</v>
      </c>
      <c r="BV21" s="55"/>
      <c r="BW21" s="55"/>
      <c r="BX21" s="1">
        <f ca="1">IF(AN21="",0,IFERROR(VLOOKUP(AN16&amp;AN17&amp;AN18&amp;AN19&amp;AN20&amp;AN21,General!I:J,2,FALSE),0))+AO20</f>
        <v>9</v>
      </c>
      <c r="CE21" s="1" t="str">
        <f>CE24</f>
        <v>V</v>
      </c>
      <c r="CF21" s="1">
        <v>21</v>
      </c>
      <c r="CG21" s="1" t="str">
        <f t="shared" ref="CG21:CG24" si="17">$CE$24</f>
        <v>V</v>
      </c>
      <c r="CL21" s="1">
        <f>CR21</f>
        <v>3</v>
      </c>
      <c r="CQ21" s="1" t="str">
        <f t="shared" ref="CQ21:CQ23" ca="1" si="18">$CL$19</f>
        <v>V</v>
      </c>
      <c r="CR21" s="1">
        <f t="shared" ref="CR21" si="19">IF(CR16=4,1,CR16+1)</f>
        <v>3</v>
      </c>
      <c r="CT21" s="1" t="str">
        <f t="shared" ca="1" si="10"/>
        <v/>
      </c>
      <c r="DQ21" s="17" t="str">
        <f t="shared" si="0"/>
        <v>B12</v>
      </c>
      <c r="DR21" s="76">
        <f t="shared" si="1"/>
        <v>-15</v>
      </c>
      <c r="DS21" s="4">
        <f t="shared" si="2"/>
        <v>-15</v>
      </c>
      <c r="DT21" s="4">
        <f t="shared" si="3"/>
        <v>8</v>
      </c>
      <c r="DU21" s="4">
        <f t="shared" si="4"/>
        <v>-23</v>
      </c>
      <c r="DV21" s="4">
        <f t="shared" si="5"/>
        <v>-32</v>
      </c>
      <c r="DW21" s="4">
        <f t="shared" si="6"/>
        <v>-24</v>
      </c>
    </row>
    <row r="22" spans="1:127" ht="26.25" customHeight="1" thickBot="1">
      <c r="A22" s="1">
        <v>13</v>
      </c>
      <c r="B22" s="38" t="str">
        <f>'Hedge 1 | (BTC)2'!B22</f>
        <v>B1</v>
      </c>
      <c r="C22" s="25" t="str">
        <f>'Hedge 1 | (BTC)2'!C22</f>
        <v/>
      </c>
      <c r="D22" s="25" t="str">
        <f>'Hedge 1 | (BTC)2'!H22</f>
        <v/>
      </c>
      <c r="E22" s="25" t="str">
        <f>'Hedge 1 | (BTC)2'!O22</f>
        <v>B</v>
      </c>
      <c r="F22" s="25" t="str">
        <f>IF(AH22="","",IF('Hedge 1 | (BTC)2'!X22="W","Y",IF('Hedge 1 | (BTC)2'!X22="L","N","")))</f>
        <v>N</v>
      </c>
      <c r="G22" s="25">
        <f>'Hedge 1 | (BTC)2'!AM22</f>
        <v>-4</v>
      </c>
      <c r="H22" s="25">
        <f>'Hedge 1 | (BTC)2'!S22</f>
        <v>-10</v>
      </c>
      <c r="I22" s="39">
        <f>'Hedge 1 | (BTC)2'!U22</f>
        <v>-16</v>
      </c>
      <c r="J22" s="55"/>
      <c r="K22" s="55"/>
      <c r="L22" s="38" t="str">
        <f>'Hedge 2 | (BDC)2'!B22</f>
        <v>P7</v>
      </c>
      <c r="M22" s="25" t="str">
        <f>'Hedge 2 | (BDC)2'!C22</f>
        <v/>
      </c>
      <c r="N22" s="25" t="str">
        <f>'Hedge 2 | (BDC)2'!H22</f>
        <v>D</v>
      </c>
      <c r="O22" s="25" t="str">
        <f>'Hedge 2 | (BDC)2'!O22</f>
        <v>B</v>
      </c>
      <c r="P22" s="25" t="str">
        <f>IF(AH22="","",IF('Hedge 2 | (BDC)2'!X22="W","Y",IF('Hedge 2 | (BDC)2'!X22="L","N","")))</f>
        <v>Y</v>
      </c>
      <c r="Q22" s="25">
        <f>'Hedge 2 | (BDC)2'!AM22</f>
        <v>-2</v>
      </c>
      <c r="R22" s="25">
        <f>'Hedge 2 | (BDC)2'!S22</f>
        <v>-11</v>
      </c>
      <c r="S22" s="39">
        <f>'Hedge 2 | (BDC)2'!U22</f>
        <v>-8</v>
      </c>
      <c r="T22" s="55"/>
      <c r="U22" s="55"/>
      <c r="V22" s="38" t="str">
        <f>'Hedge 3 | (BT)2-M1'!B22</f>
        <v>NB</v>
      </c>
      <c r="W22" s="25" t="str">
        <f>'Hedge 3 | (BT)2-M1'!C22</f>
        <v/>
      </c>
      <c r="X22" s="25" t="str">
        <f>'Hedge 3 | (BT)2-M1'!H22</f>
        <v/>
      </c>
      <c r="Y22" s="25" t="str">
        <f>'Hedge 3 | (BT)2-M1'!O22</f>
        <v/>
      </c>
      <c r="Z22" s="25" t="str">
        <f>IF(AH22="","",IF('Hedge 3 | (BT)2-M1'!X22="W","Y",IF('Hedge 3 | (BT)2-M1'!X22="L","N","")))</f>
        <v/>
      </c>
      <c r="AA22" s="25">
        <f>'Hedge 3 | (BT)2-M1'!AM22</f>
        <v>8</v>
      </c>
      <c r="AB22" s="25">
        <f>'Hedge 3 | (BT)2-M1'!S22</f>
        <v>-1</v>
      </c>
      <c r="AC22" s="39">
        <f>'Hedge 3 | (BT)2-M1'!U22</f>
        <v>8</v>
      </c>
      <c r="AD22" s="55"/>
      <c r="AE22" s="55"/>
      <c r="AF22" s="55"/>
      <c r="AG22" s="55"/>
      <c r="AH22" s="115" t="s">
        <v>6</v>
      </c>
      <c r="AI22" s="123"/>
      <c r="AJ22" s="124"/>
      <c r="AK22" s="120"/>
      <c r="AL22" s="74"/>
      <c r="AM22" s="67" t="str" cm="1">
        <f t="array" aca="1" ref="AM22" ca="1">IF(AH21="","",INDIRECT(CQ21&amp;CF22))</f>
        <v>NB</v>
      </c>
      <c r="AN22" s="25" t="str">
        <f t="shared" ca="1" si="8"/>
        <v/>
      </c>
      <c r="AO22" s="25">
        <f t="shared" ca="1" si="11"/>
        <v>9</v>
      </c>
      <c r="AP22" s="37">
        <f t="shared" ca="1" si="9"/>
        <v>1</v>
      </c>
      <c r="AQ22" s="55"/>
      <c r="AR22" s="55"/>
      <c r="AS22" s="55"/>
      <c r="AT22" s="38" t="str">
        <f>'Hedge 4 | (BM1C)2'!B22</f>
        <v>P5</v>
      </c>
      <c r="AU22" s="25" t="str">
        <f>'Hedge 4 | (BM1C)2'!C22</f>
        <v/>
      </c>
      <c r="AV22" s="25" t="str">
        <f>'Hedge 4 | (BM1C)2'!H22</f>
        <v>M1</v>
      </c>
      <c r="AW22" s="25" t="str">
        <f>'Hedge 4 | (BM1C)2'!O22</f>
        <v>B</v>
      </c>
      <c r="AX22" s="25" t="str">
        <f>IF(AH22="","",IF('Hedge 4 | (BM1C)2'!X22="W","Y",IF('Hedge 4 | (BM1C)2'!X22="L","N","")))</f>
        <v>Y</v>
      </c>
      <c r="AY22" s="25">
        <f>'Hedge 4 | (BM1C)2'!AM22</f>
        <v>-8</v>
      </c>
      <c r="AZ22" s="25">
        <f>'Hedge 4 | (BM1C)2'!S22</f>
        <v>-18</v>
      </c>
      <c r="BA22" s="39">
        <f>'Hedge 4 | (BM1C)2'!U22</f>
        <v>-18</v>
      </c>
      <c r="BB22" s="55"/>
      <c r="BC22" s="55"/>
      <c r="BD22" s="38" t="str">
        <f>'Hedge 5 | (BFC)2'!B22</f>
        <v>B4</v>
      </c>
      <c r="BE22" s="25" t="str">
        <f>'Hedge 5 | (BFC)2'!C22</f>
        <v/>
      </c>
      <c r="BF22" s="25" t="str">
        <f>'Hedge 5 | (BFC)2'!H22</f>
        <v>F</v>
      </c>
      <c r="BG22" s="25" t="str">
        <f>'Hedge 5 | (BFC)2'!O22</f>
        <v>B</v>
      </c>
      <c r="BH22" s="25" t="str">
        <f>IF(AH22="","",IF('Hedge 5 | (BFC)2'!X22="W","Y",IF('Hedge 5 | (BFC)2'!X22="L","N","")))</f>
        <v>N</v>
      </c>
      <c r="BI22" s="25">
        <f>'Hedge 5 | (BFC)2'!AM22</f>
        <v>-10</v>
      </c>
      <c r="BJ22" s="25">
        <f>'Hedge 5 | (BFC)2'!S22</f>
        <v>-36</v>
      </c>
      <c r="BK22" s="39">
        <f>'Hedge 5 | (BFC)2'!U22</f>
        <v>-36</v>
      </c>
      <c r="BL22" s="55"/>
      <c r="BM22" s="55"/>
      <c r="BN22" s="35" t="str">
        <f>'Hedge 6 | (D3BF3)2'!B22</f>
        <v>B3</v>
      </c>
      <c r="BO22" s="36" t="str">
        <f>'Hedge 6 | (D3BF3)2'!C22</f>
        <v/>
      </c>
      <c r="BP22" s="36" t="str">
        <f>'Hedge 6 | (D3BF3)2'!H22</f>
        <v/>
      </c>
      <c r="BQ22" s="36" t="str">
        <f>'Hedge 6 | (D3BF3)2'!O22</f>
        <v/>
      </c>
      <c r="BR22" s="36" t="str">
        <f>IF(AH22="","",IF('Hedge 6 | (D3BF3)2'!X22="W","Y",IF('Hedge 6 | (D3BF3)2'!X22="L","N","")))</f>
        <v>N</v>
      </c>
      <c r="BS22" s="36">
        <f>'Hedge 6 | (D3BF3)2'!AM22</f>
        <v>-10</v>
      </c>
      <c r="BT22" s="36">
        <f>'Hedge 6 | (D3BF3)2'!S22</f>
        <v>-26</v>
      </c>
      <c r="BU22" s="37">
        <f>'Hedge 6 | (D3BF3)2'!U22</f>
        <v>-27</v>
      </c>
      <c r="BV22" s="55"/>
      <c r="BW22" s="55"/>
      <c r="BX22" s="1">
        <f ca="1">IF(AN22="",0,IFERROR(VLOOKUP(AN17&amp;AN18&amp;AN19&amp;AN20&amp;AN21&amp;AN22,General!I:J,2,FALSE),0))+AO21</f>
        <v>9</v>
      </c>
      <c r="CE22" s="1" t="str">
        <f>CE24</f>
        <v>V</v>
      </c>
      <c r="CF22" s="1">
        <v>22</v>
      </c>
      <c r="CG22" s="1" t="str">
        <f t="shared" si="17"/>
        <v>V</v>
      </c>
      <c r="CH22" s="1" t="str">
        <f>IFERROR(VLOOKUP(CH24,General!R:S,2,FALSE),"")</f>
        <v>Z</v>
      </c>
      <c r="CI22" s="1" t="str">
        <f>IFERROR(VLOOKUP(CI24,General!R:S,2,FALSE),"")</f>
        <v/>
      </c>
      <c r="CJ22" s="1" t="str">
        <f>IFERROR(VLOOKUP(CJ24,General!R:S,2,FALSE),"")</f>
        <v/>
      </c>
      <c r="CK22" s="1" t="str">
        <f>IFERROR(VLOOKUP(CK24,General!R:S,2,FALSE),"")</f>
        <v/>
      </c>
      <c r="CL22" s="1">
        <f ca="1">COUNTIF(CH23:CK23,MAX(CH23:CK23))</f>
        <v>1</v>
      </c>
      <c r="CQ22" s="1" t="str">
        <f t="shared" ca="1" si="18"/>
        <v>V</v>
      </c>
      <c r="CT22" s="1" t="str">
        <f t="shared" ca="1" si="10"/>
        <v/>
      </c>
      <c r="DQ22" s="17" t="str">
        <f t="shared" si="0"/>
        <v>B13</v>
      </c>
      <c r="DR22" s="76">
        <f t="shared" si="1"/>
        <v>-16</v>
      </c>
      <c r="DS22" s="4">
        <f t="shared" si="2"/>
        <v>-8</v>
      </c>
      <c r="DT22" s="4">
        <f t="shared" si="3"/>
        <v>8</v>
      </c>
      <c r="DU22" s="4">
        <f t="shared" si="4"/>
        <v>-18</v>
      </c>
      <c r="DV22" s="4">
        <f t="shared" si="5"/>
        <v>-36</v>
      </c>
      <c r="DW22" s="4">
        <f t="shared" si="6"/>
        <v>-27</v>
      </c>
    </row>
    <row r="23" spans="1:127" ht="26.25" customHeight="1" thickBot="1">
      <c r="A23" s="1">
        <v>14</v>
      </c>
      <c r="B23" s="38" t="str">
        <f>'Hedge 1 | (BTC)2'!B23</f>
        <v>P2</v>
      </c>
      <c r="C23" s="25" t="str">
        <f>'Hedge 1 | (BTC)2'!C23</f>
        <v>B</v>
      </c>
      <c r="D23" s="25" t="str">
        <f>'Hedge 1 | (BTC)2'!H23</f>
        <v>C</v>
      </c>
      <c r="E23" s="25" t="str">
        <f>'Hedge 1 | (BTC)2'!O23</f>
        <v/>
      </c>
      <c r="F23" s="25" t="str">
        <f>IF(AH23="","",IF('Hedge 1 | (BTC)2'!X23="W","Y",IF('Hedge 1 | (BTC)2'!X23="L","N","")))</f>
        <v>N</v>
      </c>
      <c r="G23" s="25">
        <f>'Hedge 1 | (BTC)2'!AM23</f>
        <v>-4</v>
      </c>
      <c r="H23" s="25">
        <f>'Hedge 1 | (BTC)2'!S23</f>
        <v>-12</v>
      </c>
      <c r="I23" s="39">
        <f>'Hedge 1 | (BTC)2'!U23</f>
        <v>-18</v>
      </c>
      <c r="J23" s="55"/>
      <c r="K23" s="55"/>
      <c r="L23" s="38" t="str">
        <f>'Hedge 2 | (BDC)2'!B23</f>
        <v>P5</v>
      </c>
      <c r="M23" s="25" t="str">
        <f>'Hedge 2 | (BDC)2'!C23</f>
        <v/>
      </c>
      <c r="N23" s="25" t="str">
        <f>'Hedge 2 | (BDC)2'!H23</f>
        <v/>
      </c>
      <c r="O23" s="25" t="str">
        <f>'Hedge 2 | (BDC)2'!O23</f>
        <v/>
      </c>
      <c r="P23" s="25" t="str">
        <f>IF(AH23="","",IF('Hedge 2 | (BDC)2'!X23="W","Y",IF('Hedge 2 | (BDC)2'!X23="L","N","")))</f>
        <v>N</v>
      </c>
      <c r="Q23" s="25">
        <f>'Hedge 2 | (BDC)2'!AM23</f>
        <v>-3</v>
      </c>
      <c r="R23" s="25">
        <f>'Hedge 2 | (BDC)2'!S23</f>
        <v>-16</v>
      </c>
      <c r="S23" s="39">
        <f>'Hedge 2 | (BDC)2'!U23</f>
        <v>-13</v>
      </c>
      <c r="T23" s="55"/>
      <c r="U23" s="55"/>
      <c r="V23" s="38" t="str">
        <f>'Hedge 3 | (BT)2-M1'!B23</f>
        <v>P1</v>
      </c>
      <c r="W23" s="25" t="str">
        <f>'Hedge 3 | (BT)2-M1'!C23</f>
        <v>B</v>
      </c>
      <c r="X23" s="25" t="str">
        <f>'Hedge 3 | (BT)2-M1'!H23</f>
        <v>C</v>
      </c>
      <c r="Y23" s="25" t="str">
        <f>'Hedge 3 | (BT)2-M1'!O23</f>
        <v/>
      </c>
      <c r="Z23" s="25" t="str">
        <f>IF(AH23="","",IF('Hedge 3 | (BT)2-M1'!X23="W","Y",IF('Hedge 3 | (BT)2-M1'!X23="L","N","")))</f>
        <v>N</v>
      </c>
      <c r="AA23" s="25">
        <f>'Hedge 3 | (BT)2-M1'!AM23</f>
        <v>5</v>
      </c>
      <c r="AB23" s="25">
        <f>'Hedge 3 | (BT)2-M1'!S23</f>
        <v>-2</v>
      </c>
      <c r="AC23" s="39">
        <f>'Hedge 3 | (BT)2-M1'!U23</f>
        <v>7</v>
      </c>
      <c r="AD23" s="55"/>
      <c r="AE23" s="55"/>
      <c r="AF23" s="55"/>
      <c r="AG23" s="55"/>
      <c r="AH23" s="115" t="s">
        <v>7</v>
      </c>
      <c r="AI23" s="123"/>
      <c r="AJ23" s="124"/>
      <c r="AK23" s="120"/>
      <c r="AL23" s="74"/>
      <c r="AM23" s="67" t="str" cm="1">
        <f t="array" aca="1" ref="AM23" ca="1">IF(AH22="","",INDIRECT(CQ22&amp;CF23))</f>
        <v>P1</v>
      </c>
      <c r="AN23" s="25" t="str">
        <f t="shared" ca="1" si="8"/>
        <v>N</v>
      </c>
      <c r="AO23" s="25">
        <f t="shared" ca="1" si="11"/>
        <v>6</v>
      </c>
      <c r="AP23" s="37">
        <f t="shared" ca="1" si="9"/>
        <v>0</v>
      </c>
      <c r="AQ23" s="55"/>
      <c r="AR23" s="55"/>
      <c r="AS23" s="55"/>
      <c r="AT23" s="38" t="str">
        <f>'Hedge 4 | (BM1C)2'!B23</f>
        <v>P8</v>
      </c>
      <c r="AU23" s="25" t="str">
        <f>'Hedge 4 | (BM1C)2'!C23</f>
        <v/>
      </c>
      <c r="AV23" s="25" t="str">
        <f>'Hedge 4 | (BM1C)2'!H23</f>
        <v/>
      </c>
      <c r="AW23" s="25" t="str">
        <f>'Hedge 4 | (BM1C)2'!O23</f>
        <v/>
      </c>
      <c r="AX23" s="25" t="str">
        <f>IF(AH23="","",IF('Hedge 4 | (BM1C)2'!X23="W","Y",IF('Hedge 4 | (BM1C)2'!X23="L","N","")))</f>
        <v>N</v>
      </c>
      <c r="AY23" s="25">
        <f>'Hedge 4 | (BM1C)2'!AM23</f>
        <v>-9</v>
      </c>
      <c r="AZ23" s="25">
        <f>'Hedge 4 | (BM1C)2'!S23</f>
        <v>-26</v>
      </c>
      <c r="BA23" s="39">
        <f>'Hedge 4 | (BM1C)2'!U23</f>
        <v>-26</v>
      </c>
      <c r="BB23" s="55"/>
      <c r="BC23" s="55"/>
      <c r="BD23" s="38" t="str">
        <f>'Hedge 5 | (BFC)2'!B23</f>
        <v>P3</v>
      </c>
      <c r="BE23" s="25" t="str">
        <f>'Hedge 5 | (BFC)2'!C23</f>
        <v>B</v>
      </c>
      <c r="BF23" s="25" t="str">
        <f>'Hedge 5 | (BFC)2'!H23</f>
        <v/>
      </c>
      <c r="BG23" s="25" t="str">
        <f>'Hedge 5 | (BFC)2'!O23</f>
        <v/>
      </c>
      <c r="BH23" s="25" t="str">
        <f>IF(AH23="","",IF('Hedge 5 | (BFC)2'!X23="W","Y",IF('Hedge 5 | (BFC)2'!X23="L","N","")))</f>
        <v>N</v>
      </c>
      <c r="BI23" s="25">
        <f>'Hedge 5 | (BFC)2'!AM23</f>
        <v>-10</v>
      </c>
      <c r="BJ23" s="25">
        <f>'Hedge 5 | (BFC)2'!S23</f>
        <v>-39</v>
      </c>
      <c r="BK23" s="39">
        <f>'Hedge 5 | (BFC)2'!U23</f>
        <v>-39</v>
      </c>
      <c r="BL23" s="55"/>
      <c r="BM23" s="55"/>
      <c r="BN23" s="35" t="str">
        <f>'Hedge 6 | (D3BF3)2'!B23</f>
        <v>P6</v>
      </c>
      <c r="BO23" s="36" t="str">
        <f>'Hedge 6 | (D3BF3)2'!C23</f>
        <v/>
      </c>
      <c r="BP23" s="36" t="str">
        <f>'Hedge 6 | (D3BF3)2'!H23</f>
        <v>B</v>
      </c>
      <c r="BQ23" s="36" t="str">
        <f>'Hedge 6 | (D3BF3)2'!O23</f>
        <v>D3</v>
      </c>
      <c r="BR23" s="36" t="str">
        <f>IF(AH23="","",IF('Hedge 6 | (D3BF3)2'!X23="W","Y",IF('Hedge 6 | (D3BF3)2'!X23="L","N","")))</f>
        <v>N</v>
      </c>
      <c r="BS23" s="36">
        <f>'Hedge 6 | (D3BF3)2'!AM23</f>
        <v>-10</v>
      </c>
      <c r="BT23" s="36">
        <f>'Hedge 6 | (D3BF3)2'!S23</f>
        <v>-32</v>
      </c>
      <c r="BU23" s="37">
        <f>'Hedge 6 | (D3BF3)2'!U23</f>
        <v>-33</v>
      </c>
      <c r="BV23" s="55"/>
      <c r="BW23" s="55"/>
      <c r="BX23" s="1">
        <f ca="1">IF(AN23="",0,IFERROR(VLOOKUP(AN18&amp;AN19&amp;AN20&amp;AN21&amp;AN22&amp;AN23,General!I:J,2,FALSE),0))+AO22</f>
        <v>6</v>
      </c>
      <c r="CE23" s="1" t="str">
        <f>CE24</f>
        <v>V</v>
      </c>
      <c r="CF23" s="1">
        <v>23</v>
      </c>
      <c r="CG23" s="1" t="str">
        <f t="shared" si="17"/>
        <v>V</v>
      </c>
      <c r="CH23" s="1">
        <f ca="1">IF(CH24="",0,COUNTIF(INDIRECT(CH22&amp;CF20):INDIRECT(CH22&amp;CF24),"Y"))</f>
        <v>1</v>
      </c>
      <c r="CI23" s="1">
        <f ca="1">IF(CI24="",0,COUNTIF(INDIRECT(CI22&amp;CF20):INDIRECT(CI22&amp;CF24),"Y"))</f>
        <v>0</v>
      </c>
      <c r="CJ23" s="1">
        <f ca="1">IF(CJ24="",0,COUNTIF(INDIRECT(CJ22&amp;CF20):INDIRECT(CJ22&amp;CF24),"Y"))</f>
        <v>0</v>
      </c>
      <c r="CK23" s="1">
        <f ca="1">IF(CK24="",0,COUNTIF(INDIRECT(CK22&amp;CF20):INDIRECT(CK22&amp;CF24),"Y"))</f>
        <v>0</v>
      </c>
      <c r="CL23" s="1" t="str" cm="1">
        <f t="array" aca="1" ref="CL23" ca="1">IFERROR(INDEX($CH$19:$CK$19,_xlfn.AGGREGATE(15,6,COLUMN($CH$19:$CK$19)-COLUMN($CG$1)/($CH$18:$CK$18=MAX($CH$18:$CK$18)),COLUMNS($CH$24:CH24))),"")</f>
        <v>V</v>
      </c>
      <c r="CM23" s="1" t="str" cm="1">
        <f t="array" aca="1" ref="CM23" ca="1">IFERROR(INDEX($CH$19:$CK$19,_xlfn.AGGREGATE(15,6,COLUMN($CH$19:$CK$19)-COLUMN($CG$1)/($CH$18:$CK$18=MAX($CH$18:$CK$18)),COLUMNS($CH$24:CI24))),"")</f>
        <v/>
      </c>
      <c r="CN23" s="1" t="str" cm="1">
        <f t="array" aca="1" ref="CN23" ca="1">IFERROR(INDEX($CH$19:$CK$19,_xlfn.AGGREGATE(15,6,COLUMN($CH$19:$CK$19)-COLUMN($CG$1)/($CH$18:$CK$18=MAX($CH$18:$CK$18)),COLUMNS($CH$24:CJ24))),"")</f>
        <v/>
      </c>
      <c r="CO23" s="1" t="str" cm="1">
        <f t="array" aca="1" ref="CO23" ca="1">IFERROR(INDEX($CH$19:$CK$19,_xlfn.AGGREGATE(15,6,COLUMN($CH$19:$CK$19)-COLUMN($CG$1)/($CH$18:$CK$18=MAX($CH$18:$CK$18)),COLUMNS($CH$24:CK24))),"")</f>
        <v/>
      </c>
      <c r="CQ23" s="1" t="str">
        <f t="shared" ca="1" si="18"/>
        <v>V</v>
      </c>
      <c r="CT23" s="1" t="str">
        <f t="shared" ca="1" si="10"/>
        <v/>
      </c>
      <c r="DQ23" s="17" t="str">
        <f t="shared" si="0"/>
        <v>B14</v>
      </c>
      <c r="DR23" s="76">
        <f t="shared" si="1"/>
        <v>-18</v>
      </c>
      <c r="DS23" s="4">
        <f t="shared" si="2"/>
        <v>-13</v>
      </c>
      <c r="DT23" s="4">
        <f t="shared" si="3"/>
        <v>7</v>
      </c>
      <c r="DU23" s="4">
        <f t="shared" si="4"/>
        <v>-26</v>
      </c>
      <c r="DV23" s="4">
        <f t="shared" si="5"/>
        <v>-39</v>
      </c>
      <c r="DW23" s="4">
        <f t="shared" si="6"/>
        <v>-33</v>
      </c>
    </row>
    <row r="24" spans="1:127" ht="26.25" customHeight="1" thickBot="1">
      <c r="A24" s="1">
        <v>15</v>
      </c>
      <c r="B24" s="40" t="str">
        <f>'Hedge 1 | (BTC)2'!B24</f>
        <v>B3</v>
      </c>
      <c r="C24" s="41" t="str">
        <f>'Hedge 1 | (BTC)2'!C24</f>
        <v/>
      </c>
      <c r="D24" s="41" t="str">
        <f>'Hedge 1 | (BTC)2'!H24</f>
        <v/>
      </c>
      <c r="E24" s="41" t="str">
        <f>'Hedge 1 | (BTC)2'!O24</f>
        <v/>
      </c>
      <c r="F24" s="41" t="str">
        <f>IF(AH24="","",IF('Hedge 1 | (BTC)2'!X24="W","Y",IF('Hedge 1 | (BTC)2'!X24="L","N","")))</f>
        <v>Y</v>
      </c>
      <c r="G24" s="41">
        <f>'Hedge 1 | (BTC)2'!AM24</f>
        <v>-3</v>
      </c>
      <c r="H24" s="41">
        <f>'Hedge 1 | (BTC)2'!S24</f>
        <v>-9</v>
      </c>
      <c r="I24" s="42">
        <f>'Hedge 1 | (BTC)2'!U24</f>
        <v>-15</v>
      </c>
      <c r="J24" s="55"/>
      <c r="K24" s="55"/>
      <c r="L24" s="40" t="str">
        <f>'Hedge 2 | (BDC)2'!B24</f>
        <v>NB</v>
      </c>
      <c r="M24" s="41" t="str">
        <f>'Hedge 2 | (BDC)2'!C24</f>
        <v/>
      </c>
      <c r="N24" s="41" t="str">
        <f>'Hedge 2 | (BDC)2'!H24</f>
        <v/>
      </c>
      <c r="O24" s="41" t="str">
        <f>'Hedge 2 | (BDC)2'!O24</f>
        <v/>
      </c>
      <c r="P24" s="41" t="str">
        <f>IF(AH24="","",IF('Hedge 2 | (BDC)2'!X24="W","Y",IF('Hedge 2 | (BDC)2'!X24="L","N","")))</f>
        <v/>
      </c>
      <c r="Q24" s="41">
        <f>'Hedge 2 | (BDC)2'!AM24</f>
        <v>-3</v>
      </c>
      <c r="R24" s="41">
        <f>'Hedge 2 | (BDC)2'!S24</f>
        <v>-16</v>
      </c>
      <c r="S24" s="42">
        <f>'Hedge 2 | (BDC)2'!U24</f>
        <v>-13</v>
      </c>
      <c r="T24" s="55"/>
      <c r="U24" s="55"/>
      <c r="V24" s="40" t="str">
        <f>'Hedge 3 | (BT)2-M1'!B24</f>
        <v>P2</v>
      </c>
      <c r="W24" s="41" t="str">
        <f>'Hedge 3 | (BT)2-M1'!C24</f>
        <v/>
      </c>
      <c r="X24" s="41" t="str">
        <f>'Hedge 3 | (BT)2-M1'!H24</f>
        <v/>
      </c>
      <c r="Y24" s="41" t="str">
        <f>'Hedge 3 | (BT)2-M1'!O24</f>
        <v/>
      </c>
      <c r="Z24" s="41" t="str">
        <f>IF(AH24="","",IF('Hedge 3 | (BT)2-M1'!X24="W","Y",IF('Hedge 3 | (BT)2-M1'!X24="L","N","")))</f>
        <v>N</v>
      </c>
      <c r="AA24" s="41">
        <f>'Hedge 3 | (BT)2-M1'!AM24</f>
        <v>-1</v>
      </c>
      <c r="AB24" s="41">
        <f>'Hedge 3 | (BT)2-M1'!S24</f>
        <v>-4</v>
      </c>
      <c r="AC24" s="42">
        <f>'Hedge 3 | (BT)2-M1'!U24</f>
        <v>5</v>
      </c>
      <c r="AD24" s="55"/>
      <c r="AE24" s="55"/>
      <c r="AF24" s="55"/>
      <c r="AG24" s="55"/>
      <c r="AH24" s="116" t="s">
        <v>7</v>
      </c>
      <c r="AI24" s="123"/>
      <c r="AJ24" s="124"/>
      <c r="AK24" s="121"/>
      <c r="AL24" s="75"/>
      <c r="AM24" s="70" t="str" cm="1">
        <f t="array" aca="1" ref="AM24" ca="1">IF(AH23="","",INDIRECT(CQ23&amp;CF24))</f>
        <v>P2</v>
      </c>
      <c r="AN24" s="41" t="str">
        <f t="shared" ca="1" si="8"/>
        <v>N</v>
      </c>
      <c r="AO24" s="41">
        <f t="shared" ca="1" si="11"/>
        <v>0</v>
      </c>
      <c r="AP24" s="37">
        <f t="shared" ca="1" si="9"/>
        <v>-2</v>
      </c>
      <c r="AQ24" s="55"/>
      <c r="AR24" s="55"/>
      <c r="AS24" s="55"/>
      <c r="AT24" s="40" t="str">
        <f>'Hedge 4 | (BM1C)2'!B24</f>
        <v>NB</v>
      </c>
      <c r="AU24" s="41" t="str">
        <f>'Hedge 4 | (BM1C)2'!C24</f>
        <v/>
      </c>
      <c r="AV24" s="41" t="str">
        <f>'Hedge 4 | (BM1C)2'!H24</f>
        <v/>
      </c>
      <c r="AW24" s="41" t="str">
        <f>'Hedge 4 | (BM1C)2'!O24</f>
        <v/>
      </c>
      <c r="AX24" s="41" t="str">
        <f>IF(AH24="","",IF('Hedge 4 | (BM1C)2'!X24="W","Y",IF('Hedge 4 | (BM1C)2'!X24="L","N","")))</f>
        <v/>
      </c>
      <c r="AY24" s="41">
        <f>'Hedge 4 | (BM1C)2'!AM24</f>
        <v>-9</v>
      </c>
      <c r="AZ24" s="41">
        <f>'Hedge 4 | (BM1C)2'!S24</f>
        <v>-26</v>
      </c>
      <c r="BA24" s="42">
        <f>'Hedge 4 | (BM1C)2'!U24</f>
        <v>-26</v>
      </c>
      <c r="BB24" s="55"/>
      <c r="BC24" s="55"/>
      <c r="BD24" s="40" t="str">
        <f>'Hedge 5 | (BFC)2'!B24</f>
        <v>B6</v>
      </c>
      <c r="BE24" s="41" t="str">
        <f>'Hedge 5 | (BFC)2'!C24</f>
        <v/>
      </c>
      <c r="BF24" s="41" t="str">
        <f>'Hedge 5 | (BFC)2'!H24</f>
        <v/>
      </c>
      <c r="BG24" s="41" t="str">
        <f>'Hedge 5 | (BFC)2'!O24</f>
        <v/>
      </c>
      <c r="BH24" s="41" t="str">
        <f>IF(AH24="","",IF('Hedge 5 | (BFC)2'!X24="W","Y",IF('Hedge 5 | (BFC)2'!X24="L","N","")))</f>
        <v>Y</v>
      </c>
      <c r="BI24" s="41">
        <f>'Hedge 5 | (BFC)2'!AM24</f>
        <v>-9</v>
      </c>
      <c r="BJ24" s="41">
        <f>'Hedge 5 | (BFC)2'!S24</f>
        <v>-33</v>
      </c>
      <c r="BK24" s="42">
        <f>'Hedge 5 | (BFC)2'!U24</f>
        <v>-33</v>
      </c>
      <c r="BL24" s="55"/>
      <c r="BM24" s="55"/>
      <c r="BN24" s="35" t="str">
        <f>'Hedge 6 | (D3BF3)2'!B24</f>
        <v>B3</v>
      </c>
      <c r="BO24" s="36" t="str">
        <f>'Hedge 6 | (D3BF3)2'!C24</f>
        <v/>
      </c>
      <c r="BP24" s="36" t="str">
        <f>'Hedge 6 | (D3BF3)2'!H24</f>
        <v/>
      </c>
      <c r="BQ24" s="36" t="str">
        <f>'Hedge 6 | (D3BF3)2'!O24</f>
        <v/>
      </c>
      <c r="BR24" s="36" t="str">
        <f>IF(AH24="","",IF('Hedge 6 | (D3BF3)2'!X24="W","Y",IF('Hedge 6 | (D3BF3)2'!X24="L","N","")))</f>
        <v>Y</v>
      </c>
      <c r="BS24" s="36">
        <f>'Hedge 6 | (D3BF3)2'!AM24</f>
        <v>-9</v>
      </c>
      <c r="BT24" s="36">
        <f>'Hedge 6 | (D3BF3)2'!S24</f>
        <v>-29</v>
      </c>
      <c r="BU24" s="37">
        <f>'Hedge 6 | (D3BF3)2'!U24</f>
        <v>-30</v>
      </c>
      <c r="BV24" s="55"/>
      <c r="BW24" s="55"/>
      <c r="BX24" s="1">
        <f ca="1">IF(AN24="",0,IFERROR(VLOOKUP(AN19&amp;AN20&amp;AN21&amp;AN22&amp;AN23&amp;AN24,General!I:J,2,FALSE),0))+AO23</f>
        <v>0</v>
      </c>
      <c r="BY24" s="1">
        <f>I24</f>
        <v>-15</v>
      </c>
      <c r="BZ24" s="1">
        <f>S24</f>
        <v>-13</v>
      </c>
      <c r="CA24" s="1">
        <f>AC24</f>
        <v>5</v>
      </c>
      <c r="CB24" s="1">
        <f>BA24</f>
        <v>-26</v>
      </c>
      <c r="CC24" s="1">
        <f>BK24</f>
        <v>-33</v>
      </c>
      <c r="CD24" s="1">
        <f>BU24</f>
        <v>-30</v>
      </c>
      <c r="CE24" s="1" t="str">
        <f>IF(AH24="","",INDEX($BY$4:$CD$4,MATCH(MAX(BY24:CD24),BY24:CD24,0)))</f>
        <v>V</v>
      </c>
      <c r="CF24" s="1">
        <v>24</v>
      </c>
      <c r="CG24" s="1" t="str">
        <f t="shared" si="17"/>
        <v>V</v>
      </c>
      <c r="CH24" s="1" t="str" cm="1">
        <f t="array" ref="CH24">IFERROR(INDEX($BY$4:$CD$4,_xlfn.AGGREGATE(15,6,COLUMN($BY$4:$CD$4)-COLUMN($BX$1)/($BY$24:$CD$24=MAX($BY$24:$CD$24)),COLUMNS($BY$4:BY4))),"")</f>
        <v>V</v>
      </c>
      <c r="CI24" s="1" t="str" cm="1">
        <f t="array" ref="CI24">IFERROR(INDEX($BY$4:$CD$4,_xlfn.AGGREGATE(15,6,COLUMN($BY$4:$CD$4)-COLUMN($BX$1)/($BY$24:$CD$24=MAX($BY$24:$CD$24)),COLUMNS($BY$4:BZ4))),"")</f>
        <v/>
      </c>
      <c r="CJ24" s="1" t="str" cm="1">
        <f t="array" ref="CJ24">IFERROR(INDEX($BY$4:$CD$4,_xlfn.AGGREGATE(15,6,COLUMN($BY$4:$CD$4)-COLUMN($BX$1)/($BY$24:$CD$24=MAX($BY$24:$CD$24)),COLUMNS($BY$4:CA4))),"")</f>
        <v/>
      </c>
      <c r="CK24" s="1" t="str" cm="1">
        <f t="array" ref="CK24">IFERROR(INDEX($BY$4:$CD$4,_xlfn.AGGREGATE(15,6,COLUMN($BY$4:$CD$4)-COLUMN($BX$1)/($BY$24:$CD$24=MAX($BY$24:$CD$24)),COLUMNS($BY$4:CA4))),"")</f>
        <v/>
      </c>
      <c r="CL24" s="66" t="str">
        <f ca="1">IF(CM23="",CL23,CL20)</f>
        <v>V</v>
      </c>
      <c r="CP24" s="1" t="str">
        <f ca="1">IF(CL22&gt;1,"R","N")</f>
        <v>N</v>
      </c>
      <c r="CQ24" s="1" t="str">
        <f ca="1">CL24</f>
        <v>V</v>
      </c>
      <c r="CT24" s="1" t="str">
        <f t="shared" ca="1" si="10"/>
        <v/>
      </c>
      <c r="DQ24" s="17" t="str">
        <f t="shared" si="0"/>
        <v>B15</v>
      </c>
      <c r="DR24" s="76">
        <f t="shared" si="1"/>
        <v>-15</v>
      </c>
      <c r="DS24" s="4">
        <f t="shared" si="2"/>
        <v>-13</v>
      </c>
      <c r="DT24" s="4">
        <f t="shared" si="3"/>
        <v>5</v>
      </c>
      <c r="DU24" s="4">
        <f t="shared" si="4"/>
        <v>-26</v>
      </c>
      <c r="DV24" s="4">
        <f t="shared" si="5"/>
        <v>-33</v>
      </c>
      <c r="DW24" s="4">
        <f t="shared" si="6"/>
        <v>-30</v>
      </c>
    </row>
    <row r="25" spans="1:127" ht="26.25" customHeight="1" thickBot="1">
      <c r="A25" s="1">
        <v>16</v>
      </c>
      <c r="B25" s="35" t="str">
        <f>'Hedge 1 | (BTC)2'!B25</f>
        <v>B1</v>
      </c>
      <c r="C25" s="36" t="str">
        <f>'Hedge 1 | (BTC)2'!C25</f>
        <v/>
      </c>
      <c r="D25" s="36" t="str">
        <f>'Hedge 1 | (BTC)2'!H25</f>
        <v/>
      </c>
      <c r="E25" s="36" t="str">
        <f>'Hedge 1 | (BTC)2'!O25</f>
        <v/>
      </c>
      <c r="F25" s="36" t="str">
        <f>IF(AH25="","",IF('Hedge 1 | (BTC)2'!X25="W","Y",IF('Hedge 1 | (BTC)2'!X25="L","N","")))</f>
        <v>Y</v>
      </c>
      <c r="G25" s="36">
        <f>'Hedge 1 | (BTC)2'!AM25</f>
        <v>0</v>
      </c>
      <c r="H25" s="36">
        <f>'Hedge 1 | (BTC)2'!S25</f>
        <v>-8</v>
      </c>
      <c r="I25" s="37">
        <f>'Hedge 1 | (BTC)2'!U25</f>
        <v>-14</v>
      </c>
      <c r="J25" s="55"/>
      <c r="K25" s="55"/>
      <c r="L25" s="35" t="str">
        <f>'Hedge 2 | (BDC)2'!B25</f>
        <v>NB</v>
      </c>
      <c r="M25" s="36" t="str">
        <f>'Hedge 2 | (BDC)2'!C25</f>
        <v/>
      </c>
      <c r="N25" s="36" t="str">
        <f>'Hedge 2 | (BDC)2'!H25</f>
        <v>C</v>
      </c>
      <c r="O25" s="36" t="str">
        <f>'Hedge 2 | (BDC)2'!O25</f>
        <v/>
      </c>
      <c r="P25" s="36" t="str">
        <f>IF(AH25="","",IF('Hedge 2 | (BDC)2'!X25="W","Y",IF('Hedge 2 | (BDC)2'!X25="L","N","")))</f>
        <v/>
      </c>
      <c r="Q25" s="36">
        <f>'Hedge 2 | (BDC)2'!AM25</f>
        <v>-3</v>
      </c>
      <c r="R25" s="36">
        <f>'Hedge 2 | (BDC)2'!S25</f>
        <v>-16</v>
      </c>
      <c r="S25" s="37">
        <f>'Hedge 2 | (BDC)2'!U25</f>
        <v>-13</v>
      </c>
      <c r="T25" s="55"/>
      <c r="U25" s="55"/>
      <c r="V25" s="35" t="str">
        <f>'Hedge 3 | (BT)2-M1'!B25</f>
        <v>B3</v>
      </c>
      <c r="W25" s="36" t="str">
        <f>'Hedge 3 | (BT)2-M1'!C25</f>
        <v/>
      </c>
      <c r="X25" s="36" t="str">
        <f>'Hedge 3 | (BT)2-M1'!H25</f>
        <v/>
      </c>
      <c r="Y25" s="36" t="str">
        <f>'Hedge 3 | (BT)2-M1'!O25</f>
        <v/>
      </c>
      <c r="Z25" s="36" t="str">
        <f>IF(AH25="","",IF('Hedge 3 | (BT)2-M1'!X25="W","Y",IF('Hedge 3 | (BT)2-M1'!X25="L","N","")))</f>
        <v>Y</v>
      </c>
      <c r="AA25" s="36">
        <f>'Hedge 3 | (BT)2-M1'!AM25</f>
        <v>0</v>
      </c>
      <c r="AB25" s="36">
        <f>'Hedge 3 | (BT)2-M1'!S25</f>
        <v>-1</v>
      </c>
      <c r="AC25" s="37">
        <f>'Hedge 3 | (BT)2-M1'!U25</f>
        <v>8</v>
      </c>
      <c r="AD25" s="55"/>
      <c r="AE25" s="55"/>
      <c r="AF25" s="55"/>
      <c r="AG25" s="55"/>
      <c r="AH25" s="114" t="s">
        <v>7</v>
      </c>
      <c r="AI25" s="123"/>
      <c r="AJ25" s="124"/>
      <c r="AK25" s="132" t="str">
        <f t="shared" ref="AK25" ca="1" si="20">IF(AH24="","",IF(CP24="R","R",""))</f>
        <v/>
      </c>
      <c r="AL25" s="68" t="str">
        <f ca="1">IF(AH24="","",VLOOKUP(CQ25,General!U:V,2,FALSE))</f>
        <v>H3</v>
      </c>
      <c r="AM25" s="69" t="str" cm="1">
        <f t="array" aca="1" ref="AM25" ca="1">IF(AH24="","",INDIRECT(CQ24&amp;CF25))</f>
        <v>B3</v>
      </c>
      <c r="AN25" s="36" t="str">
        <f t="shared" ca="1" si="8"/>
        <v>Y</v>
      </c>
      <c r="AO25" s="36">
        <f t="shared" ca="1" si="11"/>
        <v>1</v>
      </c>
      <c r="AP25" s="37">
        <f t="shared" ca="1" si="9"/>
        <v>1</v>
      </c>
      <c r="AQ25" s="55"/>
      <c r="AR25" s="55"/>
      <c r="AS25" s="55"/>
      <c r="AT25" s="35" t="str">
        <f>'Hedge 4 | (BM1C)2'!B25</f>
        <v>NB</v>
      </c>
      <c r="AU25" s="36" t="str">
        <f>'Hedge 4 | (BM1C)2'!C25</f>
        <v/>
      </c>
      <c r="AV25" s="36" t="str">
        <f>'Hedge 4 | (BM1C)2'!H25</f>
        <v>C</v>
      </c>
      <c r="AW25" s="36" t="str">
        <f>'Hedge 4 | (BM1C)2'!O25</f>
        <v/>
      </c>
      <c r="AX25" s="36" t="str">
        <f>IF(AH25="","",IF('Hedge 4 | (BM1C)2'!X25="W","Y",IF('Hedge 4 | (BM1C)2'!X25="L","N","")))</f>
        <v/>
      </c>
      <c r="AY25" s="36">
        <f>'Hedge 4 | (BM1C)2'!AM25</f>
        <v>-9</v>
      </c>
      <c r="AZ25" s="36">
        <f>'Hedge 4 | (BM1C)2'!S25</f>
        <v>-26</v>
      </c>
      <c r="BA25" s="37">
        <f>'Hedge 4 | (BM1C)2'!U25</f>
        <v>-26</v>
      </c>
      <c r="BB25" s="55"/>
      <c r="BC25" s="55"/>
      <c r="BD25" s="35" t="str">
        <f>'Hedge 5 | (BFC)2'!B25</f>
        <v>B5</v>
      </c>
      <c r="BE25" s="36" t="str">
        <f>'Hedge 5 | (BFC)2'!C25</f>
        <v/>
      </c>
      <c r="BF25" s="36" t="str">
        <f>'Hedge 5 | (BFC)2'!H25</f>
        <v/>
      </c>
      <c r="BG25" s="36" t="str">
        <f>'Hedge 5 | (BFC)2'!O25</f>
        <v/>
      </c>
      <c r="BH25" s="36" t="str">
        <f>IF(AH25="","",IF('Hedge 5 | (BFC)2'!X25="W","Y",IF('Hedge 5 | (BFC)2'!X25="L","N","")))</f>
        <v>Y</v>
      </c>
      <c r="BI25" s="36">
        <f>'Hedge 5 | (BFC)2'!AM25</f>
        <v>-6</v>
      </c>
      <c r="BJ25" s="36">
        <f>'Hedge 5 | (BFC)2'!S25</f>
        <v>-28</v>
      </c>
      <c r="BK25" s="37">
        <f>'Hedge 5 | (BFC)2'!U25</f>
        <v>-28</v>
      </c>
      <c r="BL25" s="55"/>
      <c r="BM25" s="55"/>
      <c r="BN25" s="35" t="str">
        <f>'Hedge 6 | (D3BF3)2'!B25</f>
        <v>B3</v>
      </c>
      <c r="BO25" s="36" t="str">
        <f>'Hedge 6 | (D3BF3)2'!C25</f>
        <v/>
      </c>
      <c r="BP25" s="36" t="str">
        <f>'Hedge 6 | (D3BF3)2'!H25</f>
        <v/>
      </c>
      <c r="BQ25" s="36" t="str">
        <f>'Hedge 6 | (D3BF3)2'!O25</f>
        <v>F3</v>
      </c>
      <c r="BR25" s="36" t="str">
        <f>IF(AH25="","",IF('Hedge 6 | (D3BF3)2'!X25="W","Y",IF('Hedge 6 | (D3BF3)2'!X25="L","N","")))</f>
        <v>Y</v>
      </c>
      <c r="BS25" s="36">
        <f>'Hedge 6 | (D3BF3)2'!AM25</f>
        <v>-6</v>
      </c>
      <c r="BT25" s="36">
        <f>'Hedge 6 | (D3BF3)2'!S25</f>
        <v>-26</v>
      </c>
      <c r="BU25" s="37">
        <f>'Hedge 6 | (D3BF3)2'!U25</f>
        <v>-27</v>
      </c>
      <c r="BV25" s="55"/>
      <c r="BW25" s="55"/>
      <c r="BX25" s="1">
        <f ca="1">IF(AN25="",0,IFERROR(VLOOKUP(AN20&amp;AN21&amp;AN22&amp;AN23&amp;AN24&amp;AN25,General!I:J,2,FALSE),0))+AO24</f>
        <v>1</v>
      </c>
      <c r="CE25" s="1" t="str">
        <f>CE29</f>
        <v>V</v>
      </c>
      <c r="CF25" s="1">
        <v>25</v>
      </c>
      <c r="CG25" s="1" t="str">
        <f>$CE$29</f>
        <v>V</v>
      </c>
      <c r="CL25" s="1" t="str">
        <f ca="1">IF(CL26=1,CL28,IF(CL26=2,IF(CM28="",CL28,CM28),IF(CL26=3,IF(AND(CM28="",CN28=""),CL28,IF(CN28="",CM28,CN28)),IF(AND(CM28="",CN28="",CO28=""),CL28,IF(AND(CN28="",CO28=""),CM28,IF(CO28="",CN28,CO28))))))</f>
        <v>V</v>
      </c>
      <c r="CQ25" s="1" t="str">
        <f ca="1">$CL$24</f>
        <v>V</v>
      </c>
      <c r="CT25" s="1" t="str">
        <f t="shared" ca="1" si="10"/>
        <v/>
      </c>
      <c r="DQ25" s="17" t="str">
        <f t="shared" si="0"/>
        <v>B16</v>
      </c>
      <c r="DR25" s="76">
        <f t="shared" si="1"/>
        <v>-14</v>
      </c>
      <c r="DS25" s="4">
        <f t="shared" si="2"/>
        <v>-13</v>
      </c>
      <c r="DT25" s="4">
        <f t="shared" si="3"/>
        <v>8</v>
      </c>
      <c r="DU25" s="4">
        <f t="shared" si="4"/>
        <v>-26</v>
      </c>
      <c r="DV25" s="4">
        <f t="shared" si="5"/>
        <v>-28</v>
      </c>
      <c r="DW25" s="4">
        <f t="shared" si="6"/>
        <v>-27</v>
      </c>
    </row>
    <row r="26" spans="1:127" ht="26.25" customHeight="1" thickBot="1">
      <c r="A26" s="1">
        <v>17</v>
      </c>
      <c r="B26" s="38" t="str">
        <f>'Hedge 1 | (BTC)2'!B26</f>
        <v>B3</v>
      </c>
      <c r="C26" s="25" t="str">
        <f>'Hedge 1 | (BTC)2'!C26</f>
        <v/>
      </c>
      <c r="D26" s="25" t="str">
        <f>'Hedge 1 | (BTC)2'!H26</f>
        <v>T</v>
      </c>
      <c r="E26" s="25" t="str">
        <f>'Hedge 1 | (BTC)2'!O26</f>
        <v/>
      </c>
      <c r="F26" s="25" t="str">
        <f>IF(AH26="","",IF('Hedge 1 | (BTC)2'!X26="W","Y",IF('Hedge 1 | (BTC)2'!X26="L","N","")))</f>
        <v>N</v>
      </c>
      <c r="G26" s="25">
        <f>'Hedge 1 | (BTC)2'!AM26</f>
        <v>-1</v>
      </c>
      <c r="H26" s="25">
        <f>'Hedge 1 | (BTC)2'!S26</f>
        <v>-11</v>
      </c>
      <c r="I26" s="39">
        <f>'Hedge 1 | (BTC)2'!U26</f>
        <v>-17</v>
      </c>
      <c r="J26" s="55"/>
      <c r="K26" s="55"/>
      <c r="L26" s="38" t="str">
        <f>'Hedge 2 | (BDC)2'!B26</f>
        <v>B7</v>
      </c>
      <c r="M26" s="25" t="str">
        <f>'Hedge 2 | (BDC)2'!C26</f>
        <v/>
      </c>
      <c r="N26" s="25" t="str">
        <f>'Hedge 2 | (BDC)2'!H26</f>
        <v/>
      </c>
      <c r="O26" s="25" t="str">
        <f>'Hedge 2 | (BDC)2'!O26</f>
        <v/>
      </c>
      <c r="P26" s="25" t="str">
        <f>IF(AH26="","",IF('Hedge 2 | (BDC)2'!X26="W","Y",IF('Hedge 2 | (BDC)2'!X26="L","N","")))</f>
        <v>N</v>
      </c>
      <c r="Q26" s="25">
        <f>'Hedge 2 | (BDC)2'!AM26</f>
        <v>-6</v>
      </c>
      <c r="R26" s="25">
        <f>'Hedge 2 | (BDC)2'!S26</f>
        <v>-23</v>
      </c>
      <c r="S26" s="39">
        <f>'Hedge 2 | (BDC)2'!U26</f>
        <v>-20</v>
      </c>
      <c r="T26" s="55"/>
      <c r="U26" s="55"/>
      <c r="V26" s="38" t="str">
        <f>'Hedge 3 | (BT)2-M1'!B26</f>
        <v>B1</v>
      </c>
      <c r="W26" s="25" t="str">
        <f>'Hedge 3 | (BT)2-M1'!C26</f>
        <v/>
      </c>
      <c r="X26" s="25" t="str">
        <f>'Hedge 3 | (BT)2-M1'!H26</f>
        <v>T</v>
      </c>
      <c r="Y26" s="25" t="str">
        <f>'Hedge 3 | (BT)2-M1'!O26</f>
        <v/>
      </c>
      <c r="Z26" s="25" t="str">
        <f>IF(AH26="","",IF('Hedge 3 | (BT)2-M1'!X26="W","Y",IF('Hedge 3 | (BT)2-M1'!X26="L","N","")))</f>
        <v>N</v>
      </c>
      <c r="AA26" s="25">
        <f>'Hedge 3 | (BT)2-M1'!AM26</f>
        <v>-1</v>
      </c>
      <c r="AB26" s="25">
        <f>'Hedge 3 | (BT)2-M1'!S26</f>
        <v>-1</v>
      </c>
      <c r="AC26" s="39">
        <f>'Hedge 3 | (BT)2-M1'!U26</f>
        <v>7</v>
      </c>
      <c r="AD26" s="55"/>
      <c r="AE26" s="55"/>
      <c r="AF26" s="55"/>
      <c r="AG26" s="55"/>
      <c r="AH26" s="115" t="s">
        <v>6</v>
      </c>
      <c r="AI26" s="123"/>
      <c r="AJ26" s="124"/>
      <c r="AK26" s="120"/>
      <c r="AL26" s="74"/>
      <c r="AM26" s="67" t="str" cm="1">
        <f t="array" aca="1" ref="AM26" ca="1">IF(AH25="","",INDIRECT(CQ25&amp;CF26))</f>
        <v>B1</v>
      </c>
      <c r="AN26" s="25" t="str">
        <f t="shared" ca="1" si="8"/>
        <v>N</v>
      </c>
      <c r="AO26" s="25">
        <f t="shared" ca="1" si="11"/>
        <v>0</v>
      </c>
      <c r="AP26" s="37">
        <f t="shared" ca="1" si="9"/>
        <v>0</v>
      </c>
      <c r="AQ26" s="55"/>
      <c r="AR26" s="55"/>
      <c r="AS26" s="55"/>
      <c r="AT26" s="38" t="str">
        <f>'Hedge 4 | (BM1C)2'!B26</f>
        <v>B7</v>
      </c>
      <c r="AU26" s="25" t="str">
        <f>'Hedge 4 | (BM1C)2'!C26</f>
        <v/>
      </c>
      <c r="AV26" s="25" t="str">
        <f>'Hedge 4 | (BM1C)2'!H26</f>
        <v/>
      </c>
      <c r="AW26" s="25" t="str">
        <f>'Hedge 4 | (BM1C)2'!O26</f>
        <v/>
      </c>
      <c r="AX26" s="25" t="str">
        <f>IF(AH26="","",IF('Hedge 4 | (BM1C)2'!X26="W","Y",IF('Hedge 4 | (BM1C)2'!X26="L","N","")))</f>
        <v>N</v>
      </c>
      <c r="AY26" s="25">
        <f>'Hedge 4 | (BM1C)2'!AM26</f>
        <v>-10</v>
      </c>
      <c r="AZ26" s="25">
        <f>'Hedge 4 | (BM1C)2'!S26</f>
        <v>-33</v>
      </c>
      <c r="BA26" s="39">
        <f>'Hedge 4 | (BM1C)2'!U26</f>
        <v>-33</v>
      </c>
      <c r="BB26" s="55"/>
      <c r="BC26" s="55"/>
      <c r="BD26" s="38" t="str">
        <f>'Hedge 5 | (BFC)2'!B26</f>
        <v>B1</v>
      </c>
      <c r="BE26" s="25" t="str">
        <f>'Hedge 5 | (BFC)2'!C26</f>
        <v/>
      </c>
      <c r="BF26" s="25" t="str">
        <f>'Hedge 5 | (BFC)2'!H26</f>
        <v/>
      </c>
      <c r="BG26" s="25" t="str">
        <f>'Hedge 5 | (BFC)2'!O26</f>
        <v/>
      </c>
      <c r="BH26" s="25" t="str">
        <f>IF(AH26="","",IF('Hedge 5 | (BFC)2'!X26="W","Y",IF('Hedge 5 | (BFC)2'!X26="L","N","")))</f>
        <v>N</v>
      </c>
      <c r="BI26" s="25">
        <f>'Hedge 5 | (BFC)2'!AM26</f>
        <v>-7</v>
      </c>
      <c r="BJ26" s="25">
        <f>'Hedge 5 | (BFC)2'!S26</f>
        <v>-29</v>
      </c>
      <c r="BK26" s="39">
        <f>'Hedge 5 | (BFC)2'!U26</f>
        <v>-29</v>
      </c>
      <c r="BL26" s="55"/>
      <c r="BM26" s="55"/>
      <c r="BN26" s="35" t="str">
        <f>'Hedge 6 | (D3BF3)2'!B26</f>
        <v>B3</v>
      </c>
      <c r="BO26" s="36" t="str">
        <f>'Hedge 6 | (D3BF3)2'!C26</f>
        <v/>
      </c>
      <c r="BP26" s="36" t="str">
        <f>'Hedge 6 | (D3BF3)2'!H26</f>
        <v/>
      </c>
      <c r="BQ26" s="36" t="str">
        <f>'Hedge 6 | (D3BF3)2'!O26</f>
        <v/>
      </c>
      <c r="BR26" s="36" t="str">
        <f>IF(AH26="","",IF('Hedge 6 | (D3BF3)2'!X26="W","Y",IF('Hedge 6 | (D3BF3)2'!X26="L","N","")))</f>
        <v>N</v>
      </c>
      <c r="BS26" s="36">
        <f>'Hedge 6 | (D3BF3)2'!AM26</f>
        <v>-7</v>
      </c>
      <c r="BT26" s="36">
        <f>'Hedge 6 | (D3BF3)2'!S26</f>
        <v>-29</v>
      </c>
      <c r="BU26" s="37">
        <f>'Hedge 6 | (D3BF3)2'!U26</f>
        <v>-30</v>
      </c>
      <c r="BV26" s="55"/>
      <c r="BW26" s="55"/>
      <c r="BX26" s="1">
        <f ca="1">IF(AN26="",0,IFERROR(VLOOKUP(AN21&amp;AN22&amp;AN23&amp;AN24&amp;AN25&amp;AN26,General!I:J,2,FALSE),0))+AO25</f>
        <v>0</v>
      </c>
      <c r="CE26" s="1" t="str">
        <f>CE29</f>
        <v>V</v>
      </c>
      <c r="CF26" s="1">
        <v>26</v>
      </c>
      <c r="CG26" s="1" t="str">
        <f t="shared" ref="CG26:CG29" si="21">$CE$29</f>
        <v>V</v>
      </c>
      <c r="CL26" s="1">
        <f>CR26</f>
        <v>4</v>
      </c>
      <c r="CQ26" s="1" t="str">
        <f t="shared" ref="CQ26:CQ28" ca="1" si="22">$CL$24</f>
        <v>V</v>
      </c>
      <c r="CR26" s="1">
        <f t="shared" ref="CR26" si="23">IF(CR21=4,1,CR21+1)</f>
        <v>4</v>
      </c>
      <c r="CT26" s="1" t="str">
        <f t="shared" ca="1" si="10"/>
        <v/>
      </c>
      <c r="DQ26" s="17" t="str">
        <f t="shared" si="0"/>
        <v>B17</v>
      </c>
      <c r="DR26" s="76">
        <f t="shared" si="1"/>
        <v>-17</v>
      </c>
      <c r="DS26" s="4">
        <f t="shared" si="2"/>
        <v>-20</v>
      </c>
      <c r="DT26" s="4">
        <f t="shared" si="3"/>
        <v>7</v>
      </c>
      <c r="DU26" s="4">
        <f t="shared" si="4"/>
        <v>-33</v>
      </c>
      <c r="DV26" s="4">
        <f t="shared" si="5"/>
        <v>-29</v>
      </c>
      <c r="DW26" s="4">
        <f t="shared" si="6"/>
        <v>-30</v>
      </c>
    </row>
    <row r="27" spans="1:127" ht="26.25" customHeight="1" thickBot="1">
      <c r="A27" s="1">
        <v>18</v>
      </c>
      <c r="B27" s="38" t="str">
        <f>'Hedge 1 | (BTC)2'!B27</f>
        <v>P7</v>
      </c>
      <c r="C27" s="25" t="str">
        <f>'Hedge 1 | (BTC)2'!C27</f>
        <v/>
      </c>
      <c r="D27" s="25" t="str">
        <f>'Hedge 1 | (BTC)2'!H27</f>
        <v/>
      </c>
      <c r="E27" s="25" t="str">
        <f>'Hedge 1 | (BTC)2'!O27</f>
        <v/>
      </c>
      <c r="F27" s="25" t="str">
        <f>IF(AH27="","",IF('Hedge 1 | (BTC)2'!X27="W","Y",IF('Hedge 1 | (BTC)2'!X27="L","N","")))</f>
        <v>Y</v>
      </c>
      <c r="G27" s="25">
        <f>'Hedge 1 | (BTC)2'!AM27</f>
        <v>0</v>
      </c>
      <c r="H27" s="25">
        <f>'Hedge 1 | (BTC)2'!S27</f>
        <v>-4</v>
      </c>
      <c r="I27" s="39">
        <f>'Hedge 1 | (BTC)2'!U27</f>
        <v>-10</v>
      </c>
      <c r="J27" s="55"/>
      <c r="K27" s="55"/>
      <c r="L27" s="38" t="str">
        <f>'Hedge 2 | (BDC)2'!B27</f>
        <v>P2</v>
      </c>
      <c r="M27" s="25" t="str">
        <f>'Hedge 2 | (BDC)2'!C27</f>
        <v/>
      </c>
      <c r="N27" s="25" t="str">
        <f>'Hedge 2 | (BDC)2'!H27</f>
        <v/>
      </c>
      <c r="O27" s="25" t="str">
        <f>'Hedge 2 | (BDC)2'!O27</f>
        <v/>
      </c>
      <c r="P27" s="25" t="str">
        <f>IF(AH27="","",IF('Hedge 2 | (BDC)2'!X27="W","Y",IF('Hedge 2 | (BDC)2'!X27="L","N","")))</f>
        <v>Y</v>
      </c>
      <c r="Q27" s="25">
        <f>'Hedge 2 | (BDC)2'!AM27</f>
        <v>-5</v>
      </c>
      <c r="R27" s="25">
        <f>'Hedge 2 | (BDC)2'!S27</f>
        <v>-21</v>
      </c>
      <c r="S27" s="39">
        <f>'Hedge 2 | (BDC)2'!U27</f>
        <v>-18</v>
      </c>
      <c r="T27" s="55"/>
      <c r="U27" s="55"/>
      <c r="V27" s="38" t="str">
        <f>'Hedge 3 | (BT)2-M1'!B27</f>
        <v>P4</v>
      </c>
      <c r="W27" s="25" t="str">
        <f>'Hedge 3 | (BT)2-M1'!C27</f>
        <v/>
      </c>
      <c r="X27" s="25" t="str">
        <f>'Hedge 3 | (BT)2-M1'!H27</f>
        <v/>
      </c>
      <c r="Y27" s="25" t="str">
        <f>'Hedge 3 | (BT)2-M1'!O27</f>
        <v/>
      </c>
      <c r="Z27" s="25" t="str">
        <f>IF(AH27="","",IF('Hedge 3 | (BT)2-M1'!X27="W","Y",IF('Hedge 3 | (BT)2-M1'!X27="L","N","")))</f>
        <v>Y</v>
      </c>
      <c r="AA27" s="25">
        <f>'Hedge 3 | (BT)2-M1'!AM27</f>
        <v>0</v>
      </c>
      <c r="AB27" s="25">
        <f>'Hedge 3 | (BT)2-M1'!S27</f>
        <v>3</v>
      </c>
      <c r="AC27" s="39">
        <f>'Hedge 3 | (BT)2-M1'!U27</f>
        <v>11</v>
      </c>
      <c r="AD27" s="55"/>
      <c r="AE27" s="55"/>
      <c r="AF27" s="55"/>
      <c r="AG27" s="55"/>
      <c r="AH27" s="115" t="s">
        <v>6</v>
      </c>
      <c r="AI27" s="123"/>
      <c r="AJ27" s="124"/>
      <c r="AK27" s="120"/>
      <c r="AL27" s="74"/>
      <c r="AM27" s="67" t="str" cm="1">
        <f t="array" aca="1" ref="AM27" ca="1">IF(AH26="","",INDIRECT(CQ26&amp;CF27))</f>
        <v>P4</v>
      </c>
      <c r="AN27" s="25" t="str">
        <f t="shared" ca="1" si="8"/>
        <v>Y</v>
      </c>
      <c r="AO27" s="25">
        <f t="shared" ca="1" si="11"/>
        <v>1</v>
      </c>
      <c r="AP27" s="37">
        <f t="shared" ca="1" si="9"/>
        <v>4</v>
      </c>
      <c r="AQ27" s="55"/>
      <c r="AR27" s="55"/>
      <c r="AS27" s="55"/>
      <c r="AT27" s="38" t="str">
        <f>'Hedge 4 | (BM1C)2'!B27</f>
        <v>P2</v>
      </c>
      <c r="AU27" s="25" t="str">
        <f>'Hedge 4 | (BM1C)2'!C27</f>
        <v/>
      </c>
      <c r="AV27" s="25" t="str">
        <f>'Hedge 4 | (BM1C)2'!H27</f>
        <v/>
      </c>
      <c r="AW27" s="25" t="str">
        <f>'Hedge 4 | (BM1C)2'!O27</f>
        <v/>
      </c>
      <c r="AX27" s="25" t="str">
        <f>IF(AH27="","",IF('Hedge 4 | (BM1C)2'!X27="W","Y",IF('Hedge 4 | (BM1C)2'!X27="L","N","")))</f>
        <v>Y</v>
      </c>
      <c r="AY27" s="25">
        <f>'Hedge 4 | (BM1C)2'!AM27</f>
        <v>-9</v>
      </c>
      <c r="AZ27" s="25">
        <f>'Hedge 4 | (BM1C)2'!S27</f>
        <v>-31</v>
      </c>
      <c r="BA27" s="39">
        <f>'Hedge 4 | (BM1C)2'!U27</f>
        <v>-31</v>
      </c>
      <c r="BB27" s="55"/>
      <c r="BC27" s="55"/>
      <c r="BD27" s="38" t="str">
        <f>'Hedge 5 | (BFC)2'!B27</f>
        <v>P7</v>
      </c>
      <c r="BE27" s="25" t="str">
        <f>'Hedge 5 | (BFC)2'!C27</f>
        <v/>
      </c>
      <c r="BF27" s="25" t="str">
        <f>'Hedge 5 | (BFC)2'!H27</f>
        <v/>
      </c>
      <c r="BG27" s="25" t="str">
        <f>'Hedge 5 | (BFC)2'!O27</f>
        <v/>
      </c>
      <c r="BH27" s="25" t="str">
        <f>IF(AH27="","",IF('Hedge 5 | (BFC)2'!X27="W","Y",IF('Hedge 5 | (BFC)2'!X27="L","N","")))</f>
        <v>Y</v>
      </c>
      <c r="BI27" s="25">
        <f>'Hedge 5 | (BFC)2'!AM27</f>
        <v>-6</v>
      </c>
      <c r="BJ27" s="25">
        <f>'Hedge 5 | (BFC)2'!S27</f>
        <v>-22</v>
      </c>
      <c r="BK27" s="39">
        <f>'Hedge 5 | (BFC)2'!U27</f>
        <v>-22</v>
      </c>
      <c r="BL27" s="55"/>
      <c r="BM27" s="55"/>
      <c r="BN27" s="35" t="str">
        <f>'Hedge 6 | (D3BF3)2'!B27</f>
        <v>P5</v>
      </c>
      <c r="BO27" s="36" t="str">
        <f>'Hedge 6 | (D3BF3)2'!C27</f>
        <v/>
      </c>
      <c r="BP27" s="36" t="str">
        <f>'Hedge 6 | (D3BF3)2'!H27</f>
        <v/>
      </c>
      <c r="BQ27" s="36" t="str">
        <f>'Hedge 6 | (D3BF3)2'!O27</f>
        <v/>
      </c>
      <c r="BR27" s="36" t="str">
        <f>IF(AH27="","",IF('Hedge 6 | (D3BF3)2'!X27="W","Y",IF('Hedge 6 | (D3BF3)2'!X27="L","N","")))</f>
        <v>Y</v>
      </c>
      <c r="BS27" s="36">
        <f>'Hedge 6 | (D3BF3)2'!AM27</f>
        <v>-6</v>
      </c>
      <c r="BT27" s="36">
        <f>'Hedge 6 | (D3BF3)2'!S27</f>
        <v>-24</v>
      </c>
      <c r="BU27" s="37">
        <f>'Hedge 6 | (D3BF3)2'!U27</f>
        <v>-25</v>
      </c>
      <c r="BV27" s="55"/>
      <c r="BW27" s="55"/>
      <c r="BX27" s="1">
        <f ca="1">IF(AN27="",0,IFERROR(VLOOKUP(AN22&amp;AN23&amp;AN24&amp;AN25&amp;AN26&amp;AN27,General!I:J,2,FALSE),0))+AO26</f>
        <v>1</v>
      </c>
      <c r="CE27" s="1" t="str">
        <f>CE29</f>
        <v>V</v>
      </c>
      <c r="CF27" s="1">
        <v>27</v>
      </c>
      <c r="CG27" s="1" t="str">
        <f t="shared" si="21"/>
        <v>V</v>
      </c>
      <c r="CH27" s="1" t="str">
        <f>IFERROR(VLOOKUP(CH29,General!R:S,2,FALSE),"")</f>
        <v>Z</v>
      </c>
      <c r="CI27" s="1" t="str">
        <f>IFERROR(VLOOKUP(CI29,General!R:S,2,FALSE),"")</f>
        <v/>
      </c>
      <c r="CJ27" s="1" t="str">
        <f>IFERROR(VLOOKUP(CJ29,General!R:S,2,FALSE),"")</f>
        <v/>
      </c>
      <c r="CK27" s="1" t="str">
        <f>IFERROR(VLOOKUP(CK29,General!R:S,2,FALSE),"")</f>
        <v/>
      </c>
      <c r="CL27" s="1">
        <f ca="1">COUNTIF(CH28:CK28,MAX(CH28:CK28))</f>
        <v>1</v>
      </c>
      <c r="CQ27" s="1" t="str">
        <f t="shared" ca="1" si="22"/>
        <v>V</v>
      </c>
      <c r="CT27" s="1" t="str">
        <f t="shared" ca="1" si="10"/>
        <v/>
      </c>
      <c r="DQ27" s="17" t="str">
        <f t="shared" si="0"/>
        <v>B18</v>
      </c>
      <c r="DR27" s="76">
        <f t="shared" si="1"/>
        <v>-10</v>
      </c>
      <c r="DS27" s="4">
        <f t="shared" si="2"/>
        <v>-18</v>
      </c>
      <c r="DT27" s="4">
        <f t="shared" si="3"/>
        <v>11</v>
      </c>
      <c r="DU27" s="4">
        <f t="shared" si="4"/>
        <v>-31</v>
      </c>
      <c r="DV27" s="4">
        <f t="shared" si="5"/>
        <v>-22</v>
      </c>
      <c r="DW27" s="4">
        <f t="shared" si="6"/>
        <v>-25</v>
      </c>
    </row>
    <row r="28" spans="1:127" ht="26.25" customHeight="1" thickBot="1">
      <c r="A28" s="1">
        <v>19</v>
      </c>
      <c r="B28" s="38" t="str">
        <f>'Hedge 1 | (BTC)2'!B28</f>
        <v>P1</v>
      </c>
      <c r="C28" s="25" t="str">
        <f>'Hedge 1 | (BTC)2'!C28</f>
        <v/>
      </c>
      <c r="D28" s="25" t="str">
        <f>'Hedge 1 | (BTC)2'!H28</f>
        <v/>
      </c>
      <c r="E28" s="25" t="str">
        <f>'Hedge 1 | (BTC)2'!O28</f>
        <v/>
      </c>
      <c r="F28" s="25" t="str">
        <f>IF(AH28="","",IF('Hedge 1 | (BTC)2'!X28="W","Y",IF('Hedge 1 | (BTC)2'!X28="L","N","")))</f>
        <v>Y</v>
      </c>
      <c r="G28" s="25">
        <f>'Hedge 1 | (BTC)2'!AM28</f>
        <v>3</v>
      </c>
      <c r="H28" s="25">
        <f>'Hedge 1 | (BTC)2'!S28</f>
        <v>1</v>
      </c>
      <c r="I28" s="39">
        <f>'Hedge 1 | (BTC)2'!U28</f>
        <v>-9</v>
      </c>
      <c r="J28" s="55"/>
      <c r="K28" s="55"/>
      <c r="L28" s="38" t="str">
        <f>'Hedge 2 | (BDC)2'!B28</f>
        <v>P1</v>
      </c>
      <c r="M28" s="25" t="str">
        <f>'Hedge 2 | (BDC)2'!C28</f>
        <v/>
      </c>
      <c r="N28" s="25" t="str">
        <f>'Hedge 2 | (BDC)2'!H28</f>
        <v/>
      </c>
      <c r="O28" s="25" t="str">
        <f>'Hedge 2 | (BDC)2'!O28</f>
        <v/>
      </c>
      <c r="P28" s="25" t="str">
        <f>IF(AH28="","",IF('Hedge 2 | (BDC)2'!X28="W","Y",IF('Hedge 2 | (BDC)2'!X28="L","N","")))</f>
        <v>Y</v>
      </c>
      <c r="Q28" s="25">
        <f>'Hedge 2 | (BDC)2'!AM28</f>
        <v>-2</v>
      </c>
      <c r="R28" s="25">
        <f>'Hedge 2 | (BDC)2'!S28</f>
        <v>-20</v>
      </c>
      <c r="S28" s="39">
        <f>'Hedge 2 | (BDC)2'!U28</f>
        <v>-17</v>
      </c>
      <c r="T28" s="55"/>
      <c r="U28" s="55"/>
      <c r="V28" s="38" t="str">
        <f>'Hedge 3 | (BT)2-M1'!B28</f>
        <v>P1</v>
      </c>
      <c r="W28" s="25" t="str">
        <f>'Hedge 3 | (BT)2-M1'!C28</f>
        <v/>
      </c>
      <c r="X28" s="25" t="str">
        <f>'Hedge 3 | (BT)2-M1'!H28</f>
        <v/>
      </c>
      <c r="Y28" s="25" t="str">
        <f>'Hedge 3 | (BT)2-M1'!O28</f>
        <v/>
      </c>
      <c r="Z28" s="25" t="str">
        <f>IF(AH28="","",IF('Hedge 3 | (BT)2-M1'!X28="W","Y",IF('Hedge 3 | (BT)2-M1'!X28="L","N","")))</f>
        <v>Y</v>
      </c>
      <c r="AA28" s="25">
        <f>'Hedge 3 | (BT)2-M1'!AM28</f>
        <v>3</v>
      </c>
      <c r="AB28" s="25">
        <f>'Hedge 3 | (BT)2-M1'!S28</f>
        <v>1</v>
      </c>
      <c r="AC28" s="39">
        <f>'Hedge 3 | (BT)2-M1'!U28</f>
        <v>12</v>
      </c>
      <c r="AD28" s="55"/>
      <c r="AE28" s="55"/>
      <c r="AF28" s="55"/>
      <c r="AG28" s="55"/>
      <c r="AH28" s="115" t="s">
        <v>6</v>
      </c>
      <c r="AI28" s="123"/>
      <c r="AJ28" s="124"/>
      <c r="AK28" s="120"/>
      <c r="AL28" s="74"/>
      <c r="AM28" s="67" t="str" cm="1">
        <f t="array" aca="1" ref="AM28" ca="1">IF(AH27="","",INDIRECT(CQ27&amp;CF28))</f>
        <v>P1</v>
      </c>
      <c r="AN28" s="25" t="str">
        <f t="shared" ca="1" si="8"/>
        <v>Y</v>
      </c>
      <c r="AO28" s="25">
        <f t="shared" ca="1" si="11"/>
        <v>4</v>
      </c>
      <c r="AP28" s="37">
        <f t="shared" ca="1" si="9"/>
        <v>5</v>
      </c>
      <c r="AQ28" s="55"/>
      <c r="AR28" s="55"/>
      <c r="AS28" s="55"/>
      <c r="AT28" s="38" t="str">
        <f>'Hedge 4 | (BM1C)2'!B28</f>
        <v>P1</v>
      </c>
      <c r="AU28" s="25" t="str">
        <f>'Hedge 4 | (BM1C)2'!C28</f>
        <v/>
      </c>
      <c r="AV28" s="25" t="str">
        <f>'Hedge 4 | (BM1C)2'!H28</f>
        <v/>
      </c>
      <c r="AW28" s="25" t="str">
        <f>'Hedge 4 | (BM1C)2'!O28</f>
        <v/>
      </c>
      <c r="AX28" s="25" t="str">
        <f>IF(AH28="","",IF('Hedge 4 | (BM1C)2'!X28="W","Y",IF('Hedge 4 | (BM1C)2'!X28="L","N","")))</f>
        <v>Y</v>
      </c>
      <c r="AY28" s="25">
        <f>'Hedge 4 | (BM1C)2'!AM28</f>
        <v>-6</v>
      </c>
      <c r="AZ28" s="25">
        <f>'Hedge 4 | (BM1C)2'!S28</f>
        <v>-30</v>
      </c>
      <c r="BA28" s="39">
        <f>'Hedge 4 | (BM1C)2'!U28</f>
        <v>-30</v>
      </c>
      <c r="BB28" s="55"/>
      <c r="BC28" s="55"/>
      <c r="BD28" s="38" t="str">
        <f>'Hedge 5 | (BFC)2'!B28</f>
        <v>P7</v>
      </c>
      <c r="BE28" s="25" t="str">
        <f>'Hedge 5 | (BFC)2'!C28</f>
        <v/>
      </c>
      <c r="BF28" s="25" t="str">
        <f>'Hedge 5 | (BFC)2'!H28</f>
        <v/>
      </c>
      <c r="BG28" s="25" t="str">
        <f>'Hedge 5 | (BFC)2'!O28</f>
        <v/>
      </c>
      <c r="BH28" s="25" t="str">
        <f>IF(AH28="","",IF('Hedge 5 | (BFC)2'!X28="W","Y",IF('Hedge 5 | (BFC)2'!X28="L","N","")))</f>
        <v>Y</v>
      </c>
      <c r="BI28" s="25">
        <f>'Hedge 5 | (BFC)2'!AM28</f>
        <v>-3</v>
      </c>
      <c r="BJ28" s="25">
        <f>'Hedge 5 | (BFC)2'!S28</f>
        <v>-15</v>
      </c>
      <c r="BK28" s="39">
        <f>'Hedge 5 | (BFC)2'!U28</f>
        <v>-15</v>
      </c>
      <c r="BL28" s="55"/>
      <c r="BM28" s="55"/>
      <c r="BN28" s="35" t="str">
        <f>'Hedge 6 | (D3BF3)2'!B28</f>
        <v>B2</v>
      </c>
      <c r="BO28" s="36" t="str">
        <f>'Hedge 6 | (D3BF3)2'!C28</f>
        <v/>
      </c>
      <c r="BP28" s="36" t="str">
        <f>'Hedge 6 | (D3BF3)2'!H28</f>
        <v/>
      </c>
      <c r="BQ28" s="36" t="str">
        <f>'Hedge 6 | (D3BF3)2'!O28</f>
        <v/>
      </c>
      <c r="BR28" s="36" t="str">
        <f>IF(AH28="","",IF('Hedge 6 | (D3BF3)2'!X28="W","Y",IF('Hedge 6 | (D3BF3)2'!X28="L","N","")))</f>
        <v>N</v>
      </c>
      <c r="BS28" s="36">
        <f>'Hedge 6 | (D3BF3)2'!AM28</f>
        <v>-7</v>
      </c>
      <c r="BT28" s="36">
        <f>'Hedge 6 | (D3BF3)2'!S28</f>
        <v>-26</v>
      </c>
      <c r="BU28" s="37">
        <f>'Hedge 6 | (D3BF3)2'!U28</f>
        <v>-27</v>
      </c>
      <c r="BV28" s="55"/>
      <c r="BW28" s="55"/>
      <c r="BX28" s="1">
        <f ca="1">IF(AN28="",0,IFERROR(VLOOKUP(AN23&amp;AN24&amp;AN25&amp;AN26&amp;AN27&amp;AN28,General!I:J,2,FALSE),0))+AO27</f>
        <v>4</v>
      </c>
      <c r="CE28" s="1" t="str">
        <f>CE29</f>
        <v>V</v>
      </c>
      <c r="CF28" s="1">
        <v>28</v>
      </c>
      <c r="CG28" s="1" t="str">
        <f t="shared" si="21"/>
        <v>V</v>
      </c>
      <c r="CH28" s="1">
        <f ca="1">IF(CH29="",0,COUNTIF(INDIRECT(CH27&amp;CF25):INDIRECT(CH27&amp;CF29),"Y"))</f>
        <v>4</v>
      </c>
      <c r="CI28" s="1">
        <f ca="1">IF(CI29="",0,COUNTIF(INDIRECT(CI27&amp;CF25):INDIRECT(CI27&amp;CF29),"Y"))</f>
        <v>0</v>
      </c>
      <c r="CJ28" s="1">
        <f ca="1">IF(CJ29="",0,COUNTIF(INDIRECT(CJ27&amp;CF25):INDIRECT(CJ27&amp;CF29),"Y"))</f>
        <v>0</v>
      </c>
      <c r="CK28" s="1">
        <f ca="1">IF(CK29="",0,COUNTIF(INDIRECT(CK27&amp;CF25):INDIRECT(CK27&amp;CF29),"Y"))</f>
        <v>0</v>
      </c>
      <c r="CL28" s="1" t="str" cm="1">
        <f t="array" aca="1" ref="CL28" ca="1">IFERROR(INDEX($CH$29:$CK$29,_xlfn.AGGREGATE(15,6,COLUMN($CH$29:$CK$29)-COLUMN($CG$29)/($CH$28:$CK$28=MAX($CH$28:$CK$28)),COLUMNS($CH$29:CH29))),"")</f>
        <v>V</v>
      </c>
      <c r="CM28" s="1" t="str" cm="1">
        <f t="array" aca="1" ref="CM28" ca="1">IFERROR(INDEX($CH$29:$CK$29,_xlfn.AGGREGATE(15,6,COLUMN($CH$29:$CK$29)-COLUMN($CG$29)/($CH$28:$CK$28=MAX($CH$28:$CK$28)),COLUMNS($CH$29:CI29))),"")</f>
        <v/>
      </c>
      <c r="CN28" s="1" t="str" cm="1">
        <f t="array" aca="1" ref="CN28" ca="1">IFERROR(INDEX($CH$29:$CK$29,_xlfn.AGGREGATE(15,6,COLUMN($CH$29:$CK$29)-COLUMN($CG$29)/($CH$28:$CK$28=MAX($CH$28:$CK$28)),COLUMNS($CH$29:CJ29))),"")</f>
        <v/>
      </c>
      <c r="CO28" s="1" t="str" cm="1">
        <f t="array" aca="1" ref="CO28" ca="1">IFERROR(INDEX($CH$29:$CK$29,_xlfn.AGGREGATE(15,6,COLUMN($CH$29:$CK$29)-COLUMN($CG$29)/($CH$28:$CK$28=MAX($CH$28:$CK$28)),COLUMNS($CH$29:CK29))),"")</f>
        <v/>
      </c>
      <c r="CQ28" s="1" t="str">
        <f t="shared" ca="1" si="22"/>
        <v>V</v>
      </c>
      <c r="CT28" s="1" t="str">
        <f t="shared" ca="1" si="10"/>
        <v/>
      </c>
      <c r="DQ28" s="17" t="str">
        <f t="shared" si="0"/>
        <v>B19</v>
      </c>
      <c r="DR28" s="76">
        <f t="shared" si="1"/>
        <v>-9</v>
      </c>
      <c r="DS28" s="4">
        <f t="shared" si="2"/>
        <v>-17</v>
      </c>
      <c r="DT28" s="4">
        <f t="shared" si="3"/>
        <v>12</v>
      </c>
      <c r="DU28" s="4">
        <f t="shared" si="4"/>
        <v>-30</v>
      </c>
      <c r="DV28" s="4">
        <f t="shared" si="5"/>
        <v>-15</v>
      </c>
      <c r="DW28" s="4">
        <f t="shared" si="6"/>
        <v>-27</v>
      </c>
    </row>
    <row r="29" spans="1:127" ht="26.25" customHeight="1" thickBot="1">
      <c r="A29" s="1">
        <v>20</v>
      </c>
      <c r="B29" s="40" t="str">
        <f>'Hedge 1 | (BTC)2'!B29</f>
        <v>P6</v>
      </c>
      <c r="C29" s="41" t="str">
        <f>'Hedge 1 | (BTC)2'!C29</f>
        <v/>
      </c>
      <c r="D29" s="41" t="str">
        <f>'Hedge 1 | (BTC)2'!H29</f>
        <v/>
      </c>
      <c r="E29" s="41" t="str">
        <f>'Hedge 1 | (BTC)2'!O29</f>
        <v/>
      </c>
      <c r="F29" s="41" t="str">
        <f>IF(AH29="","",IF('Hedge 1 | (BTC)2'!X29="W","Y",IF('Hedge 1 | (BTC)2'!X29="L","N","")))</f>
        <v>Y</v>
      </c>
      <c r="G29" s="41">
        <f>'Hedge 1 | (BTC)2'!AM29</f>
        <v>3</v>
      </c>
      <c r="H29" s="41">
        <f>'Hedge 1 | (BTC)2'!S29</f>
        <v>7</v>
      </c>
      <c r="I29" s="42">
        <f>'Hedge 1 | (BTC)2'!U29</f>
        <v>-3</v>
      </c>
      <c r="J29" s="55"/>
      <c r="K29" s="55"/>
      <c r="L29" s="40" t="str">
        <f>'Hedge 2 | (BDC)2'!B29</f>
        <v>P9</v>
      </c>
      <c r="M29" s="41" t="str">
        <f>'Hedge 2 | (BDC)2'!C29</f>
        <v/>
      </c>
      <c r="N29" s="41" t="str">
        <f>'Hedge 2 | (BDC)2'!H29</f>
        <v>D</v>
      </c>
      <c r="O29" s="41" t="str">
        <f>'Hedge 2 | (BDC)2'!O29</f>
        <v/>
      </c>
      <c r="P29" s="41" t="str">
        <f>IF(AH29="","",IF('Hedge 2 | (BDC)2'!X29="W","Y",IF('Hedge 2 | (BDC)2'!X29="L","N","")))</f>
        <v>Y</v>
      </c>
      <c r="Q29" s="41">
        <f>'Hedge 2 | (BDC)2'!AM29</f>
        <v>4</v>
      </c>
      <c r="R29" s="41">
        <f>'Hedge 2 | (BDC)2'!S29</f>
        <v>-11</v>
      </c>
      <c r="S29" s="42">
        <f>'Hedge 2 | (BDC)2'!U29</f>
        <v>-8</v>
      </c>
      <c r="T29" s="55"/>
      <c r="U29" s="55"/>
      <c r="V29" s="40" t="str">
        <f>'Hedge 3 | (BT)2-M1'!B29</f>
        <v>P6</v>
      </c>
      <c r="W29" s="41" t="str">
        <f>'Hedge 3 | (BT)2-M1'!C29</f>
        <v/>
      </c>
      <c r="X29" s="41" t="str">
        <f>'Hedge 3 | (BT)2-M1'!H29</f>
        <v/>
      </c>
      <c r="Y29" s="41" t="str">
        <f>'Hedge 3 | (BT)2-M1'!O29</f>
        <v/>
      </c>
      <c r="Z29" s="41" t="str">
        <f>IF(AH29="","",IF('Hedge 3 | (BT)2-M1'!X29="W","Y",IF('Hedge 3 | (BT)2-M1'!X29="L","N","")))</f>
        <v>Y</v>
      </c>
      <c r="AA29" s="41">
        <f>'Hedge 3 | (BT)2-M1'!AM29</f>
        <v>9</v>
      </c>
      <c r="AB29" s="41">
        <f>'Hedge 3 | (BT)2-M1'!S29</f>
        <v>7</v>
      </c>
      <c r="AC29" s="42">
        <f>'Hedge 3 | (BT)2-M1'!U29</f>
        <v>18</v>
      </c>
      <c r="AD29" s="55"/>
      <c r="AE29" s="55"/>
      <c r="AF29" s="55"/>
      <c r="AG29" s="55"/>
      <c r="AH29" s="116" t="s">
        <v>6</v>
      </c>
      <c r="AI29" s="123"/>
      <c r="AJ29" s="124"/>
      <c r="AK29" s="121"/>
      <c r="AL29" s="75"/>
      <c r="AM29" s="70" t="str" cm="1">
        <f t="array" aca="1" ref="AM29" ca="1">IF(AH28="","",INDIRECT(CQ28&amp;CF29))</f>
        <v>P6</v>
      </c>
      <c r="AN29" s="41" t="str">
        <f t="shared" ca="1" si="8"/>
        <v>Y</v>
      </c>
      <c r="AO29" s="41">
        <f t="shared" ca="1" si="11"/>
        <v>10</v>
      </c>
      <c r="AP29" s="37">
        <f t="shared" ca="1" si="9"/>
        <v>11</v>
      </c>
      <c r="AQ29" s="55"/>
      <c r="AR29" s="55"/>
      <c r="AS29" s="55"/>
      <c r="AT29" s="40" t="str">
        <f>'Hedge 4 | (BM1C)2'!B29</f>
        <v>P9</v>
      </c>
      <c r="AU29" s="41" t="str">
        <f>'Hedge 4 | (BM1C)2'!C29</f>
        <v/>
      </c>
      <c r="AV29" s="41" t="str">
        <f>'Hedge 4 | (BM1C)2'!H29</f>
        <v>M1</v>
      </c>
      <c r="AW29" s="41" t="str">
        <f>'Hedge 4 | (BM1C)2'!O29</f>
        <v/>
      </c>
      <c r="AX29" s="41" t="str">
        <f>IF(AH29="","",IF('Hedge 4 | (BM1C)2'!X29="W","Y",IF('Hedge 4 | (BM1C)2'!X29="L","N","")))</f>
        <v>Y</v>
      </c>
      <c r="AY29" s="41">
        <f>'Hedge 4 | (BM1C)2'!AM29</f>
        <v>0</v>
      </c>
      <c r="AZ29" s="41">
        <f>'Hedge 4 | (BM1C)2'!S29</f>
        <v>-21</v>
      </c>
      <c r="BA29" s="42">
        <f>'Hedge 4 | (BM1C)2'!U29</f>
        <v>-21</v>
      </c>
      <c r="BB29" s="55"/>
      <c r="BC29" s="55"/>
      <c r="BD29" s="40" t="str">
        <f>'Hedge 5 | (BFC)2'!B29</f>
        <v>P1</v>
      </c>
      <c r="BE29" s="41" t="str">
        <f>'Hedge 5 | (BFC)2'!C29</f>
        <v/>
      </c>
      <c r="BF29" s="41" t="str">
        <f>'Hedge 5 | (BFC)2'!H29</f>
        <v/>
      </c>
      <c r="BG29" s="41" t="str">
        <f>'Hedge 5 | (BFC)2'!O29</f>
        <v/>
      </c>
      <c r="BH29" s="41" t="str">
        <f>IF(AH29="","",IF('Hedge 5 | (BFC)2'!X29="W","Y",IF('Hedge 5 | (BFC)2'!X29="L","N","")))</f>
        <v>Y</v>
      </c>
      <c r="BI29" s="41">
        <f>'Hedge 5 | (BFC)2'!AM29</f>
        <v>-3</v>
      </c>
      <c r="BJ29" s="41">
        <f>'Hedge 5 | (BFC)2'!S29</f>
        <v>1</v>
      </c>
      <c r="BK29" s="42">
        <f>'Hedge 5 | (BFC)2'!U29</f>
        <v>-14</v>
      </c>
      <c r="BL29" s="55"/>
      <c r="BM29" s="55"/>
      <c r="BN29" s="35" t="str">
        <f>'Hedge 6 | (D3BF3)2'!B29</f>
        <v>P6</v>
      </c>
      <c r="BO29" s="36" t="str">
        <f>'Hedge 6 | (D3BF3)2'!C29</f>
        <v/>
      </c>
      <c r="BP29" s="36" t="str">
        <f>'Hedge 6 | (D3BF3)2'!H29</f>
        <v/>
      </c>
      <c r="BQ29" s="36" t="str">
        <f>'Hedge 6 | (D3BF3)2'!O29</f>
        <v/>
      </c>
      <c r="BR29" s="36" t="str">
        <f>IF(AH29="","",IF('Hedge 6 | (D3BF3)2'!X29="W","Y",IF('Hedge 6 | (D3BF3)2'!X29="L","N","")))</f>
        <v>Y</v>
      </c>
      <c r="BS29" s="36">
        <f>'Hedge 6 | (D3BF3)2'!AM29</f>
        <v>-6</v>
      </c>
      <c r="BT29" s="36">
        <f>'Hedge 6 | (D3BF3)2'!S29</f>
        <v>-20</v>
      </c>
      <c r="BU29" s="37">
        <f>'Hedge 6 | (D3BF3)2'!U29</f>
        <v>-21</v>
      </c>
      <c r="BV29" s="55"/>
      <c r="BW29" s="55"/>
      <c r="BX29" s="1">
        <f ca="1">IF(AN29="",0,IFERROR(VLOOKUP(AN24&amp;AN25&amp;AN26&amp;AN27&amp;AN28&amp;AN29,General!I:J,2,FALSE),0))+AO28</f>
        <v>10</v>
      </c>
      <c r="BY29" s="1">
        <f>I29</f>
        <v>-3</v>
      </c>
      <c r="BZ29" s="1">
        <f>S29</f>
        <v>-8</v>
      </c>
      <c r="CA29" s="1">
        <f>AC29</f>
        <v>18</v>
      </c>
      <c r="CB29" s="1">
        <f>BA29</f>
        <v>-21</v>
      </c>
      <c r="CC29" s="1">
        <f>BK29</f>
        <v>-14</v>
      </c>
      <c r="CD29" s="1">
        <f>BU29</f>
        <v>-21</v>
      </c>
      <c r="CE29" s="1" t="str">
        <f>IF(AH29="","",INDEX($BY$4:$CD$4,MATCH(MAX(BY29:CD29),BY29:CD29,0)))</f>
        <v>V</v>
      </c>
      <c r="CF29" s="1">
        <v>29</v>
      </c>
      <c r="CG29" s="1" t="str">
        <f t="shared" si="21"/>
        <v>V</v>
      </c>
      <c r="CH29" s="1" t="str" cm="1">
        <f t="array" ref="CH29">IFERROR(INDEX($BY$4:$CD$4,_xlfn.AGGREGATE(15,6,COLUMN($BY$4:$CD$4)-COLUMN($BX$1)/($BY$29:$CD$29=MAX($BY$29:$CD$29)),COLUMNS($BY$4:BY4))),"")</f>
        <v>V</v>
      </c>
      <c r="CI29" s="1" t="str" cm="1">
        <f t="array" ref="CI29">IFERROR(INDEX($BY$4:$CD$4,_xlfn.AGGREGATE(15,6,COLUMN($BY$4:$CD$4)-COLUMN($BX$1)/($BY$29:$CD$29=MAX($BY$29:$CD$29)),COLUMNS($BY$4:BZ4))),"")</f>
        <v/>
      </c>
      <c r="CJ29" s="1" t="str" cm="1">
        <f t="array" ref="CJ29">IFERROR(INDEX($BY$4:$CD$4,_xlfn.AGGREGATE(15,6,COLUMN($BY$4:$CD$4)-COLUMN($BX$1)/($BY$29:$CD$29=MAX($BY$29:$CD$29)),COLUMNS($BY$4:CA4))),"")</f>
        <v/>
      </c>
      <c r="CK29" s="1" t="str" cm="1">
        <f t="array" ref="CK29">IFERROR(INDEX($BY$4:$CD$4,_xlfn.AGGREGATE(15,6,COLUMN($BY$4:$CD$4)-COLUMN($BX$1)/($BY$29:$CD$29=MAX($BY$29:$CD$29)),COLUMNS($BY$4:CA4))),"")</f>
        <v/>
      </c>
      <c r="CL29" s="66" t="str">
        <f ca="1">IF(CM28="",CL28,CL25)</f>
        <v>V</v>
      </c>
      <c r="CP29" s="1" t="str">
        <f>IF(CL26&gt;1,"R","N")</f>
        <v>R</v>
      </c>
      <c r="CQ29" s="1" t="str">
        <f ca="1">CL29</f>
        <v>V</v>
      </c>
      <c r="CT29" s="1" t="str">
        <f t="shared" ca="1" si="10"/>
        <v/>
      </c>
      <c r="DQ29" s="17" t="str">
        <f t="shared" si="0"/>
        <v>B20</v>
      </c>
      <c r="DR29" s="76">
        <f t="shared" si="1"/>
        <v>-3</v>
      </c>
      <c r="DS29" s="4">
        <f t="shared" si="2"/>
        <v>-8</v>
      </c>
      <c r="DT29" s="4">
        <f t="shared" si="3"/>
        <v>18</v>
      </c>
      <c r="DU29" s="4">
        <f t="shared" si="4"/>
        <v>-21</v>
      </c>
      <c r="DV29" s="4">
        <f t="shared" si="5"/>
        <v>-14</v>
      </c>
      <c r="DW29" s="4">
        <f t="shared" si="6"/>
        <v>-21</v>
      </c>
    </row>
    <row r="30" spans="1:127" ht="26.25" customHeight="1" thickBot="1">
      <c r="A30" s="1">
        <v>21</v>
      </c>
      <c r="B30" s="35" t="str">
        <f>'Hedge 1 | (BTC)2'!B30</f>
        <v>P1</v>
      </c>
      <c r="C30" s="36" t="str">
        <f>'Hedge 1 | (BTC)2'!C30</f>
        <v/>
      </c>
      <c r="D30" s="36" t="str">
        <f>'Hedge 1 | (BTC)2'!H30</f>
        <v>C</v>
      </c>
      <c r="E30" s="36" t="str">
        <f>'Hedge 1 | (BTC)2'!O30</f>
        <v/>
      </c>
      <c r="F30" s="36" t="str">
        <f>IF(AH30="","",IF('Hedge 1 | (BTC)2'!X30="W","Y",IF('Hedge 1 | (BTC)2'!X30="L","N","")))</f>
        <v/>
      </c>
      <c r="G30" s="36" t="str">
        <f>'Hedge 1 | (BTC)2'!AM30</f>
        <v/>
      </c>
      <c r="H30" s="36" t="str">
        <f>'Hedge 1 | (BTC)2'!S30</f>
        <v/>
      </c>
      <c r="I30" s="37" t="str">
        <f>'Hedge 1 | (BTC)2'!U30</f>
        <v/>
      </c>
      <c r="J30" s="55"/>
      <c r="K30" s="55"/>
      <c r="L30" s="35" t="str">
        <f>'Hedge 2 | (BDC)2'!B30</f>
        <v>P3</v>
      </c>
      <c r="M30" s="36" t="str">
        <f>'Hedge 2 | (BDC)2'!C30</f>
        <v/>
      </c>
      <c r="N30" s="36" t="str">
        <f>'Hedge 2 | (BDC)2'!H30</f>
        <v/>
      </c>
      <c r="O30" s="36" t="str">
        <f>'Hedge 2 | (BDC)2'!O30</f>
        <v/>
      </c>
      <c r="P30" s="36" t="str">
        <f>IF(AH30="","",IF('Hedge 2 | (BDC)2'!X30="W","Y",IF('Hedge 2 | (BDC)2'!X30="L","N","")))</f>
        <v/>
      </c>
      <c r="Q30" s="36" t="str">
        <f>'Hedge 2 | (BDC)2'!AM30</f>
        <v/>
      </c>
      <c r="R30" s="36" t="str">
        <f>'Hedge 2 | (BDC)2'!S30</f>
        <v/>
      </c>
      <c r="S30" s="37" t="str">
        <f>'Hedge 2 | (BDC)2'!U30</f>
        <v/>
      </c>
      <c r="T30" s="55"/>
      <c r="U30" s="55"/>
      <c r="V30" s="35" t="str">
        <f>'Hedge 3 | (BT)2-M1'!B30</f>
        <v>P1</v>
      </c>
      <c r="W30" s="36" t="str">
        <f>'Hedge 3 | (BT)2-M1'!C30</f>
        <v/>
      </c>
      <c r="X30" s="36" t="str">
        <f>'Hedge 3 | (BT)2-M1'!H30</f>
        <v>C</v>
      </c>
      <c r="Y30" s="36" t="str">
        <f>'Hedge 3 | (BT)2-M1'!O30</f>
        <v/>
      </c>
      <c r="Z30" s="36" t="str">
        <f>IF(AH30="","",IF('Hedge 3 | (BT)2-M1'!X30="W","Y",IF('Hedge 3 | (BT)2-M1'!X30="L","N","")))</f>
        <v/>
      </c>
      <c r="AA30" s="36" t="str">
        <f>'Hedge 3 | (BT)2-M1'!AM30</f>
        <v/>
      </c>
      <c r="AB30" s="36" t="str">
        <f>'Hedge 3 | (BT)2-M1'!S30</f>
        <v/>
      </c>
      <c r="AC30" s="37" t="str">
        <f>'Hedge 3 | (BT)2-M1'!U30</f>
        <v/>
      </c>
      <c r="AD30" s="55"/>
      <c r="AE30" s="55"/>
      <c r="AF30" s="55"/>
      <c r="AG30" s="55"/>
      <c r="AH30" s="114"/>
      <c r="AI30" s="123"/>
      <c r="AJ30" s="124"/>
      <c r="AK30" s="132" t="str">
        <f t="shared" ref="AK30" si="24">IF(AH29="","",IF(CP29="R","R",""))</f>
        <v>R</v>
      </c>
      <c r="AL30" s="68" t="str">
        <f ca="1">IF(AH29="","",VLOOKUP(CQ30,General!U:V,2,FALSE))</f>
        <v>H3</v>
      </c>
      <c r="AM30" s="69" t="str" cm="1">
        <f t="array" aca="1" ref="AM30" ca="1">IF(AH29="","",INDIRECT(CQ29&amp;CF30))</f>
        <v>P1</v>
      </c>
      <c r="AN30" s="36" t="str">
        <f t="shared" si="8"/>
        <v/>
      </c>
      <c r="AO30" s="36" t="str">
        <f t="shared" si="11"/>
        <v/>
      </c>
      <c r="AP30" s="37" t="str">
        <f t="shared" si="9"/>
        <v/>
      </c>
      <c r="AQ30" s="55"/>
      <c r="AR30" s="55"/>
      <c r="AS30" s="55"/>
      <c r="AT30" s="35" t="str">
        <f>'Hedge 4 | (BM1C)2'!B30</f>
        <v>P10</v>
      </c>
      <c r="AU30" s="36" t="str">
        <f>'Hedge 4 | (BM1C)2'!C30</f>
        <v/>
      </c>
      <c r="AV30" s="36" t="str">
        <f>'Hedge 4 | (BM1C)2'!H30</f>
        <v/>
      </c>
      <c r="AW30" s="36" t="str">
        <f>'Hedge 4 | (BM1C)2'!O30</f>
        <v/>
      </c>
      <c r="AX30" s="36" t="str">
        <f>IF(AH30="","",IF('Hedge 4 | (BM1C)2'!X30="W","Y",IF('Hedge 4 | (BM1C)2'!X30="L","N","")))</f>
        <v/>
      </c>
      <c r="AY30" s="36" t="str">
        <f>'Hedge 4 | (BM1C)2'!AM30</f>
        <v/>
      </c>
      <c r="AZ30" s="36" t="str">
        <f>'Hedge 4 | (BM1C)2'!S30</f>
        <v/>
      </c>
      <c r="BA30" s="37" t="str">
        <f>'Hedge 4 | (BM1C)2'!U30</f>
        <v/>
      </c>
      <c r="BB30" s="55"/>
      <c r="BC30" s="55"/>
      <c r="BD30" s="35" t="str">
        <f>'Hedge 5 | (BFC)2'!B30</f>
        <v>P6</v>
      </c>
      <c r="BE30" s="36" t="str">
        <f>'Hedge 5 | (BFC)2'!C30</f>
        <v/>
      </c>
      <c r="BF30" s="36" t="str">
        <f>'Hedge 5 | (BFC)2'!H30</f>
        <v/>
      </c>
      <c r="BG30" s="36" t="str">
        <f>'Hedge 5 | (BFC)2'!O30</f>
        <v/>
      </c>
      <c r="BH30" s="36" t="str">
        <f>IF(AH30="","",IF('Hedge 5 | (BFC)2'!X30="W","Y",IF('Hedge 5 | (BFC)2'!X30="L","N","")))</f>
        <v/>
      </c>
      <c r="BI30" s="36" t="str">
        <f>'Hedge 5 | (BFC)2'!AM30</f>
        <v/>
      </c>
      <c r="BJ30" s="36" t="str">
        <f>'Hedge 5 | (BFC)2'!S30</f>
        <v/>
      </c>
      <c r="BK30" s="37" t="str">
        <f>'Hedge 5 | (BFC)2'!U30</f>
        <v/>
      </c>
      <c r="BL30" s="55"/>
      <c r="BM30" s="55"/>
      <c r="BN30" s="35" t="str">
        <f>'Hedge 6 | (D3BF3)2'!B30</f>
        <v>P9</v>
      </c>
      <c r="BO30" s="36" t="str">
        <f>'Hedge 6 | (D3BF3)2'!C30</f>
        <v/>
      </c>
      <c r="BP30" s="36" t="str">
        <f>'Hedge 6 | (D3BF3)2'!H30</f>
        <v/>
      </c>
      <c r="BQ30" s="36" t="str">
        <f>'Hedge 6 | (D3BF3)2'!O30</f>
        <v>D3</v>
      </c>
      <c r="BR30" s="36" t="str">
        <f>IF(AH30="","",IF('Hedge 6 | (D3BF3)2'!X30="W","Y",IF('Hedge 6 | (D3BF3)2'!X30="L","N","")))</f>
        <v/>
      </c>
      <c r="BS30" s="36" t="str">
        <f>'Hedge 6 | (D3BF3)2'!AM30</f>
        <v/>
      </c>
      <c r="BT30" s="36" t="str">
        <f>'Hedge 6 | (D3BF3)2'!S30</f>
        <v/>
      </c>
      <c r="BU30" s="37" t="str">
        <f>'Hedge 6 | (D3BF3)2'!U30</f>
        <v/>
      </c>
      <c r="BV30" s="55"/>
      <c r="BW30" s="55"/>
      <c r="BX30" s="1">
        <f ca="1">IF(AN30="",0,IFERROR(VLOOKUP(AN25&amp;AN26&amp;AN27&amp;AN28&amp;AN29&amp;AN30,General!I:J,2,FALSE),0))+AO29</f>
        <v>10</v>
      </c>
      <c r="CE30" s="1" t="str">
        <f>CE34</f>
        <v/>
      </c>
      <c r="CF30" s="1">
        <v>30</v>
      </c>
      <c r="CG30" s="1" t="str">
        <f>$CE$34</f>
        <v/>
      </c>
      <c r="CL30" s="1" t="str">
        <f ca="1">IF(CL31=1,CL33,IF(CL31=2,IF(CM33="",CL33,CM33),IF(CL31=3,IF(AND(CM33="",CN33=""),CL33,IF(CN33="",CM33,CN33)),IF(AND(CM33="",CN33="",CO33=""),CL33,IF(AND(CN33="",CO33=""),CM33,IF(CO33="",CN33,CO33))))))</f>
        <v/>
      </c>
      <c r="CQ30" s="1" t="str">
        <f ca="1">$CL$29</f>
        <v>V</v>
      </c>
      <c r="CT30" s="1" t="str">
        <f t="shared" si="10"/>
        <v/>
      </c>
      <c r="DQ30" s="17" t="str">
        <f t="shared" si="0"/>
        <v>B21</v>
      </c>
      <c r="DR30" s="76" t="str">
        <f t="shared" si="1"/>
        <v/>
      </c>
      <c r="DS30" s="4" t="str">
        <f t="shared" si="2"/>
        <v/>
      </c>
      <c r="DT30" s="4" t="str">
        <f t="shared" si="3"/>
        <v/>
      </c>
      <c r="DU30" s="4" t="str">
        <f t="shared" si="4"/>
        <v/>
      </c>
      <c r="DV30" s="4" t="str">
        <f t="shared" si="5"/>
        <v/>
      </c>
      <c r="DW30" s="4" t="str">
        <f t="shared" si="6"/>
        <v/>
      </c>
    </row>
    <row r="31" spans="1:127" ht="26.25" customHeight="1" thickBot="1">
      <c r="A31" s="1">
        <v>22</v>
      </c>
      <c r="B31" s="38" t="str">
        <f>'Hedge 1 | (BTC)2'!B31</f>
        <v/>
      </c>
      <c r="C31" s="25" t="str">
        <f>'Hedge 1 | (BTC)2'!C31</f>
        <v/>
      </c>
      <c r="D31" s="25" t="str">
        <f>'Hedge 1 | (BTC)2'!H31</f>
        <v/>
      </c>
      <c r="E31" s="25" t="str">
        <f>'Hedge 1 | (BTC)2'!O31</f>
        <v/>
      </c>
      <c r="F31" s="25" t="str">
        <f>IF(AH31="","",IF('Hedge 1 | (BTC)2'!X31="W","Y",IF('Hedge 1 | (BTC)2'!X31="L","N","")))</f>
        <v/>
      </c>
      <c r="G31" s="25" t="str">
        <f>'Hedge 1 | (BTC)2'!AM31</f>
        <v/>
      </c>
      <c r="H31" s="25" t="str">
        <f>'Hedge 1 | (BTC)2'!S31</f>
        <v/>
      </c>
      <c r="I31" s="39" t="str">
        <f>'Hedge 1 | (BTC)2'!U31</f>
        <v/>
      </c>
      <c r="J31" s="55"/>
      <c r="K31" s="55"/>
      <c r="L31" s="38" t="str">
        <f>'Hedge 2 | (BDC)2'!B31</f>
        <v/>
      </c>
      <c r="M31" s="25" t="str">
        <f>'Hedge 2 | (BDC)2'!C31</f>
        <v/>
      </c>
      <c r="N31" s="25" t="str">
        <f>'Hedge 2 | (BDC)2'!H31</f>
        <v/>
      </c>
      <c r="O31" s="25" t="str">
        <f>'Hedge 2 | (BDC)2'!O31</f>
        <v/>
      </c>
      <c r="P31" s="25" t="str">
        <f>IF(AH31="","",IF('Hedge 2 | (BDC)2'!X31="W","Y",IF('Hedge 2 | (BDC)2'!X31="L","N","")))</f>
        <v/>
      </c>
      <c r="Q31" s="25" t="str">
        <f>'Hedge 2 | (BDC)2'!AM31</f>
        <v/>
      </c>
      <c r="R31" s="25" t="str">
        <f>'Hedge 2 | (BDC)2'!S31</f>
        <v/>
      </c>
      <c r="S31" s="39" t="str">
        <f>'Hedge 2 | (BDC)2'!U31</f>
        <v/>
      </c>
      <c r="T31" s="55"/>
      <c r="U31" s="55"/>
      <c r="V31" s="38" t="str">
        <f>'Hedge 3 | (BT)2-M1'!B31</f>
        <v/>
      </c>
      <c r="W31" s="25" t="str">
        <f>'Hedge 3 | (BT)2-M1'!C31</f>
        <v/>
      </c>
      <c r="X31" s="25" t="str">
        <f>'Hedge 3 | (BT)2-M1'!H31</f>
        <v/>
      </c>
      <c r="Y31" s="25" t="str">
        <f>'Hedge 3 | (BT)2-M1'!O31</f>
        <v/>
      </c>
      <c r="Z31" s="25" t="str">
        <f>IF(AH31="","",IF('Hedge 3 | (BT)2-M1'!X31="W","Y",IF('Hedge 3 | (BT)2-M1'!X31="L","N","")))</f>
        <v/>
      </c>
      <c r="AA31" s="25" t="str">
        <f>'Hedge 3 | (BT)2-M1'!AM31</f>
        <v/>
      </c>
      <c r="AB31" s="25" t="str">
        <f>'Hedge 3 | (BT)2-M1'!S31</f>
        <v/>
      </c>
      <c r="AC31" s="39" t="str">
        <f>'Hedge 3 | (BT)2-M1'!U31</f>
        <v/>
      </c>
      <c r="AD31" s="55"/>
      <c r="AE31" s="55"/>
      <c r="AF31" s="55"/>
      <c r="AG31" s="55"/>
      <c r="AH31" s="115"/>
      <c r="AI31" s="123"/>
      <c r="AJ31" s="124"/>
      <c r="AK31" s="120"/>
      <c r="AL31" s="74"/>
      <c r="AM31" s="67" t="str" cm="1">
        <f t="array" aca="1" ref="AM31" ca="1">IF(AH30="","",INDIRECT(CQ30&amp;CF31))</f>
        <v/>
      </c>
      <c r="AN31" s="25" t="str">
        <f t="shared" si="8"/>
        <v/>
      </c>
      <c r="AO31" s="25" t="str">
        <f t="shared" si="11"/>
        <v/>
      </c>
      <c r="AP31" s="37" t="str">
        <f t="shared" si="9"/>
        <v/>
      </c>
      <c r="AQ31" s="55"/>
      <c r="AR31" s="55"/>
      <c r="AS31" s="55"/>
      <c r="AT31" s="38" t="str">
        <f>'Hedge 4 | (BM1C)2'!B31</f>
        <v/>
      </c>
      <c r="AU31" s="25" t="str">
        <f>'Hedge 4 | (BM1C)2'!C31</f>
        <v/>
      </c>
      <c r="AV31" s="25" t="str">
        <f>'Hedge 4 | (BM1C)2'!H31</f>
        <v/>
      </c>
      <c r="AW31" s="25" t="str">
        <f>'Hedge 4 | (BM1C)2'!O31</f>
        <v/>
      </c>
      <c r="AX31" s="25" t="str">
        <f>IF(AH31="","",IF('Hedge 4 | (BM1C)2'!X31="W","Y",IF('Hedge 4 | (BM1C)2'!X31="L","N","")))</f>
        <v/>
      </c>
      <c r="AY31" s="25" t="str">
        <f>'Hedge 4 | (BM1C)2'!AM31</f>
        <v/>
      </c>
      <c r="AZ31" s="25" t="str">
        <f>'Hedge 4 | (BM1C)2'!S31</f>
        <v/>
      </c>
      <c r="BA31" s="39" t="str">
        <f>'Hedge 4 | (BM1C)2'!U31</f>
        <v/>
      </c>
      <c r="BB31" s="55"/>
      <c r="BC31" s="55"/>
      <c r="BD31" s="38" t="str">
        <f>'Hedge 5 | (BFC)2'!B31</f>
        <v/>
      </c>
      <c r="BE31" s="25" t="str">
        <f>'Hedge 5 | (BFC)2'!C31</f>
        <v/>
      </c>
      <c r="BF31" s="25" t="str">
        <f>'Hedge 5 | (BFC)2'!H31</f>
        <v/>
      </c>
      <c r="BG31" s="25" t="str">
        <f>'Hedge 5 | (BFC)2'!O31</f>
        <v/>
      </c>
      <c r="BH31" s="25" t="str">
        <f>IF(AH31="","",IF('Hedge 5 | (BFC)2'!X31="W","Y",IF('Hedge 5 | (BFC)2'!X31="L","N","")))</f>
        <v/>
      </c>
      <c r="BI31" s="25" t="str">
        <f>'Hedge 5 | (BFC)2'!AM31</f>
        <v/>
      </c>
      <c r="BJ31" s="25" t="str">
        <f>'Hedge 5 | (BFC)2'!S31</f>
        <v/>
      </c>
      <c r="BK31" s="39" t="str">
        <f>'Hedge 5 | (BFC)2'!U31</f>
        <v/>
      </c>
      <c r="BL31" s="55"/>
      <c r="BM31" s="55"/>
      <c r="BN31" s="35" t="str">
        <f>'Hedge 6 | (D3BF3)2'!B31</f>
        <v/>
      </c>
      <c r="BO31" s="36" t="str">
        <f>'Hedge 6 | (D3BF3)2'!C31</f>
        <v/>
      </c>
      <c r="BP31" s="36" t="str">
        <f>'Hedge 6 | (D3BF3)2'!H31</f>
        <v/>
      </c>
      <c r="BQ31" s="36" t="str">
        <f>'Hedge 6 | (D3BF3)2'!O31</f>
        <v/>
      </c>
      <c r="BR31" s="36" t="str">
        <f>IF(AH31="","",IF('Hedge 6 | (D3BF3)2'!X31="W","Y",IF('Hedge 6 | (D3BF3)2'!X31="L","N","")))</f>
        <v/>
      </c>
      <c r="BS31" s="36" t="str">
        <f>'Hedge 6 | (D3BF3)2'!AM31</f>
        <v/>
      </c>
      <c r="BT31" s="36" t="str">
        <f>'Hedge 6 | (D3BF3)2'!S31</f>
        <v/>
      </c>
      <c r="BU31" s="37" t="str">
        <f>'Hedge 6 | (D3BF3)2'!U31</f>
        <v/>
      </c>
      <c r="BV31" s="55"/>
      <c r="BW31" s="55"/>
      <c r="BX31" s="1" t="e">
        <f>IF(AN31="",0,IFERROR(VLOOKUP(AN26&amp;AN27&amp;AN28&amp;AN29&amp;AN30&amp;AN31,General!I:J,2,FALSE),0))+AO30</f>
        <v>#VALUE!</v>
      </c>
      <c r="CE31" s="1" t="str">
        <f>CE34</f>
        <v/>
      </c>
      <c r="CF31" s="1">
        <v>31</v>
      </c>
      <c r="CG31" s="1" t="str">
        <f t="shared" ref="CG31:CG34" si="25">$CE$34</f>
        <v/>
      </c>
      <c r="CL31" s="1">
        <f>CR31</f>
        <v>1</v>
      </c>
      <c r="CQ31" s="1" t="str">
        <f t="shared" ref="CQ31:CQ33" ca="1" si="26">$CL$29</f>
        <v>V</v>
      </c>
      <c r="CR31" s="1">
        <f t="shared" ref="CR31" si="27">IF(CR26=4,1,CR26+1)</f>
        <v>1</v>
      </c>
      <c r="CT31" s="1" t="str">
        <f t="shared" si="10"/>
        <v/>
      </c>
      <c r="DQ31" s="17" t="str">
        <f t="shared" si="0"/>
        <v>B22</v>
      </c>
      <c r="DR31" s="76" t="str">
        <f t="shared" si="1"/>
        <v/>
      </c>
      <c r="DS31" s="4" t="str">
        <f t="shared" si="2"/>
        <v/>
      </c>
      <c r="DT31" s="4" t="str">
        <f t="shared" si="3"/>
        <v/>
      </c>
      <c r="DU31" s="4" t="str">
        <f t="shared" si="4"/>
        <v/>
      </c>
      <c r="DV31" s="4" t="str">
        <f t="shared" si="5"/>
        <v/>
      </c>
      <c r="DW31" s="4" t="str">
        <f t="shared" si="6"/>
        <v/>
      </c>
    </row>
    <row r="32" spans="1:127" ht="26.25" customHeight="1" thickBot="1">
      <c r="A32" s="1">
        <v>23</v>
      </c>
      <c r="B32" s="38" t="str">
        <f>'Hedge 1 | (BTC)2'!B32</f>
        <v/>
      </c>
      <c r="C32" s="25" t="str">
        <f>'Hedge 1 | (BTC)2'!C32</f>
        <v/>
      </c>
      <c r="D32" s="25" t="str">
        <f>'Hedge 1 | (BTC)2'!H32</f>
        <v/>
      </c>
      <c r="E32" s="25" t="str">
        <f>'Hedge 1 | (BTC)2'!O32</f>
        <v/>
      </c>
      <c r="F32" s="25" t="str">
        <f>IF(AH32="","",IF('Hedge 1 | (BTC)2'!X32="W","Y",IF('Hedge 1 | (BTC)2'!X32="L","N","")))</f>
        <v/>
      </c>
      <c r="G32" s="25" t="str">
        <f>'Hedge 1 | (BTC)2'!AM32</f>
        <v/>
      </c>
      <c r="H32" s="25" t="str">
        <f>'Hedge 1 | (BTC)2'!S32</f>
        <v/>
      </c>
      <c r="I32" s="39" t="str">
        <f>'Hedge 1 | (BTC)2'!U32</f>
        <v/>
      </c>
      <c r="J32" s="55"/>
      <c r="K32" s="55"/>
      <c r="L32" s="38" t="str">
        <f>'Hedge 2 | (BDC)2'!B32</f>
        <v/>
      </c>
      <c r="M32" s="25" t="str">
        <f>'Hedge 2 | (BDC)2'!C32</f>
        <v/>
      </c>
      <c r="N32" s="25" t="str">
        <f>'Hedge 2 | (BDC)2'!H32</f>
        <v/>
      </c>
      <c r="O32" s="25" t="str">
        <f>'Hedge 2 | (BDC)2'!O32</f>
        <v/>
      </c>
      <c r="P32" s="25" t="str">
        <f>IF(AH32="","",IF('Hedge 2 | (BDC)2'!X32="W","Y",IF('Hedge 2 | (BDC)2'!X32="L","N","")))</f>
        <v/>
      </c>
      <c r="Q32" s="25" t="str">
        <f>'Hedge 2 | (BDC)2'!AM32</f>
        <v/>
      </c>
      <c r="R32" s="25" t="str">
        <f>'Hedge 2 | (BDC)2'!S32</f>
        <v/>
      </c>
      <c r="S32" s="39" t="str">
        <f>'Hedge 2 | (BDC)2'!U32</f>
        <v/>
      </c>
      <c r="T32" s="55"/>
      <c r="U32" s="55"/>
      <c r="V32" s="38" t="str">
        <f>'Hedge 3 | (BT)2-M1'!B32</f>
        <v/>
      </c>
      <c r="W32" s="25" t="str">
        <f>'Hedge 3 | (BT)2-M1'!C32</f>
        <v/>
      </c>
      <c r="X32" s="25" t="str">
        <f>'Hedge 3 | (BT)2-M1'!H32</f>
        <v/>
      </c>
      <c r="Y32" s="25" t="str">
        <f>'Hedge 3 | (BT)2-M1'!O32</f>
        <v/>
      </c>
      <c r="Z32" s="25" t="str">
        <f>IF(AH32="","",IF('Hedge 3 | (BT)2-M1'!X32="W","Y",IF('Hedge 3 | (BT)2-M1'!X32="L","N","")))</f>
        <v/>
      </c>
      <c r="AA32" s="25" t="str">
        <f>'Hedge 3 | (BT)2-M1'!AM32</f>
        <v/>
      </c>
      <c r="AB32" s="25" t="str">
        <f>'Hedge 3 | (BT)2-M1'!S32</f>
        <v/>
      </c>
      <c r="AC32" s="39" t="str">
        <f>'Hedge 3 | (BT)2-M1'!U32</f>
        <v/>
      </c>
      <c r="AD32" s="55"/>
      <c r="AE32" s="55"/>
      <c r="AF32" s="55"/>
      <c r="AG32" s="55"/>
      <c r="AH32" s="115"/>
      <c r="AI32" s="123"/>
      <c r="AJ32" s="124"/>
      <c r="AK32" s="120"/>
      <c r="AL32" s="74"/>
      <c r="AM32" s="67" t="str" cm="1">
        <f t="array" aca="1" ref="AM32" ca="1">IF(AH31="","",INDIRECT(CQ31&amp;CF32))</f>
        <v/>
      </c>
      <c r="AN32" s="25" t="str">
        <f t="shared" si="8"/>
        <v/>
      </c>
      <c r="AO32" s="25" t="str">
        <f t="shared" si="11"/>
        <v/>
      </c>
      <c r="AP32" s="37" t="str">
        <f t="shared" si="9"/>
        <v/>
      </c>
      <c r="AQ32" s="55"/>
      <c r="AR32" s="55"/>
      <c r="AS32" s="55"/>
      <c r="AT32" s="38" t="str">
        <f>'Hedge 4 | (BM1C)2'!B32</f>
        <v/>
      </c>
      <c r="AU32" s="25" t="str">
        <f>'Hedge 4 | (BM1C)2'!C32</f>
        <v/>
      </c>
      <c r="AV32" s="25" t="str">
        <f>'Hedge 4 | (BM1C)2'!H32</f>
        <v/>
      </c>
      <c r="AW32" s="25" t="str">
        <f>'Hedge 4 | (BM1C)2'!O32</f>
        <v/>
      </c>
      <c r="AX32" s="25" t="str">
        <f>IF(AH32="","",IF('Hedge 4 | (BM1C)2'!X32="W","Y",IF('Hedge 4 | (BM1C)2'!X32="L","N","")))</f>
        <v/>
      </c>
      <c r="AY32" s="25" t="str">
        <f>'Hedge 4 | (BM1C)2'!AM32</f>
        <v/>
      </c>
      <c r="AZ32" s="25" t="str">
        <f>'Hedge 4 | (BM1C)2'!S32</f>
        <v/>
      </c>
      <c r="BA32" s="39" t="str">
        <f>'Hedge 4 | (BM1C)2'!U32</f>
        <v/>
      </c>
      <c r="BB32" s="55"/>
      <c r="BC32" s="55"/>
      <c r="BD32" s="38" t="str">
        <f>'Hedge 5 | (BFC)2'!B32</f>
        <v/>
      </c>
      <c r="BE32" s="25" t="str">
        <f>'Hedge 5 | (BFC)2'!C32</f>
        <v/>
      </c>
      <c r="BF32" s="25" t="str">
        <f>'Hedge 5 | (BFC)2'!H32</f>
        <v/>
      </c>
      <c r="BG32" s="25" t="str">
        <f>'Hedge 5 | (BFC)2'!O32</f>
        <v/>
      </c>
      <c r="BH32" s="25" t="str">
        <f>IF(AH32="","",IF('Hedge 5 | (BFC)2'!X32="W","Y",IF('Hedge 5 | (BFC)2'!X32="L","N","")))</f>
        <v/>
      </c>
      <c r="BI32" s="25" t="str">
        <f>'Hedge 5 | (BFC)2'!AM32</f>
        <v/>
      </c>
      <c r="BJ32" s="25" t="str">
        <f>'Hedge 5 | (BFC)2'!S32</f>
        <v/>
      </c>
      <c r="BK32" s="39" t="str">
        <f>'Hedge 5 | (BFC)2'!U32</f>
        <v/>
      </c>
      <c r="BL32" s="55"/>
      <c r="BM32" s="55"/>
      <c r="BN32" s="35" t="str">
        <f>'Hedge 6 | (D3BF3)2'!B32</f>
        <v/>
      </c>
      <c r="BO32" s="36" t="str">
        <f>'Hedge 6 | (D3BF3)2'!C32</f>
        <v/>
      </c>
      <c r="BP32" s="36" t="str">
        <f>'Hedge 6 | (D3BF3)2'!H32</f>
        <v/>
      </c>
      <c r="BQ32" s="36" t="str">
        <f>'Hedge 6 | (D3BF3)2'!O32</f>
        <v/>
      </c>
      <c r="BR32" s="36" t="str">
        <f>IF(AH32="","",IF('Hedge 6 | (D3BF3)2'!X32="W","Y",IF('Hedge 6 | (D3BF3)2'!X32="L","N","")))</f>
        <v/>
      </c>
      <c r="BS32" s="36" t="str">
        <f>'Hedge 6 | (D3BF3)2'!AM32</f>
        <v/>
      </c>
      <c r="BT32" s="36" t="str">
        <f>'Hedge 6 | (D3BF3)2'!S32</f>
        <v/>
      </c>
      <c r="BU32" s="37" t="str">
        <f>'Hedge 6 | (D3BF3)2'!U32</f>
        <v/>
      </c>
      <c r="BV32" s="55"/>
      <c r="BW32" s="55"/>
      <c r="BX32" s="1" t="e">
        <f>IF(AN32="",0,IFERROR(VLOOKUP(AN27&amp;AN28&amp;AN29&amp;AN30&amp;AN31&amp;AN32,General!I:J,2,FALSE),0))+AO31</f>
        <v>#VALUE!</v>
      </c>
      <c r="CE32" s="1" t="str">
        <f>CE34</f>
        <v/>
      </c>
      <c r="CF32" s="1">
        <v>32</v>
      </c>
      <c r="CG32" s="1" t="str">
        <f t="shared" si="25"/>
        <v/>
      </c>
      <c r="CH32" s="1" t="str">
        <f>IFERROR(VLOOKUP(CH34,General!R:S,2,FALSE),"")</f>
        <v/>
      </c>
      <c r="CI32" s="1" t="str">
        <f>IFERROR(VLOOKUP(CI34,General!R:S,2,FALSE),"")</f>
        <v/>
      </c>
      <c r="CJ32" s="1" t="str">
        <f>IFERROR(VLOOKUP(CJ34,General!R:S,2,FALSE),"")</f>
        <v/>
      </c>
      <c r="CK32" s="1" t="str">
        <f>IFERROR(VLOOKUP(CK34,General!R:S,2,FALSE),"")</f>
        <v/>
      </c>
      <c r="CL32" s="1">
        <f ca="1">COUNTIF(CH33:CK33,MAX(CH33:CK33))</f>
        <v>4</v>
      </c>
      <c r="CQ32" s="1" t="str">
        <f t="shared" ca="1" si="26"/>
        <v>V</v>
      </c>
      <c r="CT32" s="1" t="str">
        <f t="shared" si="10"/>
        <v/>
      </c>
      <c r="DQ32" s="17" t="str">
        <f t="shared" si="0"/>
        <v>B23</v>
      </c>
      <c r="DR32" s="76" t="str">
        <f t="shared" si="1"/>
        <v/>
      </c>
      <c r="DS32" s="4" t="str">
        <f t="shared" si="2"/>
        <v/>
      </c>
      <c r="DT32" s="4" t="str">
        <f t="shared" si="3"/>
        <v/>
      </c>
      <c r="DU32" s="4" t="str">
        <f t="shared" si="4"/>
        <v/>
      </c>
      <c r="DV32" s="4" t="str">
        <f t="shared" si="5"/>
        <v/>
      </c>
      <c r="DW32" s="4" t="str">
        <f t="shared" si="6"/>
        <v/>
      </c>
    </row>
    <row r="33" spans="1:127" ht="26.25" customHeight="1" thickBot="1">
      <c r="A33" s="1">
        <v>24</v>
      </c>
      <c r="B33" s="38" t="str">
        <f>'Hedge 1 | (BTC)2'!B33</f>
        <v/>
      </c>
      <c r="C33" s="25" t="str">
        <f>'Hedge 1 | (BTC)2'!C33</f>
        <v/>
      </c>
      <c r="D33" s="25" t="str">
        <f>'Hedge 1 | (BTC)2'!H33</f>
        <v/>
      </c>
      <c r="E33" s="25" t="str">
        <f>'Hedge 1 | (BTC)2'!O33</f>
        <v/>
      </c>
      <c r="F33" s="25" t="str">
        <f>IF(AH33="","",IF('Hedge 1 | (BTC)2'!X33="W","Y",IF('Hedge 1 | (BTC)2'!X33="L","N","")))</f>
        <v/>
      </c>
      <c r="G33" s="25" t="str">
        <f>'Hedge 1 | (BTC)2'!AM33</f>
        <v/>
      </c>
      <c r="H33" s="25" t="str">
        <f>'Hedge 1 | (BTC)2'!S33</f>
        <v/>
      </c>
      <c r="I33" s="39" t="str">
        <f>'Hedge 1 | (BTC)2'!U33</f>
        <v/>
      </c>
      <c r="J33" s="55"/>
      <c r="K33" s="55"/>
      <c r="L33" s="38" t="str">
        <f>'Hedge 2 | (BDC)2'!B33</f>
        <v/>
      </c>
      <c r="M33" s="25" t="str">
        <f>'Hedge 2 | (BDC)2'!C33</f>
        <v/>
      </c>
      <c r="N33" s="25" t="str">
        <f>'Hedge 2 | (BDC)2'!H33</f>
        <v/>
      </c>
      <c r="O33" s="25" t="str">
        <f>'Hedge 2 | (BDC)2'!O33</f>
        <v/>
      </c>
      <c r="P33" s="25" t="str">
        <f>IF(AH33="","",IF('Hedge 2 | (BDC)2'!X33="W","Y",IF('Hedge 2 | (BDC)2'!X33="L","N","")))</f>
        <v/>
      </c>
      <c r="Q33" s="25" t="str">
        <f>'Hedge 2 | (BDC)2'!AM33</f>
        <v/>
      </c>
      <c r="R33" s="25" t="str">
        <f>'Hedge 2 | (BDC)2'!S33</f>
        <v/>
      </c>
      <c r="S33" s="39" t="str">
        <f>'Hedge 2 | (BDC)2'!U33</f>
        <v/>
      </c>
      <c r="T33" s="55"/>
      <c r="U33" s="55"/>
      <c r="V33" s="38" t="str">
        <f>'Hedge 3 | (BT)2-M1'!B33</f>
        <v/>
      </c>
      <c r="W33" s="25" t="str">
        <f>'Hedge 3 | (BT)2-M1'!C33</f>
        <v/>
      </c>
      <c r="X33" s="25" t="str">
        <f>'Hedge 3 | (BT)2-M1'!H33</f>
        <v/>
      </c>
      <c r="Y33" s="25" t="str">
        <f>'Hedge 3 | (BT)2-M1'!O33</f>
        <v/>
      </c>
      <c r="Z33" s="25" t="str">
        <f>IF(AH33="","",IF('Hedge 3 | (BT)2-M1'!X33="W","Y",IF('Hedge 3 | (BT)2-M1'!X33="L","N","")))</f>
        <v/>
      </c>
      <c r="AA33" s="25" t="str">
        <f>'Hedge 3 | (BT)2-M1'!AM33</f>
        <v/>
      </c>
      <c r="AB33" s="25" t="str">
        <f>'Hedge 3 | (BT)2-M1'!S33</f>
        <v/>
      </c>
      <c r="AC33" s="39" t="str">
        <f>'Hedge 3 | (BT)2-M1'!U33</f>
        <v/>
      </c>
      <c r="AD33" s="55"/>
      <c r="AE33" s="55"/>
      <c r="AF33" s="55"/>
      <c r="AG33" s="55"/>
      <c r="AH33" s="115"/>
      <c r="AI33" s="123"/>
      <c r="AJ33" s="124"/>
      <c r="AK33" s="120"/>
      <c r="AL33" s="74"/>
      <c r="AM33" s="67" t="str" cm="1">
        <f t="array" aca="1" ref="AM33" ca="1">IF(AH32="","",INDIRECT(CQ32&amp;CF33))</f>
        <v/>
      </c>
      <c r="AN33" s="25" t="str">
        <f t="shared" si="8"/>
        <v/>
      </c>
      <c r="AO33" s="25" t="str">
        <f t="shared" si="11"/>
        <v/>
      </c>
      <c r="AP33" s="37" t="str">
        <f t="shared" si="9"/>
        <v/>
      </c>
      <c r="AQ33" s="55"/>
      <c r="AR33" s="55"/>
      <c r="AS33" s="55"/>
      <c r="AT33" s="38" t="str">
        <f>'Hedge 4 | (BM1C)2'!B33</f>
        <v/>
      </c>
      <c r="AU33" s="25" t="str">
        <f>'Hedge 4 | (BM1C)2'!C33</f>
        <v/>
      </c>
      <c r="AV33" s="25" t="str">
        <f>'Hedge 4 | (BM1C)2'!H33</f>
        <v/>
      </c>
      <c r="AW33" s="25" t="str">
        <f>'Hedge 4 | (BM1C)2'!O33</f>
        <v/>
      </c>
      <c r="AX33" s="25" t="str">
        <f>IF(AH33="","",IF('Hedge 4 | (BM1C)2'!X33="W","Y",IF('Hedge 4 | (BM1C)2'!X33="L","N","")))</f>
        <v/>
      </c>
      <c r="AY33" s="25" t="str">
        <f>'Hedge 4 | (BM1C)2'!AM33</f>
        <v/>
      </c>
      <c r="AZ33" s="25" t="str">
        <f>'Hedge 4 | (BM1C)2'!S33</f>
        <v/>
      </c>
      <c r="BA33" s="39" t="str">
        <f>'Hedge 4 | (BM1C)2'!U33</f>
        <v/>
      </c>
      <c r="BB33" s="55"/>
      <c r="BC33" s="55"/>
      <c r="BD33" s="38" t="str">
        <f>'Hedge 5 | (BFC)2'!B33</f>
        <v/>
      </c>
      <c r="BE33" s="25" t="str">
        <f>'Hedge 5 | (BFC)2'!C33</f>
        <v/>
      </c>
      <c r="BF33" s="25" t="str">
        <f>'Hedge 5 | (BFC)2'!H33</f>
        <v/>
      </c>
      <c r="BG33" s="25" t="str">
        <f>'Hedge 5 | (BFC)2'!O33</f>
        <v/>
      </c>
      <c r="BH33" s="25" t="str">
        <f>IF(AH33="","",IF('Hedge 5 | (BFC)2'!X33="W","Y",IF('Hedge 5 | (BFC)2'!X33="L","N","")))</f>
        <v/>
      </c>
      <c r="BI33" s="25" t="str">
        <f>'Hedge 5 | (BFC)2'!AM33</f>
        <v/>
      </c>
      <c r="BJ33" s="25" t="str">
        <f>'Hedge 5 | (BFC)2'!S33</f>
        <v/>
      </c>
      <c r="BK33" s="39" t="str">
        <f>'Hedge 5 | (BFC)2'!U33</f>
        <v/>
      </c>
      <c r="BL33" s="55"/>
      <c r="BM33" s="55"/>
      <c r="BN33" s="35" t="str">
        <f>'Hedge 6 | (D3BF3)2'!B33</f>
        <v/>
      </c>
      <c r="BO33" s="36" t="str">
        <f>'Hedge 6 | (D3BF3)2'!C33</f>
        <v/>
      </c>
      <c r="BP33" s="36" t="str">
        <f>'Hedge 6 | (D3BF3)2'!H33</f>
        <v/>
      </c>
      <c r="BQ33" s="36" t="str">
        <f>'Hedge 6 | (D3BF3)2'!O33</f>
        <v/>
      </c>
      <c r="BR33" s="36" t="str">
        <f>IF(AH33="","",IF('Hedge 6 | (D3BF3)2'!X33="W","Y",IF('Hedge 6 | (D3BF3)2'!X33="L","N","")))</f>
        <v/>
      </c>
      <c r="BS33" s="36" t="str">
        <f>'Hedge 6 | (D3BF3)2'!AM33</f>
        <v/>
      </c>
      <c r="BT33" s="36" t="str">
        <f>'Hedge 6 | (D3BF3)2'!S33</f>
        <v/>
      </c>
      <c r="BU33" s="37" t="str">
        <f>'Hedge 6 | (D3BF3)2'!U33</f>
        <v/>
      </c>
      <c r="BV33" s="55"/>
      <c r="BW33" s="55"/>
      <c r="BX33" s="1" t="e">
        <f>IF(AN33="",0,IFERROR(VLOOKUP(AN28&amp;AN29&amp;AN30&amp;AN31&amp;AN32&amp;AN33,General!I:J,2,FALSE),0))+AO32</f>
        <v>#VALUE!</v>
      </c>
      <c r="CE33" s="1" t="str">
        <f>CE34</f>
        <v/>
      </c>
      <c r="CF33" s="1">
        <v>33</v>
      </c>
      <c r="CG33" s="1" t="str">
        <f t="shared" si="25"/>
        <v/>
      </c>
      <c r="CH33" s="1">
        <f ca="1">IF(CH34="",0,COUNTIF(INDIRECT(CH32&amp;CF30):INDIRECT(CH32&amp;CF34),"Y"))</f>
        <v>0</v>
      </c>
      <c r="CI33" s="1">
        <f ca="1">IF(CI34="",0,COUNTIF(INDIRECT(CI32&amp;CF30):INDIRECT(CI32&amp;CF34),"Y"))</f>
        <v>0</v>
      </c>
      <c r="CJ33" s="1">
        <f ca="1">IF(CJ34="",0,COUNTIF(INDIRECT(CJ32&amp;CF30):INDIRECT(CJ32&amp;CF34),"Y"))</f>
        <v>0</v>
      </c>
      <c r="CK33" s="1">
        <f ca="1">IF(CK34="",0,COUNTIF(INDIRECT(CK32&amp;CF30):INDIRECT(CK32&amp;CF34),"Y"))</f>
        <v>0</v>
      </c>
      <c r="CL33" s="1" t="str" cm="1">
        <f t="array" aca="1" ref="CL33" ca="1">IFERROR(INDEX($CH$34:$CK$34,_xlfn.AGGREGATE(15,6,COLUMN($CH$34:$CK$34)-COLUMN($CG$34)/($CH$33:$CK$33=MAX($CH$33:$CK$33)),COLUMNS($CH$34:CH34))),"")</f>
        <v/>
      </c>
      <c r="CM33" s="1" t="str" cm="1">
        <f t="array" aca="1" ref="CM33" ca="1">IFERROR(INDEX($CI$34:$CL$34,_xlfn.AGGREGATE(15,6,COLUMN($CI$34:$CL$34)-COLUMN($CH$34)/($CI$33:$CL$33=MAX($CI$33:$CL$33)),COLUMNS($CI$34:CI34))),"")</f>
        <v/>
      </c>
      <c r="CN33" s="1" t="str" cm="1">
        <f t="array" aca="1" ref="CN33" ca="1">IFERROR(INDEX($CI$34:$CL$34,_xlfn.AGGREGATE(15,6,COLUMN($CI$34:$CL$34)-COLUMN($CH$34)/($CI$33:$CL$33=MAX($CI$33:$CL$33)),COLUMNS($CI$34:CJ34))),"")</f>
        <v/>
      </c>
      <c r="CO33" s="1" t="str" cm="1">
        <f t="array" aca="1" ref="CO33" ca="1">IFERROR(INDEX($CI$34:$CL$34,_xlfn.AGGREGATE(15,6,COLUMN($CI$34:$CL$34)-COLUMN($CH$34)/($CI$33:$CL$33=MAX($CI$33:$CL$33)),COLUMNS($CI$34:CK34))),"")</f>
        <v/>
      </c>
      <c r="CP33" s="1" t="str" cm="1">
        <f t="array" aca="1" ref="CP33" ca="1">IFERROR(INDEX($CI$34:$CL$34,_xlfn.AGGREGATE(15,6,COLUMN($CI$34:$CL$34)-COLUMN($CH$34)/($CI$33:$CL$33=MAX($CI$33:$CL$33)),COLUMNS($CI$34:CL34))),"")</f>
        <v/>
      </c>
      <c r="CQ33" s="1" t="str">
        <f t="shared" ca="1" si="26"/>
        <v>V</v>
      </c>
      <c r="CT33" s="1" t="str">
        <f t="shared" si="10"/>
        <v/>
      </c>
      <c r="DQ33" s="17" t="str">
        <f t="shared" si="0"/>
        <v>B24</v>
      </c>
      <c r="DR33" s="76" t="str">
        <f t="shared" si="1"/>
        <v/>
      </c>
      <c r="DS33" s="4" t="str">
        <f t="shared" si="2"/>
        <v/>
      </c>
      <c r="DT33" s="4" t="str">
        <f t="shared" si="3"/>
        <v/>
      </c>
      <c r="DU33" s="4" t="str">
        <f t="shared" si="4"/>
        <v/>
      </c>
      <c r="DV33" s="4" t="str">
        <f t="shared" si="5"/>
        <v/>
      </c>
      <c r="DW33" s="4" t="str">
        <f t="shared" si="6"/>
        <v/>
      </c>
    </row>
    <row r="34" spans="1:127" ht="26.25" customHeight="1" thickBot="1">
      <c r="A34" s="1">
        <v>25</v>
      </c>
      <c r="B34" s="40" t="str">
        <f>'Hedge 1 | (BTC)2'!B34</f>
        <v/>
      </c>
      <c r="C34" s="41" t="str">
        <f>'Hedge 1 | (BTC)2'!C34</f>
        <v/>
      </c>
      <c r="D34" s="41" t="str">
        <f>'Hedge 1 | (BTC)2'!H34</f>
        <v/>
      </c>
      <c r="E34" s="41" t="str">
        <f>'Hedge 1 | (BTC)2'!O34</f>
        <v/>
      </c>
      <c r="F34" s="41" t="str">
        <f>IF(AH34="","",IF('Hedge 1 | (BTC)2'!X34="W","Y",IF('Hedge 1 | (BTC)2'!X34="L","N","")))</f>
        <v/>
      </c>
      <c r="G34" s="41" t="str">
        <f>'Hedge 1 | (BTC)2'!AM34</f>
        <v/>
      </c>
      <c r="H34" s="41" t="str">
        <f>'Hedge 1 | (BTC)2'!S34</f>
        <v/>
      </c>
      <c r="I34" s="42" t="str">
        <f>'Hedge 1 | (BTC)2'!U34</f>
        <v/>
      </c>
      <c r="J34" s="55"/>
      <c r="K34" s="55"/>
      <c r="L34" s="40" t="str">
        <f>'Hedge 2 | (BDC)2'!B34</f>
        <v/>
      </c>
      <c r="M34" s="41" t="str">
        <f>'Hedge 2 | (BDC)2'!C34</f>
        <v/>
      </c>
      <c r="N34" s="41" t="str">
        <f>'Hedge 2 | (BDC)2'!H34</f>
        <v/>
      </c>
      <c r="O34" s="41" t="str">
        <f>'Hedge 2 | (BDC)2'!O34</f>
        <v/>
      </c>
      <c r="P34" s="41" t="str">
        <f>IF(AH34="","",IF('Hedge 2 | (BDC)2'!X34="W","Y",IF('Hedge 2 | (BDC)2'!X34="L","N","")))</f>
        <v/>
      </c>
      <c r="Q34" s="41" t="str">
        <f>'Hedge 2 | (BDC)2'!AM34</f>
        <v/>
      </c>
      <c r="R34" s="41" t="str">
        <f>'Hedge 2 | (BDC)2'!S34</f>
        <v/>
      </c>
      <c r="S34" s="42" t="str">
        <f>'Hedge 2 | (BDC)2'!U34</f>
        <v/>
      </c>
      <c r="T34" s="55"/>
      <c r="U34" s="55"/>
      <c r="V34" s="40" t="str">
        <f>'Hedge 3 | (BT)2-M1'!B34</f>
        <v/>
      </c>
      <c r="W34" s="41" t="str">
        <f>'Hedge 3 | (BT)2-M1'!C34</f>
        <v/>
      </c>
      <c r="X34" s="41" t="str">
        <f>'Hedge 3 | (BT)2-M1'!H34</f>
        <v/>
      </c>
      <c r="Y34" s="41" t="str">
        <f>'Hedge 3 | (BT)2-M1'!O34</f>
        <v/>
      </c>
      <c r="Z34" s="41" t="str">
        <f>IF(AH34="","",IF('Hedge 3 | (BT)2-M1'!X34="W","Y",IF('Hedge 3 | (BT)2-M1'!X34="L","N","")))</f>
        <v/>
      </c>
      <c r="AA34" s="41" t="str">
        <f>'Hedge 3 | (BT)2-M1'!AM34</f>
        <v/>
      </c>
      <c r="AB34" s="41" t="str">
        <f>'Hedge 3 | (BT)2-M1'!S34</f>
        <v/>
      </c>
      <c r="AC34" s="42" t="str">
        <f>'Hedge 3 | (BT)2-M1'!U34</f>
        <v/>
      </c>
      <c r="AD34" s="55"/>
      <c r="AE34" s="55"/>
      <c r="AF34" s="55"/>
      <c r="AG34" s="55"/>
      <c r="AH34" s="116"/>
      <c r="AI34" s="123"/>
      <c r="AJ34" s="124"/>
      <c r="AK34" s="121"/>
      <c r="AL34" s="75"/>
      <c r="AM34" s="70" t="str" cm="1">
        <f t="array" aca="1" ref="AM34" ca="1">IF(AH33="","",INDIRECT(CQ33&amp;CF34))</f>
        <v/>
      </c>
      <c r="AN34" s="41" t="str">
        <f t="shared" si="8"/>
        <v/>
      </c>
      <c r="AO34" s="41" t="str">
        <f t="shared" si="11"/>
        <v/>
      </c>
      <c r="AP34" s="37" t="str">
        <f t="shared" si="9"/>
        <v/>
      </c>
      <c r="AQ34" s="55"/>
      <c r="AR34" s="55"/>
      <c r="AS34" s="55"/>
      <c r="AT34" s="40" t="str">
        <f>'Hedge 4 | (BM1C)2'!B34</f>
        <v/>
      </c>
      <c r="AU34" s="41" t="str">
        <f>'Hedge 4 | (BM1C)2'!C34</f>
        <v/>
      </c>
      <c r="AV34" s="41" t="str">
        <f>'Hedge 4 | (BM1C)2'!H34</f>
        <v/>
      </c>
      <c r="AW34" s="41" t="str">
        <f>'Hedge 4 | (BM1C)2'!O34</f>
        <v/>
      </c>
      <c r="AX34" s="41" t="str">
        <f>IF(AH34="","",IF('Hedge 4 | (BM1C)2'!X34="W","Y",IF('Hedge 4 | (BM1C)2'!X34="L","N","")))</f>
        <v/>
      </c>
      <c r="AY34" s="41" t="str">
        <f>'Hedge 4 | (BM1C)2'!AM34</f>
        <v/>
      </c>
      <c r="AZ34" s="41" t="str">
        <f>'Hedge 4 | (BM1C)2'!S34</f>
        <v/>
      </c>
      <c r="BA34" s="42" t="str">
        <f>'Hedge 4 | (BM1C)2'!U34</f>
        <v/>
      </c>
      <c r="BB34" s="55"/>
      <c r="BC34" s="55"/>
      <c r="BD34" s="40" t="str">
        <f>'Hedge 5 | (BFC)2'!B34</f>
        <v/>
      </c>
      <c r="BE34" s="41" t="str">
        <f>'Hedge 5 | (BFC)2'!C34</f>
        <v/>
      </c>
      <c r="BF34" s="41" t="str">
        <f>'Hedge 5 | (BFC)2'!H34</f>
        <v/>
      </c>
      <c r="BG34" s="41" t="str">
        <f>'Hedge 5 | (BFC)2'!O34</f>
        <v/>
      </c>
      <c r="BH34" s="41" t="str">
        <f>IF(AH34="","",IF('Hedge 5 | (BFC)2'!X34="W","Y",IF('Hedge 5 | (BFC)2'!X34="L","N","")))</f>
        <v/>
      </c>
      <c r="BI34" s="41" t="str">
        <f>'Hedge 5 | (BFC)2'!AM34</f>
        <v/>
      </c>
      <c r="BJ34" s="41" t="str">
        <f>'Hedge 5 | (BFC)2'!S34</f>
        <v/>
      </c>
      <c r="BK34" s="42" t="str">
        <f>'Hedge 5 | (BFC)2'!U34</f>
        <v/>
      </c>
      <c r="BL34" s="55"/>
      <c r="BM34" s="55"/>
      <c r="BN34" s="35" t="str">
        <f>'Hedge 6 | (D3BF3)2'!B34</f>
        <v/>
      </c>
      <c r="BO34" s="36" t="str">
        <f>'Hedge 6 | (D3BF3)2'!C34</f>
        <v/>
      </c>
      <c r="BP34" s="36" t="str">
        <f>'Hedge 6 | (D3BF3)2'!H34</f>
        <v/>
      </c>
      <c r="BQ34" s="36" t="str">
        <f>'Hedge 6 | (D3BF3)2'!O34</f>
        <v/>
      </c>
      <c r="BR34" s="36" t="str">
        <f>IF(AH34="","",IF('Hedge 6 | (D3BF3)2'!X34="W","Y",IF('Hedge 6 | (D3BF3)2'!X34="L","N","")))</f>
        <v/>
      </c>
      <c r="BS34" s="36" t="str">
        <f>'Hedge 6 | (D3BF3)2'!AM34</f>
        <v/>
      </c>
      <c r="BT34" s="36" t="str">
        <f>'Hedge 6 | (D3BF3)2'!S34</f>
        <v/>
      </c>
      <c r="BU34" s="37" t="str">
        <f>'Hedge 6 | (D3BF3)2'!U34</f>
        <v/>
      </c>
      <c r="BV34" s="55"/>
      <c r="BW34" s="55"/>
      <c r="BX34" s="1" t="e">
        <f>IF(AN34="",0,IFERROR(VLOOKUP(AN29&amp;AN30&amp;AN31&amp;AN32&amp;AN33&amp;AN34,General!I:J,2,FALSE),0))+AO33</f>
        <v>#VALUE!</v>
      </c>
      <c r="BY34" s="1" t="str">
        <f>I34</f>
        <v/>
      </c>
      <c r="BZ34" s="1" t="str">
        <f>S34</f>
        <v/>
      </c>
      <c r="CA34" s="1" t="str">
        <f>AC34</f>
        <v/>
      </c>
      <c r="CB34" s="1" t="str">
        <f>BA34</f>
        <v/>
      </c>
      <c r="CC34" s="1" t="str">
        <f>BK34</f>
        <v/>
      </c>
      <c r="CD34" s="1" t="str">
        <f>BU34</f>
        <v/>
      </c>
      <c r="CE34" s="1" t="str">
        <f>IF(AH34="","",INDEX($BY$4:$CD$4,MATCH(MAX(BY34:CD34),BY34:CD34,0)))</f>
        <v/>
      </c>
      <c r="CF34" s="1">
        <v>34</v>
      </c>
      <c r="CG34" s="1" t="str">
        <f t="shared" si="25"/>
        <v/>
      </c>
      <c r="CH34" s="1" t="str" cm="1">
        <f t="array" ref="CH34">IFERROR(INDEX($BY$4:$CD$4,_xlfn.AGGREGATE(15,6,COLUMN($BY$4:$CD$4)-COLUMN($BX$1)/($BY$34:$CD$34=MAX($BY$34:$CD$34)),COLUMNS($BY$4:BY4))),"")</f>
        <v/>
      </c>
      <c r="CI34" s="1" t="str" cm="1">
        <f t="array" ref="CI34">IFERROR(INDEX($BY$4:$CD$4,_xlfn.AGGREGATE(15,6,COLUMN($BY$4:$CD$4)-COLUMN($BX$1)/($BY$34:$CD$34=MAX($BY$34:$CD$34)),COLUMNS($BY$4:BZ4))),"")</f>
        <v/>
      </c>
      <c r="CJ34" s="1" t="str" cm="1">
        <f t="array" ref="CJ34">IFERROR(INDEX($BY$4:$CD$4,_xlfn.AGGREGATE(15,6,COLUMN($BY$4:$CD$4)-COLUMN($BX$1)/($BY$34:$CD$34=MAX($BY$34:$CD$34)),COLUMNS($BY$4:CA4))),"")</f>
        <v/>
      </c>
      <c r="CK34" s="1" t="str" cm="1">
        <f t="array" ref="CK34">IFERROR(INDEX($BY$4:$CD$4,_xlfn.AGGREGATE(15,6,COLUMN($BY$4:$CD$4)-COLUMN($BX$1)/($BY$34:$CD$34=MAX($BY$34:$CD$34)),COLUMNS($BY$4:CA4))),"")</f>
        <v/>
      </c>
      <c r="CL34" s="66" t="str">
        <f ca="1">IF(CM33="",CL33,CL30)</f>
        <v/>
      </c>
      <c r="CP34" s="1" t="str">
        <f>IF(CL31&gt;1,"R","N")</f>
        <v>N</v>
      </c>
      <c r="CQ34" s="1" t="str">
        <f ca="1">CL34</f>
        <v/>
      </c>
      <c r="CT34" s="1" t="str">
        <f t="shared" si="10"/>
        <v/>
      </c>
      <c r="DQ34" s="17" t="str">
        <f t="shared" si="0"/>
        <v>B25</v>
      </c>
      <c r="DR34" s="76" t="str">
        <f t="shared" si="1"/>
        <v/>
      </c>
      <c r="DS34" s="4" t="str">
        <f t="shared" si="2"/>
        <v/>
      </c>
      <c r="DT34" s="4" t="str">
        <f t="shared" si="3"/>
        <v/>
      </c>
      <c r="DU34" s="4" t="str">
        <f t="shared" si="4"/>
        <v/>
      </c>
      <c r="DV34" s="4" t="str">
        <f t="shared" si="5"/>
        <v/>
      </c>
      <c r="DW34" s="4" t="str">
        <f t="shared" si="6"/>
        <v/>
      </c>
    </row>
    <row r="35" spans="1:127" ht="26.25" customHeight="1" thickBot="1">
      <c r="A35" s="1">
        <v>26</v>
      </c>
      <c r="B35" s="35" t="str">
        <f>'Hedge 1 | (BTC)2'!B35</f>
        <v/>
      </c>
      <c r="C35" s="36" t="str">
        <f>'Hedge 1 | (BTC)2'!C35</f>
        <v/>
      </c>
      <c r="D35" s="36" t="str">
        <f>'Hedge 1 | (BTC)2'!H35</f>
        <v/>
      </c>
      <c r="E35" s="36" t="str">
        <f>'Hedge 1 | (BTC)2'!O35</f>
        <v/>
      </c>
      <c r="F35" s="36" t="str">
        <f>IF(AH35="","",IF('Hedge 1 | (BTC)2'!X35="W","Y",IF('Hedge 1 | (BTC)2'!X35="L","N","")))</f>
        <v/>
      </c>
      <c r="G35" s="36" t="str">
        <f>'Hedge 1 | (BTC)2'!AM35</f>
        <v/>
      </c>
      <c r="H35" s="36" t="str">
        <f>'Hedge 1 | (BTC)2'!S35</f>
        <v/>
      </c>
      <c r="I35" s="37" t="str">
        <f>'Hedge 1 | (BTC)2'!U35</f>
        <v/>
      </c>
      <c r="J35" s="55"/>
      <c r="K35" s="55"/>
      <c r="L35" s="35" t="str">
        <f>'Hedge 2 | (BDC)2'!B35</f>
        <v/>
      </c>
      <c r="M35" s="36" t="str">
        <f>'Hedge 2 | (BDC)2'!C35</f>
        <v/>
      </c>
      <c r="N35" s="36" t="str">
        <f>'Hedge 2 | (BDC)2'!H35</f>
        <v/>
      </c>
      <c r="O35" s="36" t="str">
        <f>'Hedge 2 | (BDC)2'!O35</f>
        <v/>
      </c>
      <c r="P35" s="36" t="str">
        <f>IF(AH35="","",IF('Hedge 2 | (BDC)2'!X35="W","Y",IF('Hedge 2 | (BDC)2'!X35="L","N","")))</f>
        <v/>
      </c>
      <c r="Q35" s="36" t="str">
        <f>'Hedge 2 | (BDC)2'!AM35</f>
        <v/>
      </c>
      <c r="R35" s="36" t="str">
        <f>'Hedge 2 | (BDC)2'!S35</f>
        <v/>
      </c>
      <c r="S35" s="37" t="str">
        <f>'Hedge 2 | (BDC)2'!U35</f>
        <v/>
      </c>
      <c r="T35" s="55"/>
      <c r="U35" s="55"/>
      <c r="V35" s="35" t="str">
        <f>'Hedge 3 | (BT)2-M1'!B35</f>
        <v/>
      </c>
      <c r="W35" s="36" t="str">
        <f>'Hedge 3 | (BT)2-M1'!C35</f>
        <v/>
      </c>
      <c r="X35" s="36" t="str">
        <f>'Hedge 3 | (BT)2-M1'!H35</f>
        <v/>
      </c>
      <c r="Y35" s="36" t="str">
        <f>'Hedge 3 | (BT)2-M1'!O35</f>
        <v/>
      </c>
      <c r="Z35" s="36" t="str">
        <f>IF(AH35="","",IF('Hedge 3 | (BT)2-M1'!X35="W","Y",IF('Hedge 3 | (BT)2-M1'!X35="L","N","")))</f>
        <v/>
      </c>
      <c r="AA35" s="36" t="str">
        <f>'Hedge 3 | (BT)2-M1'!AM35</f>
        <v/>
      </c>
      <c r="AB35" s="36" t="str">
        <f>'Hedge 3 | (BT)2-M1'!S35</f>
        <v/>
      </c>
      <c r="AC35" s="37" t="str">
        <f>'Hedge 3 | (BT)2-M1'!U35</f>
        <v/>
      </c>
      <c r="AD35" s="55"/>
      <c r="AE35" s="55"/>
      <c r="AF35" s="55"/>
      <c r="AG35" s="55"/>
      <c r="AH35" s="114"/>
      <c r="AI35" s="123"/>
      <c r="AJ35" s="124"/>
      <c r="AK35" s="132" t="str">
        <f t="shared" ref="AK35" si="28">IF(AH34="","",IF(CP34="R","R",""))</f>
        <v/>
      </c>
      <c r="AL35" s="68" t="str">
        <f>IF(AH34="","",VLOOKUP(CQ35,General!U:V,2,FALSE))</f>
        <v/>
      </c>
      <c r="AM35" s="69" t="str" cm="1">
        <f t="array" aca="1" ref="AM35" ca="1">IF(AH34="","",INDIRECT(CQ34&amp;CF35))</f>
        <v/>
      </c>
      <c r="AN35" s="36" t="str">
        <f t="shared" si="8"/>
        <v/>
      </c>
      <c r="AO35" s="36" t="str">
        <f t="shared" si="11"/>
        <v/>
      </c>
      <c r="AP35" s="37" t="str">
        <f t="shared" si="9"/>
        <v/>
      </c>
      <c r="AQ35" s="55"/>
      <c r="AR35" s="55"/>
      <c r="AS35" s="55"/>
      <c r="AT35" s="35" t="str">
        <f>'Hedge 4 | (BM1C)2'!B35</f>
        <v/>
      </c>
      <c r="AU35" s="36" t="str">
        <f>'Hedge 4 | (BM1C)2'!C35</f>
        <v/>
      </c>
      <c r="AV35" s="36" t="str">
        <f>'Hedge 4 | (BM1C)2'!H35</f>
        <v/>
      </c>
      <c r="AW35" s="36" t="str">
        <f>'Hedge 4 | (BM1C)2'!O35</f>
        <v/>
      </c>
      <c r="AX35" s="36" t="str">
        <f>IF(AH35="","",IF('Hedge 4 | (BM1C)2'!X35="W","Y",IF('Hedge 4 | (BM1C)2'!X35="L","N","")))</f>
        <v/>
      </c>
      <c r="AY35" s="36" t="str">
        <f>'Hedge 4 | (BM1C)2'!AM35</f>
        <v/>
      </c>
      <c r="AZ35" s="36" t="str">
        <f>'Hedge 4 | (BM1C)2'!S35</f>
        <v/>
      </c>
      <c r="BA35" s="37" t="str">
        <f>'Hedge 4 | (BM1C)2'!U35</f>
        <v/>
      </c>
      <c r="BB35" s="55"/>
      <c r="BC35" s="55"/>
      <c r="BD35" s="35" t="str">
        <f>'Hedge 5 | (BFC)2'!B35</f>
        <v/>
      </c>
      <c r="BE35" s="36" t="str">
        <f>'Hedge 5 | (BFC)2'!C35</f>
        <v/>
      </c>
      <c r="BF35" s="36" t="str">
        <f>'Hedge 5 | (BFC)2'!H35</f>
        <v/>
      </c>
      <c r="BG35" s="36" t="str">
        <f>'Hedge 5 | (BFC)2'!O35</f>
        <v/>
      </c>
      <c r="BH35" s="36" t="str">
        <f>IF(AH35="","",IF('Hedge 5 | (BFC)2'!X35="W","Y",IF('Hedge 5 | (BFC)2'!X35="L","N","")))</f>
        <v/>
      </c>
      <c r="BI35" s="36" t="str">
        <f>'Hedge 5 | (BFC)2'!AM35</f>
        <v/>
      </c>
      <c r="BJ35" s="36" t="str">
        <f>'Hedge 5 | (BFC)2'!S35</f>
        <v/>
      </c>
      <c r="BK35" s="37" t="str">
        <f>'Hedge 5 | (BFC)2'!U35</f>
        <v/>
      </c>
      <c r="BL35" s="55"/>
      <c r="BM35" s="55"/>
      <c r="BN35" s="35" t="str">
        <f>'Hedge 6 | (D3BF3)2'!B35</f>
        <v/>
      </c>
      <c r="BO35" s="36" t="str">
        <f>'Hedge 6 | (D3BF3)2'!C35</f>
        <v/>
      </c>
      <c r="BP35" s="36" t="str">
        <f>'Hedge 6 | (D3BF3)2'!H35</f>
        <v/>
      </c>
      <c r="BQ35" s="36" t="str">
        <f>'Hedge 6 | (D3BF3)2'!O35</f>
        <v/>
      </c>
      <c r="BR35" s="36" t="str">
        <f>IF(AH35="","",IF('Hedge 6 | (D3BF3)2'!X35="W","Y",IF('Hedge 6 | (D3BF3)2'!X35="L","N","")))</f>
        <v/>
      </c>
      <c r="BS35" s="36" t="str">
        <f>'Hedge 6 | (D3BF3)2'!AM35</f>
        <v/>
      </c>
      <c r="BT35" s="36" t="str">
        <f>'Hedge 6 | (D3BF3)2'!S35</f>
        <v/>
      </c>
      <c r="BU35" s="37" t="str">
        <f>'Hedge 6 | (D3BF3)2'!U35</f>
        <v/>
      </c>
      <c r="BV35" s="55"/>
      <c r="BW35" s="55"/>
      <c r="BX35" s="1" t="e">
        <f>IF(AN35="",0,IFERROR(VLOOKUP(AN30&amp;AN31&amp;AN32&amp;AN33&amp;AN34&amp;AN35,General!I:J,2,FALSE),0))+AO34</f>
        <v>#VALUE!</v>
      </c>
      <c r="CE35" s="1" t="str">
        <f>CE39</f>
        <v/>
      </c>
      <c r="CF35" s="1">
        <v>35</v>
      </c>
      <c r="CG35" s="1" t="str">
        <f>$CE$39</f>
        <v/>
      </c>
      <c r="CL35" s="1" t="str">
        <f ca="1">IF(CL36=1,CL38,IF(CL36=2,IF(CM38="",CL38,CM38),IF(CL36=3,IF(AND(CM38="",CN38=""),CL38,IF(CN38="",CM38,CN38)),IF(AND(CM38="",CN38="",CO38=""),CL38,IF(AND(CN38="",CO38=""),CM38,IF(CO38="",CN38,CO38))))))</f>
        <v/>
      </c>
      <c r="CQ35" s="1" t="str">
        <f ca="1">$CL$34</f>
        <v/>
      </c>
      <c r="CT35" s="1" t="str">
        <f t="shared" si="10"/>
        <v/>
      </c>
      <c r="DQ35" s="17" t="str">
        <f t="shared" si="0"/>
        <v>B26</v>
      </c>
      <c r="DR35" s="76" t="str">
        <f t="shared" si="1"/>
        <v/>
      </c>
      <c r="DS35" s="4" t="str">
        <f t="shared" si="2"/>
        <v/>
      </c>
      <c r="DT35" s="4" t="str">
        <f t="shared" si="3"/>
        <v/>
      </c>
      <c r="DU35" s="4" t="str">
        <f t="shared" si="4"/>
        <v/>
      </c>
      <c r="DV35" s="4" t="str">
        <f t="shared" si="5"/>
        <v/>
      </c>
      <c r="DW35" s="4" t="str">
        <f t="shared" si="6"/>
        <v/>
      </c>
    </row>
    <row r="36" spans="1:127" ht="26.25" customHeight="1" thickBot="1">
      <c r="A36" s="1">
        <v>27</v>
      </c>
      <c r="B36" s="38" t="str">
        <f>'Hedge 1 | (BTC)2'!B36</f>
        <v/>
      </c>
      <c r="C36" s="25" t="str">
        <f>'Hedge 1 | (BTC)2'!C36</f>
        <v/>
      </c>
      <c r="D36" s="25" t="str">
        <f>'Hedge 1 | (BTC)2'!H36</f>
        <v/>
      </c>
      <c r="E36" s="25" t="str">
        <f>'Hedge 1 | (BTC)2'!O36</f>
        <v/>
      </c>
      <c r="F36" s="25" t="str">
        <f>IF(AH36="","",IF('Hedge 1 | (BTC)2'!X36="W","Y",IF('Hedge 1 | (BTC)2'!X36="L","N","")))</f>
        <v/>
      </c>
      <c r="G36" s="25" t="str">
        <f>'Hedge 1 | (BTC)2'!AM36</f>
        <v/>
      </c>
      <c r="H36" s="25" t="str">
        <f>'Hedge 1 | (BTC)2'!S36</f>
        <v/>
      </c>
      <c r="I36" s="39" t="str">
        <f>'Hedge 1 | (BTC)2'!U36</f>
        <v/>
      </c>
      <c r="J36" s="55"/>
      <c r="K36" s="55"/>
      <c r="L36" s="38" t="str">
        <f>'Hedge 2 | (BDC)2'!B36</f>
        <v/>
      </c>
      <c r="M36" s="25" t="str">
        <f>'Hedge 2 | (BDC)2'!C36</f>
        <v/>
      </c>
      <c r="N36" s="25" t="str">
        <f>'Hedge 2 | (BDC)2'!H36</f>
        <v/>
      </c>
      <c r="O36" s="25" t="str">
        <f>'Hedge 2 | (BDC)2'!O36</f>
        <v/>
      </c>
      <c r="P36" s="25" t="str">
        <f>IF(AH36="","",IF('Hedge 2 | (BDC)2'!X36="W","Y",IF('Hedge 2 | (BDC)2'!X36="L","N","")))</f>
        <v/>
      </c>
      <c r="Q36" s="25" t="str">
        <f>'Hedge 2 | (BDC)2'!AM36</f>
        <v/>
      </c>
      <c r="R36" s="25" t="str">
        <f>'Hedge 2 | (BDC)2'!S36</f>
        <v/>
      </c>
      <c r="S36" s="39" t="str">
        <f>'Hedge 2 | (BDC)2'!U36</f>
        <v/>
      </c>
      <c r="T36" s="55"/>
      <c r="U36" s="55"/>
      <c r="V36" s="38" t="str">
        <f>'Hedge 3 | (BT)2-M1'!B36</f>
        <v/>
      </c>
      <c r="W36" s="25" t="str">
        <f>'Hedge 3 | (BT)2-M1'!C36</f>
        <v/>
      </c>
      <c r="X36" s="25" t="str">
        <f>'Hedge 3 | (BT)2-M1'!H36</f>
        <v/>
      </c>
      <c r="Y36" s="25" t="str">
        <f>'Hedge 3 | (BT)2-M1'!O36</f>
        <v/>
      </c>
      <c r="Z36" s="25" t="str">
        <f>IF(AH36="","",IF('Hedge 3 | (BT)2-M1'!X36="W","Y",IF('Hedge 3 | (BT)2-M1'!X36="L","N","")))</f>
        <v/>
      </c>
      <c r="AA36" s="25" t="str">
        <f>'Hedge 3 | (BT)2-M1'!AM36</f>
        <v/>
      </c>
      <c r="AB36" s="25" t="str">
        <f>'Hedge 3 | (BT)2-M1'!S36</f>
        <v/>
      </c>
      <c r="AC36" s="39" t="str">
        <f>'Hedge 3 | (BT)2-M1'!U36</f>
        <v/>
      </c>
      <c r="AD36" s="55"/>
      <c r="AE36" s="55"/>
      <c r="AF36" s="55"/>
      <c r="AG36" s="55"/>
      <c r="AH36" s="115"/>
      <c r="AI36" s="123"/>
      <c r="AJ36" s="124"/>
      <c r="AK36" s="120"/>
      <c r="AL36" s="74"/>
      <c r="AM36" s="67" t="str" cm="1">
        <f t="array" aca="1" ref="AM36" ca="1">IF(AH35="","",INDIRECT(CQ35&amp;CF36))</f>
        <v/>
      </c>
      <c r="AN36" s="25" t="str">
        <f t="shared" si="8"/>
        <v/>
      </c>
      <c r="AO36" s="25" t="str">
        <f t="shared" si="11"/>
        <v/>
      </c>
      <c r="AP36" s="37" t="str">
        <f t="shared" si="9"/>
        <v/>
      </c>
      <c r="AQ36" s="55"/>
      <c r="AR36" s="55"/>
      <c r="AS36" s="55"/>
      <c r="AT36" s="38" t="str">
        <f>'Hedge 4 | (BM1C)2'!B36</f>
        <v/>
      </c>
      <c r="AU36" s="25" t="str">
        <f>'Hedge 4 | (BM1C)2'!C36</f>
        <v/>
      </c>
      <c r="AV36" s="25" t="str">
        <f>'Hedge 4 | (BM1C)2'!H36</f>
        <v/>
      </c>
      <c r="AW36" s="25" t="str">
        <f>'Hedge 4 | (BM1C)2'!O36</f>
        <v/>
      </c>
      <c r="AX36" s="25" t="str">
        <f>IF(AH36="","",IF('Hedge 4 | (BM1C)2'!X36="W","Y",IF('Hedge 4 | (BM1C)2'!X36="L","N","")))</f>
        <v/>
      </c>
      <c r="AY36" s="25" t="str">
        <f>'Hedge 4 | (BM1C)2'!AM36</f>
        <v/>
      </c>
      <c r="AZ36" s="25" t="str">
        <f>'Hedge 4 | (BM1C)2'!S36</f>
        <v/>
      </c>
      <c r="BA36" s="39" t="str">
        <f>'Hedge 4 | (BM1C)2'!U36</f>
        <v/>
      </c>
      <c r="BB36" s="55"/>
      <c r="BC36" s="55"/>
      <c r="BD36" s="38" t="str">
        <f>'Hedge 5 | (BFC)2'!B36</f>
        <v/>
      </c>
      <c r="BE36" s="25" t="str">
        <f>'Hedge 5 | (BFC)2'!C36</f>
        <v/>
      </c>
      <c r="BF36" s="25" t="str">
        <f>'Hedge 5 | (BFC)2'!H36</f>
        <v/>
      </c>
      <c r="BG36" s="25" t="str">
        <f>'Hedge 5 | (BFC)2'!O36</f>
        <v/>
      </c>
      <c r="BH36" s="25" t="str">
        <f>IF(AH36="","",IF('Hedge 5 | (BFC)2'!X36="W","Y",IF('Hedge 5 | (BFC)2'!X36="L","N","")))</f>
        <v/>
      </c>
      <c r="BI36" s="25" t="str">
        <f>'Hedge 5 | (BFC)2'!AM36</f>
        <v/>
      </c>
      <c r="BJ36" s="25" t="str">
        <f>'Hedge 5 | (BFC)2'!S36</f>
        <v/>
      </c>
      <c r="BK36" s="39" t="str">
        <f>'Hedge 5 | (BFC)2'!U36</f>
        <v/>
      </c>
      <c r="BL36" s="55"/>
      <c r="BM36" s="55"/>
      <c r="BN36" s="35" t="str">
        <f>'Hedge 6 | (D3BF3)2'!B36</f>
        <v/>
      </c>
      <c r="BO36" s="36" t="str">
        <f>'Hedge 6 | (D3BF3)2'!C36</f>
        <v/>
      </c>
      <c r="BP36" s="36" t="str">
        <f>'Hedge 6 | (D3BF3)2'!H36</f>
        <v/>
      </c>
      <c r="BQ36" s="36" t="str">
        <f>'Hedge 6 | (D3BF3)2'!O36</f>
        <v/>
      </c>
      <c r="BR36" s="36" t="str">
        <f>IF(AH36="","",IF('Hedge 6 | (D3BF3)2'!X36="W","Y",IF('Hedge 6 | (D3BF3)2'!X36="L","N","")))</f>
        <v/>
      </c>
      <c r="BS36" s="36" t="str">
        <f>'Hedge 6 | (D3BF3)2'!AM36</f>
        <v/>
      </c>
      <c r="BT36" s="36" t="str">
        <f>'Hedge 6 | (D3BF3)2'!S36</f>
        <v/>
      </c>
      <c r="BU36" s="37" t="str">
        <f>'Hedge 6 | (D3BF3)2'!U36</f>
        <v/>
      </c>
      <c r="BV36" s="55"/>
      <c r="BW36" s="55"/>
      <c r="BX36" s="1" t="e">
        <f>IF(AN36="",0,IFERROR(VLOOKUP(AN31&amp;AN32&amp;AN33&amp;AN34&amp;AN35&amp;AN36,General!I:J,2,FALSE),0))+AO35</f>
        <v>#VALUE!</v>
      </c>
      <c r="CE36" s="1" t="str">
        <f>CE39</f>
        <v/>
      </c>
      <c r="CF36" s="1">
        <v>36</v>
      </c>
      <c r="CG36" s="1" t="str">
        <f t="shared" ref="CG36:CG39" si="29">$CE$39</f>
        <v/>
      </c>
      <c r="CL36" s="1">
        <f>CR36</f>
        <v>2</v>
      </c>
      <c r="CQ36" s="1" t="str">
        <f t="shared" ref="CQ36:CQ38" ca="1" si="30">$CL$34</f>
        <v/>
      </c>
      <c r="CR36" s="1">
        <f t="shared" ref="CR36" si="31">IF(CR31=4,1,CR31+1)</f>
        <v>2</v>
      </c>
      <c r="CT36" s="1" t="str">
        <f t="shared" si="10"/>
        <v/>
      </c>
      <c r="DQ36" s="17" t="str">
        <f t="shared" si="0"/>
        <v>B27</v>
      </c>
      <c r="DR36" s="76" t="str">
        <f t="shared" si="1"/>
        <v/>
      </c>
      <c r="DS36" s="4" t="str">
        <f t="shared" si="2"/>
        <v/>
      </c>
      <c r="DT36" s="4" t="str">
        <f t="shared" si="3"/>
        <v/>
      </c>
      <c r="DU36" s="4" t="str">
        <f t="shared" si="4"/>
        <v/>
      </c>
      <c r="DV36" s="4" t="str">
        <f t="shared" si="5"/>
        <v/>
      </c>
      <c r="DW36" s="4" t="str">
        <f t="shared" si="6"/>
        <v/>
      </c>
    </row>
    <row r="37" spans="1:127" ht="26.25" customHeight="1" thickBot="1">
      <c r="A37" s="1">
        <v>28</v>
      </c>
      <c r="B37" s="38" t="str">
        <f>'Hedge 1 | (BTC)2'!B37</f>
        <v/>
      </c>
      <c r="C37" s="25" t="str">
        <f>'Hedge 1 | (BTC)2'!C37</f>
        <v/>
      </c>
      <c r="D37" s="25" t="str">
        <f>'Hedge 1 | (BTC)2'!H37</f>
        <v/>
      </c>
      <c r="E37" s="25" t="str">
        <f>'Hedge 1 | (BTC)2'!O37</f>
        <v/>
      </c>
      <c r="F37" s="25" t="str">
        <f>IF(AH37="","",IF('Hedge 1 | (BTC)2'!X37="W","Y",IF('Hedge 1 | (BTC)2'!X37="L","N","")))</f>
        <v/>
      </c>
      <c r="G37" s="25" t="str">
        <f>'Hedge 1 | (BTC)2'!AM37</f>
        <v/>
      </c>
      <c r="H37" s="25" t="str">
        <f>'Hedge 1 | (BTC)2'!S37</f>
        <v/>
      </c>
      <c r="I37" s="39" t="str">
        <f>'Hedge 1 | (BTC)2'!U37</f>
        <v/>
      </c>
      <c r="J37" s="55"/>
      <c r="K37" s="55"/>
      <c r="L37" s="38" t="str">
        <f>'Hedge 2 | (BDC)2'!B37</f>
        <v/>
      </c>
      <c r="M37" s="25" t="str">
        <f>'Hedge 2 | (BDC)2'!C37</f>
        <v/>
      </c>
      <c r="N37" s="25" t="str">
        <f>'Hedge 2 | (BDC)2'!H37</f>
        <v/>
      </c>
      <c r="O37" s="25" t="str">
        <f>'Hedge 2 | (BDC)2'!O37</f>
        <v/>
      </c>
      <c r="P37" s="25" t="str">
        <f>IF(AH37="","",IF('Hedge 2 | (BDC)2'!X37="W","Y",IF('Hedge 2 | (BDC)2'!X37="L","N","")))</f>
        <v/>
      </c>
      <c r="Q37" s="25" t="str">
        <f>'Hedge 2 | (BDC)2'!AM37</f>
        <v/>
      </c>
      <c r="R37" s="25" t="str">
        <f>'Hedge 2 | (BDC)2'!S37</f>
        <v/>
      </c>
      <c r="S37" s="39" t="str">
        <f>'Hedge 2 | (BDC)2'!U37</f>
        <v/>
      </c>
      <c r="T37" s="55"/>
      <c r="U37" s="55"/>
      <c r="V37" s="38" t="str">
        <f>'Hedge 3 | (BT)2-M1'!B37</f>
        <v/>
      </c>
      <c r="W37" s="25" t="str">
        <f>'Hedge 3 | (BT)2-M1'!C37</f>
        <v/>
      </c>
      <c r="X37" s="25" t="str">
        <f>'Hedge 3 | (BT)2-M1'!H37</f>
        <v/>
      </c>
      <c r="Y37" s="25" t="str">
        <f>'Hedge 3 | (BT)2-M1'!O37</f>
        <v/>
      </c>
      <c r="Z37" s="25" t="str">
        <f>IF(AH37="","",IF('Hedge 3 | (BT)2-M1'!X37="W","Y",IF('Hedge 3 | (BT)2-M1'!X37="L","N","")))</f>
        <v/>
      </c>
      <c r="AA37" s="25" t="str">
        <f>'Hedge 3 | (BT)2-M1'!AM37</f>
        <v/>
      </c>
      <c r="AB37" s="25" t="str">
        <f>'Hedge 3 | (BT)2-M1'!S37</f>
        <v/>
      </c>
      <c r="AC37" s="39" t="str">
        <f>'Hedge 3 | (BT)2-M1'!U37</f>
        <v/>
      </c>
      <c r="AD37" s="55"/>
      <c r="AE37" s="55"/>
      <c r="AF37" s="55"/>
      <c r="AG37" s="55"/>
      <c r="AH37" s="115"/>
      <c r="AI37" s="123"/>
      <c r="AJ37" s="124"/>
      <c r="AK37" s="120"/>
      <c r="AL37" s="74"/>
      <c r="AM37" s="67" t="str" cm="1">
        <f t="array" aca="1" ref="AM37" ca="1">IF(AH36="","",INDIRECT(CQ36&amp;CF37))</f>
        <v/>
      </c>
      <c r="AN37" s="25" t="str">
        <f t="shared" si="8"/>
        <v/>
      </c>
      <c r="AO37" s="25" t="str">
        <f t="shared" si="11"/>
        <v/>
      </c>
      <c r="AP37" s="37" t="str">
        <f t="shared" si="9"/>
        <v/>
      </c>
      <c r="AQ37" s="55"/>
      <c r="AR37" s="55"/>
      <c r="AS37" s="55"/>
      <c r="AT37" s="38" t="str">
        <f>'Hedge 4 | (BM1C)2'!B37</f>
        <v/>
      </c>
      <c r="AU37" s="25" t="str">
        <f>'Hedge 4 | (BM1C)2'!C37</f>
        <v/>
      </c>
      <c r="AV37" s="25" t="str">
        <f>'Hedge 4 | (BM1C)2'!H37</f>
        <v/>
      </c>
      <c r="AW37" s="25" t="str">
        <f>'Hedge 4 | (BM1C)2'!O37</f>
        <v/>
      </c>
      <c r="AX37" s="25" t="str">
        <f>IF(AH37="","",IF('Hedge 4 | (BM1C)2'!X37="W","Y",IF('Hedge 4 | (BM1C)2'!X37="L","N","")))</f>
        <v/>
      </c>
      <c r="AY37" s="25" t="str">
        <f>'Hedge 4 | (BM1C)2'!AM37</f>
        <v/>
      </c>
      <c r="AZ37" s="25" t="str">
        <f>'Hedge 4 | (BM1C)2'!S37</f>
        <v/>
      </c>
      <c r="BA37" s="39" t="str">
        <f>'Hedge 4 | (BM1C)2'!U37</f>
        <v/>
      </c>
      <c r="BB37" s="55"/>
      <c r="BC37" s="55"/>
      <c r="BD37" s="38" t="str">
        <f>'Hedge 5 | (BFC)2'!B37</f>
        <v/>
      </c>
      <c r="BE37" s="25" t="str">
        <f>'Hedge 5 | (BFC)2'!C37</f>
        <v/>
      </c>
      <c r="BF37" s="25" t="str">
        <f>'Hedge 5 | (BFC)2'!H37</f>
        <v/>
      </c>
      <c r="BG37" s="25" t="str">
        <f>'Hedge 5 | (BFC)2'!O37</f>
        <v/>
      </c>
      <c r="BH37" s="25" t="str">
        <f>IF(AH37="","",IF('Hedge 5 | (BFC)2'!X37="W","Y",IF('Hedge 5 | (BFC)2'!X37="L","N","")))</f>
        <v/>
      </c>
      <c r="BI37" s="25" t="str">
        <f>'Hedge 5 | (BFC)2'!AM37</f>
        <v/>
      </c>
      <c r="BJ37" s="25" t="str">
        <f>'Hedge 5 | (BFC)2'!S37</f>
        <v/>
      </c>
      <c r="BK37" s="39" t="str">
        <f>'Hedge 5 | (BFC)2'!U37</f>
        <v/>
      </c>
      <c r="BL37" s="55"/>
      <c r="BM37" s="55"/>
      <c r="BN37" s="35" t="str">
        <f>'Hedge 6 | (D3BF3)2'!B37</f>
        <v/>
      </c>
      <c r="BO37" s="36" t="str">
        <f>'Hedge 6 | (D3BF3)2'!C37</f>
        <v/>
      </c>
      <c r="BP37" s="36" t="str">
        <f>'Hedge 6 | (D3BF3)2'!H37</f>
        <v/>
      </c>
      <c r="BQ37" s="36" t="str">
        <f>'Hedge 6 | (D3BF3)2'!O37</f>
        <v/>
      </c>
      <c r="BR37" s="36" t="str">
        <f>IF(AH37="","",IF('Hedge 6 | (D3BF3)2'!X37="W","Y",IF('Hedge 6 | (D3BF3)2'!X37="L","N","")))</f>
        <v/>
      </c>
      <c r="BS37" s="36" t="str">
        <f>'Hedge 6 | (D3BF3)2'!AM37</f>
        <v/>
      </c>
      <c r="BT37" s="36" t="str">
        <f>'Hedge 6 | (D3BF3)2'!S37</f>
        <v/>
      </c>
      <c r="BU37" s="37" t="str">
        <f>'Hedge 6 | (D3BF3)2'!U37</f>
        <v/>
      </c>
      <c r="BV37" s="55"/>
      <c r="BW37" s="55"/>
      <c r="BX37" s="1" t="e">
        <f>IF(AN37="",0,IFERROR(VLOOKUP(AN32&amp;AN33&amp;AN34&amp;AN35&amp;AN36&amp;AN37,General!I:J,2,FALSE),0))+AO36</f>
        <v>#VALUE!</v>
      </c>
      <c r="CE37" s="1" t="str">
        <f>CE39</f>
        <v/>
      </c>
      <c r="CF37" s="1">
        <v>37</v>
      </c>
      <c r="CG37" s="1" t="str">
        <f t="shared" si="29"/>
        <v/>
      </c>
      <c r="CH37" s="1" t="str">
        <f>IFERROR(VLOOKUP(CH39,General!R:S,2,FALSE),"")</f>
        <v/>
      </c>
      <c r="CI37" s="1" t="str">
        <f>IFERROR(VLOOKUP(CI39,General!R:S,2,FALSE),"")</f>
        <v/>
      </c>
      <c r="CJ37" s="1" t="str">
        <f>IFERROR(VLOOKUP(CJ39,General!R:S,2,FALSE),"")</f>
        <v/>
      </c>
      <c r="CK37" s="1" t="str">
        <f>IFERROR(VLOOKUP(CK39,General!R:S,2,FALSE),"")</f>
        <v/>
      </c>
      <c r="CL37" s="1">
        <f ca="1">COUNTIF(CH38:CK38,MAX(CH38:CK38))</f>
        <v>4</v>
      </c>
      <c r="CQ37" s="1" t="str">
        <f t="shared" ca="1" si="30"/>
        <v/>
      </c>
      <c r="CT37" s="1" t="str">
        <f t="shared" si="10"/>
        <v/>
      </c>
      <c r="DQ37" s="17" t="str">
        <f t="shared" si="0"/>
        <v>B28</v>
      </c>
      <c r="DR37" s="76" t="str">
        <f t="shared" si="1"/>
        <v/>
      </c>
      <c r="DS37" s="4" t="str">
        <f t="shared" si="2"/>
        <v/>
      </c>
      <c r="DT37" s="4" t="str">
        <f t="shared" si="3"/>
        <v/>
      </c>
      <c r="DU37" s="4" t="str">
        <f t="shared" si="4"/>
        <v/>
      </c>
      <c r="DV37" s="4" t="str">
        <f t="shared" si="5"/>
        <v/>
      </c>
      <c r="DW37" s="4" t="str">
        <f t="shared" si="6"/>
        <v/>
      </c>
    </row>
    <row r="38" spans="1:127" ht="26.25" customHeight="1" thickBot="1">
      <c r="A38" s="1">
        <v>29</v>
      </c>
      <c r="B38" s="38" t="str">
        <f>'Hedge 1 | (BTC)2'!B38</f>
        <v/>
      </c>
      <c r="C38" s="25" t="str">
        <f>'Hedge 1 | (BTC)2'!C38</f>
        <v/>
      </c>
      <c r="D38" s="25" t="str">
        <f>'Hedge 1 | (BTC)2'!H38</f>
        <v/>
      </c>
      <c r="E38" s="25" t="str">
        <f>'Hedge 1 | (BTC)2'!O38</f>
        <v/>
      </c>
      <c r="F38" s="25" t="str">
        <f>IF(AH38="","",IF('Hedge 1 | (BTC)2'!X38="W","Y",IF('Hedge 1 | (BTC)2'!X38="L","N","")))</f>
        <v/>
      </c>
      <c r="G38" s="25" t="str">
        <f>'Hedge 1 | (BTC)2'!AM38</f>
        <v/>
      </c>
      <c r="H38" s="25" t="str">
        <f>'Hedge 1 | (BTC)2'!S38</f>
        <v/>
      </c>
      <c r="I38" s="39" t="str">
        <f>'Hedge 1 | (BTC)2'!U38</f>
        <v/>
      </c>
      <c r="J38" s="55"/>
      <c r="K38" s="55"/>
      <c r="L38" s="38" t="str">
        <f>'Hedge 2 | (BDC)2'!B38</f>
        <v/>
      </c>
      <c r="M38" s="25" t="str">
        <f>'Hedge 2 | (BDC)2'!C38</f>
        <v/>
      </c>
      <c r="N38" s="25" t="str">
        <f>'Hedge 2 | (BDC)2'!H38</f>
        <v/>
      </c>
      <c r="O38" s="25" t="str">
        <f>'Hedge 2 | (BDC)2'!O38</f>
        <v/>
      </c>
      <c r="P38" s="25" t="str">
        <f>IF(AH38="","",IF('Hedge 2 | (BDC)2'!X38="W","Y",IF('Hedge 2 | (BDC)2'!X38="L","N","")))</f>
        <v/>
      </c>
      <c r="Q38" s="25" t="str">
        <f>'Hedge 2 | (BDC)2'!AM38</f>
        <v/>
      </c>
      <c r="R38" s="25" t="str">
        <f>'Hedge 2 | (BDC)2'!S38</f>
        <v/>
      </c>
      <c r="S38" s="39" t="str">
        <f>'Hedge 2 | (BDC)2'!U38</f>
        <v/>
      </c>
      <c r="T38" s="55"/>
      <c r="U38" s="55"/>
      <c r="V38" s="38" t="str">
        <f>'Hedge 3 | (BT)2-M1'!B38</f>
        <v/>
      </c>
      <c r="W38" s="25" t="str">
        <f>'Hedge 3 | (BT)2-M1'!C38</f>
        <v/>
      </c>
      <c r="X38" s="25" t="str">
        <f>'Hedge 3 | (BT)2-M1'!H38</f>
        <v/>
      </c>
      <c r="Y38" s="25" t="str">
        <f>'Hedge 3 | (BT)2-M1'!O38</f>
        <v/>
      </c>
      <c r="Z38" s="25" t="str">
        <f>IF(AH38="","",IF('Hedge 3 | (BT)2-M1'!X38="W","Y",IF('Hedge 3 | (BT)2-M1'!X38="L","N","")))</f>
        <v/>
      </c>
      <c r="AA38" s="25" t="str">
        <f>'Hedge 3 | (BT)2-M1'!AM38</f>
        <v/>
      </c>
      <c r="AB38" s="25" t="str">
        <f>'Hedge 3 | (BT)2-M1'!S38</f>
        <v/>
      </c>
      <c r="AC38" s="39" t="str">
        <f>'Hedge 3 | (BT)2-M1'!U38</f>
        <v/>
      </c>
      <c r="AD38" s="55"/>
      <c r="AE38" s="55"/>
      <c r="AF38" s="55"/>
      <c r="AG38" s="55"/>
      <c r="AH38" s="115"/>
      <c r="AI38" s="123"/>
      <c r="AJ38" s="124"/>
      <c r="AK38" s="120"/>
      <c r="AL38" s="74"/>
      <c r="AM38" s="67" t="str" cm="1">
        <f t="array" aca="1" ref="AM38" ca="1">IF(AH37="","",INDIRECT(CQ37&amp;CF38))</f>
        <v/>
      </c>
      <c r="AN38" s="25" t="str">
        <f t="shared" si="8"/>
        <v/>
      </c>
      <c r="AO38" s="25" t="str">
        <f t="shared" si="11"/>
        <v/>
      </c>
      <c r="AP38" s="37" t="str">
        <f t="shared" si="9"/>
        <v/>
      </c>
      <c r="AQ38" s="55"/>
      <c r="AR38" s="55"/>
      <c r="AS38" s="55"/>
      <c r="AT38" s="38" t="str">
        <f>'Hedge 4 | (BM1C)2'!B38</f>
        <v/>
      </c>
      <c r="AU38" s="25" t="str">
        <f>'Hedge 4 | (BM1C)2'!C38</f>
        <v/>
      </c>
      <c r="AV38" s="25" t="str">
        <f>'Hedge 4 | (BM1C)2'!H38</f>
        <v/>
      </c>
      <c r="AW38" s="25" t="str">
        <f>'Hedge 4 | (BM1C)2'!O38</f>
        <v/>
      </c>
      <c r="AX38" s="25" t="str">
        <f>IF(AH38="","",IF('Hedge 4 | (BM1C)2'!X38="W","Y",IF('Hedge 4 | (BM1C)2'!X38="L","N","")))</f>
        <v/>
      </c>
      <c r="AY38" s="25" t="str">
        <f>'Hedge 4 | (BM1C)2'!AM38</f>
        <v/>
      </c>
      <c r="AZ38" s="25" t="str">
        <f>'Hedge 4 | (BM1C)2'!S38</f>
        <v/>
      </c>
      <c r="BA38" s="39" t="str">
        <f>'Hedge 4 | (BM1C)2'!U38</f>
        <v/>
      </c>
      <c r="BB38" s="55"/>
      <c r="BC38" s="55"/>
      <c r="BD38" s="38" t="str">
        <f>'Hedge 5 | (BFC)2'!B38</f>
        <v/>
      </c>
      <c r="BE38" s="25" t="str">
        <f>'Hedge 5 | (BFC)2'!C38</f>
        <v/>
      </c>
      <c r="BF38" s="25" t="str">
        <f>'Hedge 5 | (BFC)2'!H38</f>
        <v/>
      </c>
      <c r="BG38" s="25" t="str">
        <f>'Hedge 5 | (BFC)2'!O38</f>
        <v/>
      </c>
      <c r="BH38" s="25" t="str">
        <f>IF(AH38="","",IF('Hedge 5 | (BFC)2'!X38="W","Y",IF('Hedge 5 | (BFC)2'!X38="L","N","")))</f>
        <v/>
      </c>
      <c r="BI38" s="25" t="str">
        <f>'Hedge 5 | (BFC)2'!AM38</f>
        <v/>
      </c>
      <c r="BJ38" s="25" t="str">
        <f>'Hedge 5 | (BFC)2'!S38</f>
        <v/>
      </c>
      <c r="BK38" s="39" t="str">
        <f>'Hedge 5 | (BFC)2'!U38</f>
        <v/>
      </c>
      <c r="BL38" s="55"/>
      <c r="BM38" s="55"/>
      <c r="BN38" s="35" t="str">
        <f>'Hedge 6 | (D3BF3)2'!B38</f>
        <v/>
      </c>
      <c r="BO38" s="36" t="str">
        <f>'Hedge 6 | (D3BF3)2'!C38</f>
        <v/>
      </c>
      <c r="BP38" s="36" t="str">
        <f>'Hedge 6 | (D3BF3)2'!H38</f>
        <v/>
      </c>
      <c r="BQ38" s="36" t="str">
        <f>'Hedge 6 | (D3BF3)2'!O38</f>
        <v/>
      </c>
      <c r="BR38" s="36" t="str">
        <f>IF(AH38="","",IF('Hedge 6 | (D3BF3)2'!X38="W","Y",IF('Hedge 6 | (D3BF3)2'!X38="L","N","")))</f>
        <v/>
      </c>
      <c r="BS38" s="36" t="str">
        <f>'Hedge 6 | (D3BF3)2'!AM38</f>
        <v/>
      </c>
      <c r="BT38" s="36" t="str">
        <f>'Hedge 6 | (D3BF3)2'!S38</f>
        <v/>
      </c>
      <c r="BU38" s="37" t="str">
        <f>'Hedge 6 | (D3BF3)2'!U38</f>
        <v/>
      </c>
      <c r="BV38" s="55"/>
      <c r="BW38" s="55"/>
      <c r="BX38" s="1" t="e">
        <f>IF(AN38="",0,IFERROR(VLOOKUP(AN33&amp;AN34&amp;AN35&amp;AN36&amp;AN37&amp;AN38,General!I:J,2,FALSE),0))+AO37</f>
        <v>#VALUE!</v>
      </c>
      <c r="CE38" s="1" t="str">
        <f>CE39</f>
        <v/>
      </c>
      <c r="CF38" s="1">
        <v>38</v>
      </c>
      <c r="CG38" s="1" t="str">
        <f t="shared" si="29"/>
        <v/>
      </c>
      <c r="CH38" s="1">
        <f ca="1">IF(CH39="",0,COUNTIF(INDIRECT(CH37&amp;CF35):INDIRECT(CH37&amp;CF39),"Y"))</f>
        <v>0</v>
      </c>
      <c r="CI38" s="1">
        <f ca="1">IF(CI39="",0,COUNTIF(INDIRECT(CI37&amp;CF35):INDIRECT(CI37&amp;CF39),"Y"))</f>
        <v>0</v>
      </c>
      <c r="CJ38" s="1">
        <f ca="1">IF(CJ39="",0,COUNTIF(INDIRECT(CJ37&amp;CF35):INDIRECT(CJ37&amp;CF39),"Y"))</f>
        <v>0</v>
      </c>
      <c r="CK38" s="1">
        <f ca="1">IF(CK39="",0,COUNTIF(INDIRECT(CK37&amp;CF35):INDIRECT(CK37&amp;CF39),"Y"))</f>
        <v>0</v>
      </c>
      <c r="CL38" s="1" t="str" cm="1">
        <f t="array" aca="1" ref="CL38" ca="1">IFERROR(INDEX($CH$39:$CK$39,_xlfn.AGGREGATE(15,6,COLUMN($CH$39:$CK$39)-COLUMN($CG$39)/($CH$38:$CK$38=MAX($CH$38:$CK$38)),COLUMNS($CH$39:CH39))),"")</f>
        <v/>
      </c>
      <c r="CM38" s="1" t="str" cm="1">
        <f t="array" aca="1" ref="CM38" ca="1">IFERROR(INDEX($CH$39:$CK$39,_xlfn.AGGREGATE(15,6,COLUMN($CH$39:$CK$39)-COLUMN($CG$39)/($CH$38:$CK$38=MAX($CH$38:$CK$38)),COLUMNS($CH$39:CI39))),"")</f>
        <v/>
      </c>
      <c r="CN38" s="1" t="str" cm="1">
        <f t="array" aca="1" ref="CN38" ca="1">IFERROR(INDEX($CH$39:$CK$39,_xlfn.AGGREGATE(15,6,COLUMN($CH$39:$CK$39)-COLUMN($CG$39)/($CH$38:$CK$38=MAX($CH$38:$CK$38)),COLUMNS($CH$39:CJ39))),"")</f>
        <v/>
      </c>
      <c r="CO38" s="1" t="str" cm="1">
        <f t="array" aca="1" ref="CO38" ca="1">IFERROR(INDEX($CH$39:$CK$39,_xlfn.AGGREGATE(15,6,COLUMN($CH$39:$CK$39)-COLUMN($CG$39)/($CH$38:$CK$38=MAX($CH$38:$CK$38)),COLUMNS($CH$39:CK39))),"")</f>
        <v/>
      </c>
      <c r="CQ38" s="1" t="str">
        <f t="shared" ca="1" si="30"/>
        <v/>
      </c>
      <c r="CT38" s="1" t="str">
        <f t="shared" si="10"/>
        <v/>
      </c>
      <c r="DQ38" s="17" t="str">
        <f t="shared" si="0"/>
        <v>B29</v>
      </c>
      <c r="DR38" s="76" t="str">
        <f t="shared" si="1"/>
        <v/>
      </c>
      <c r="DS38" s="4" t="str">
        <f t="shared" si="2"/>
        <v/>
      </c>
      <c r="DT38" s="4" t="str">
        <f t="shared" si="3"/>
        <v/>
      </c>
      <c r="DU38" s="4" t="str">
        <f t="shared" si="4"/>
        <v/>
      </c>
      <c r="DV38" s="4" t="str">
        <f t="shared" si="5"/>
        <v/>
      </c>
      <c r="DW38" s="4" t="str">
        <f t="shared" si="6"/>
        <v/>
      </c>
    </row>
    <row r="39" spans="1:127" ht="26.25" customHeight="1" thickBot="1">
      <c r="A39" s="1">
        <v>30</v>
      </c>
      <c r="B39" s="40" t="str">
        <f>'Hedge 1 | (BTC)2'!B39</f>
        <v/>
      </c>
      <c r="C39" s="41" t="str">
        <f>'Hedge 1 | (BTC)2'!C39</f>
        <v/>
      </c>
      <c r="D39" s="41" t="str">
        <f>'Hedge 1 | (BTC)2'!H39</f>
        <v/>
      </c>
      <c r="E39" s="41" t="str">
        <f>'Hedge 1 | (BTC)2'!O39</f>
        <v/>
      </c>
      <c r="F39" s="41" t="str">
        <f>IF(AH39="","",IF('Hedge 1 | (BTC)2'!X39="W","Y",IF('Hedge 1 | (BTC)2'!X39="L","N","")))</f>
        <v/>
      </c>
      <c r="G39" s="41" t="str">
        <f>'Hedge 1 | (BTC)2'!AM39</f>
        <v/>
      </c>
      <c r="H39" s="41" t="str">
        <f>'Hedge 1 | (BTC)2'!S39</f>
        <v/>
      </c>
      <c r="I39" s="42" t="str">
        <f>'Hedge 1 | (BTC)2'!U39</f>
        <v/>
      </c>
      <c r="J39" s="55"/>
      <c r="K39" s="55"/>
      <c r="L39" s="40" t="str">
        <f>'Hedge 2 | (BDC)2'!B39</f>
        <v/>
      </c>
      <c r="M39" s="41" t="str">
        <f>'Hedge 2 | (BDC)2'!C39</f>
        <v/>
      </c>
      <c r="N39" s="41" t="str">
        <f>'Hedge 2 | (BDC)2'!H39</f>
        <v/>
      </c>
      <c r="O39" s="41" t="str">
        <f>'Hedge 2 | (BDC)2'!O39</f>
        <v/>
      </c>
      <c r="P39" s="41" t="str">
        <f>IF(AH39="","",IF('Hedge 2 | (BDC)2'!X39="W","Y",IF('Hedge 2 | (BDC)2'!X39="L","N","")))</f>
        <v/>
      </c>
      <c r="Q39" s="41" t="str">
        <f>'Hedge 2 | (BDC)2'!AM39</f>
        <v/>
      </c>
      <c r="R39" s="41" t="str">
        <f>'Hedge 2 | (BDC)2'!S39</f>
        <v/>
      </c>
      <c r="S39" s="42" t="str">
        <f>'Hedge 2 | (BDC)2'!U39</f>
        <v/>
      </c>
      <c r="T39" s="55"/>
      <c r="U39" s="55"/>
      <c r="V39" s="40" t="str">
        <f>'Hedge 3 | (BT)2-M1'!B39</f>
        <v/>
      </c>
      <c r="W39" s="41" t="str">
        <f>'Hedge 3 | (BT)2-M1'!C39</f>
        <v/>
      </c>
      <c r="X39" s="41" t="str">
        <f>'Hedge 3 | (BT)2-M1'!H39</f>
        <v/>
      </c>
      <c r="Y39" s="41" t="str">
        <f>'Hedge 3 | (BT)2-M1'!O39</f>
        <v/>
      </c>
      <c r="Z39" s="41" t="str">
        <f>IF(AH39="","",IF('Hedge 3 | (BT)2-M1'!X39="W","Y",IF('Hedge 3 | (BT)2-M1'!X39="L","N","")))</f>
        <v/>
      </c>
      <c r="AA39" s="41" t="str">
        <f>'Hedge 3 | (BT)2-M1'!AM39</f>
        <v/>
      </c>
      <c r="AB39" s="41" t="str">
        <f>'Hedge 3 | (BT)2-M1'!S39</f>
        <v/>
      </c>
      <c r="AC39" s="42" t="str">
        <f>'Hedge 3 | (BT)2-M1'!U39</f>
        <v/>
      </c>
      <c r="AD39" s="55"/>
      <c r="AE39" s="55"/>
      <c r="AF39" s="55"/>
      <c r="AG39" s="55"/>
      <c r="AH39" s="116"/>
      <c r="AI39" s="123"/>
      <c r="AJ39" s="124"/>
      <c r="AK39" s="121"/>
      <c r="AL39" s="75"/>
      <c r="AM39" s="70" t="str" cm="1">
        <f t="array" aca="1" ref="AM39" ca="1">IF(AH38="","",INDIRECT(CQ38&amp;CF39))</f>
        <v/>
      </c>
      <c r="AN39" s="41" t="str">
        <f t="shared" si="8"/>
        <v/>
      </c>
      <c r="AO39" s="41" t="str">
        <f t="shared" si="11"/>
        <v/>
      </c>
      <c r="AP39" s="37" t="str">
        <f t="shared" si="9"/>
        <v/>
      </c>
      <c r="AQ39" s="55"/>
      <c r="AR39" s="55"/>
      <c r="AS39" s="55"/>
      <c r="AT39" s="40" t="str">
        <f>'Hedge 4 | (BM1C)2'!B39</f>
        <v/>
      </c>
      <c r="AU39" s="41" t="str">
        <f>'Hedge 4 | (BM1C)2'!C39</f>
        <v/>
      </c>
      <c r="AV39" s="41" t="str">
        <f>'Hedge 4 | (BM1C)2'!H39</f>
        <v/>
      </c>
      <c r="AW39" s="41" t="str">
        <f>'Hedge 4 | (BM1C)2'!O39</f>
        <v/>
      </c>
      <c r="AX39" s="41" t="str">
        <f>IF(AH39="","",IF('Hedge 4 | (BM1C)2'!X39="W","Y",IF('Hedge 4 | (BM1C)2'!X39="L","N","")))</f>
        <v/>
      </c>
      <c r="AY39" s="41" t="str">
        <f>'Hedge 4 | (BM1C)2'!AM39</f>
        <v/>
      </c>
      <c r="AZ39" s="41" t="str">
        <f>'Hedge 4 | (BM1C)2'!S39</f>
        <v/>
      </c>
      <c r="BA39" s="42" t="str">
        <f>'Hedge 4 | (BM1C)2'!U39</f>
        <v/>
      </c>
      <c r="BB39" s="55"/>
      <c r="BC39" s="55"/>
      <c r="BD39" s="40" t="str">
        <f>'Hedge 5 | (BFC)2'!B39</f>
        <v/>
      </c>
      <c r="BE39" s="41" t="str">
        <f>'Hedge 5 | (BFC)2'!C39</f>
        <v/>
      </c>
      <c r="BF39" s="41" t="str">
        <f>'Hedge 5 | (BFC)2'!H39</f>
        <v/>
      </c>
      <c r="BG39" s="41" t="str">
        <f>'Hedge 5 | (BFC)2'!O39</f>
        <v/>
      </c>
      <c r="BH39" s="41" t="str">
        <f>IF(AH39="","",IF('Hedge 5 | (BFC)2'!X39="W","Y",IF('Hedge 5 | (BFC)2'!X39="L","N","")))</f>
        <v/>
      </c>
      <c r="BI39" s="41" t="str">
        <f>'Hedge 5 | (BFC)2'!AM39</f>
        <v/>
      </c>
      <c r="BJ39" s="41" t="str">
        <f>'Hedge 5 | (BFC)2'!S39</f>
        <v/>
      </c>
      <c r="BK39" s="42" t="str">
        <f>'Hedge 5 | (BFC)2'!U39</f>
        <v/>
      </c>
      <c r="BL39" s="55"/>
      <c r="BM39" s="55"/>
      <c r="BN39" s="35" t="str">
        <f>'Hedge 6 | (D3BF3)2'!B39</f>
        <v/>
      </c>
      <c r="BO39" s="36" t="str">
        <f>'Hedge 6 | (D3BF3)2'!C39</f>
        <v/>
      </c>
      <c r="BP39" s="36" t="str">
        <f>'Hedge 6 | (D3BF3)2'!H39</f>
        <v/>
      </c>
      <c r="BQ39" s="36" t="str">
        <f>'Hedge 6 | (D3BF3)2'!O39</f>
        <v/>
      </c>
      <c r="BR39" s="36" t="str">
        <f>IF(AH39="","",IF('Hedge 6 | (D3BF3)2'!X39="W","Y",IF('Hedge 6 | (D3BF3)2'!X39="L","N","")))</f>
        <v/>
      </c>
      <c r="BS39" s="36" t="str">
        <f>'Hedge 6 | (D3BF3)2'!AM39</f>
        <v/>
      </c>
      <c r="BT39" s="36" t="str">
        <f>'Hedge 6 | (D3BF3)2'!S39</f>
        <v/>
      </c>
      <c r="BU39" s="37" t="str">
        <f>'Hedge 6 | (D3BF3)2'!U39</f>
        <v/>
      </c>
      <c r="BV39" s="55"/>
      <c r="BW39" s="55"/>
      <c r="BX39" s="1" t="e">
        <f>IF(AN39="",0,IFERROR(VLOOKUP(AN34&amp;AN35&amp;AN36&amp;AN37&amp;AN38&amp;AN39,General!I:J,2,FALSE),0))+AO38</f>
        <v>#VALUE!</v>
      </c>
      <c r="BY39" s="1" t="str">
        <f>I39</f>
        <v/>
      </c>
      <c r="BZ39" s="1" t="str">
        <f>S39</f>
        <v/>
      </c>
      <c r="CA39" s="1" t="str">
        <f>AC39</f>
        <v/>
      </c>
      <c r="CB39" s="1" t="str">
        <f>BA39</f>
        <v/>
      </c>
      <c r="CC39" s="1" t="str">
        <f>BK39</f>
        <v/>
      </c>
      <c r="CD39" s="1" t="str">
        <f>BU39</f>
        <v/>
      </c>
      <c r="CE39" s="1" t="str">
        <f>IF(AH39="","",INDEX($BY$4:$CD$4,MATCH(MAX(BY39:CD39),BY39:CD39,0)))</f>
        <v/>
      </c>
      <c r="CF39" s="1">
        <v>39</v>
      </c>
      <c r="CG39" s="1" t="str">
        <f t="shared" si="29"/>
        <v/>
      </c>
      <c r="CH39" s="1" t="str" cm="1">
        <f t="array" ref="CH39">IFERROR(INDEX($BY$4:$CD$4,_xlfn.AGGREGATE(15,6,COLUMN($BY$4:$CD$4)-COLUMN($BX$1)/($BY$39:$CD$39=MAX($BY$39:$CD$39)),COLUMNS($BY$4:BY4))),"")</f>
        <v/>
      </c>
      <c r="CI39" s="1" t="str" cm="1">
        <f t="array" ref="CI39">IFERROR(INDEX($BY$4:$CD$4,_xlfn.AGGREGATE(15,6,COLUMN($BY$4:$CD$4)-COLUMN($BX$1)/($BY$39:$CD$39=MAX($BY$39:$CD$39)),COLUMNS($BY$4:BZ4))),"")</f>
        <v/>
      </c>
      <c r="CJ39" s="1" t="str" cm="1">
        <f t="array" ref="CJ39">IFERROR(INDEX($BY$4:$CD$4,_xlfn.AGGREGATE(15,6,COLUMN($BY$4:$CD$4)-COLUMN($BX$1)/($BY$39:$CD$39=MAX($BY$39:$CD$39)),COLUMNS($BY$4:CA4))),"")</f>
        <v/>
      </c>
      <c r="CK39" s="1" t="str" cm="1">
        <f t="array" ref="CK39">IFERROR(INDEX($BY$4:$CD$4,_xlfn.AGGREGATE(15,6,COLUMN($BY$4:$CD$4)-COLUMN($BX$1)/($BY$39:$CD$39=MAX($BY$39:$CD$39)),COLUMNS($BY$4:CA4))),"")</f>
        <v/>
      </c>
      <c r="CL39" s="66" t="str">
        <f ca="1">IF(CM38="",CL38,CL35)</f>
        <v/>
      </c>
      <c r="CP39" s="1" t="str">
        <f>IF(CL36&gt;1,"R","N")</f>
        <v>R</v>
      </c>
      <c r="CQ39" s="1" t="str">
        <f ca="1">CL39</f>
        <v/>
      </c>
      <c r="CT39" s="1" t="str">
        <f t="shared" si="10"/>
        <v/>
      </c>
      <c r="DQ39" s="17" t="str">
        <f t="shared" si="0"/>
        <v>B30</v>
      </c>
      <c r="DR39" s="76" t="str">
        <f t="shared" si="1"/>
        <v/>
      </c>
      <c r="DS39" s="4" t="str">
        <f t="shared" si="2"/>
        <v/>
      </c>
      <c r="DT39" s="4" t="str">
        <f t="shared" si="3"/>
        <v/>
      </c>
      <c r="DU39" s="4" t="str">
        <f t="shared" si="4"/>
        <v/>
      </c>
      <c r="DV39" s="4" t="str">
        <f t="shared" si="5"/>
        <v/>
      </c>
      <c r="DW39" s="4" t="str">
        <f t="shared" si="6"/>
        <v/>
      </c>
    </row>
    <row r="40" spans="1:127" ht="26.25" customHeight="1" thickBot="1">
      <c r="A40" s="1">
        <v>31</v>
      </c>
      <c r="B40" s="35" t="str">
        <f>'Hedge 1 | (BTC)2'!B40</f>
        <v/>
      </c>
      <c r="C40" s="36" t="str">
        <f>'Hedge 1 | (BTC)2'!C40</f>
        <v/>
      </c>
      <c r="D40" s="36" t="str">
        <f>'Hedge 1 | (BTC)2'!H40</f>
        <v/>
      </c>
      <c r="E40" s="36" t="str">
        <f>'Hedge 1 | (BTC)2'!O40</f>
        <v/>
      </c>
      <c r="F40" s="36" t="str">
        <f>IF(AH40="","",IF('Hedge 1 | (BTC)2'!X40="W","Y",IF('Hedge 1 | (BTC)2'!X40="L","N","")))</f>
        <v/>
      </c>
      <c r="G40" s="36" t="str">
        <f>'Hedge 1 | (BTC)2'!AM40</f>
        <v/>
      </c>
      <c r="H40" s="36" t="str">
        <f>'Hedge 1 | (BTC)2'!S40</f>
        <v/>
      </c>
      <c r="I40" s="37" t="str">
        <f>'Hedge 1 | (BTC)2'!U40</f>
        <v/>
      </c>
      <c r="J40" s="55"/>
      <c r="K40" s="55"/>
      <c r="L40" s="35" t="str">
        <f>'Hedge 2 | (BDC)2'!B40</f>
        <v/>
      </c>
      <c r="M40" s="36" t="str">
        <f>'Hedge 2 | (BDC)2'!C40</f>
        <v/>
      </c>
      <c r="N40" s="36" t="str">
        <f>'Hedge 2 | (BDC)2'!H40</f>
        <v/>
      </c>
      <c r="O40" s="36" t="str">
        <f>'Hedge 2 | (BDC)2'!O40</f>
        <v/>
      </c>
      <c r="P40" s="36" t="str">
        <f>IF(AH40="","",IF('Hedge 2 | (BDC)2'!X40="W","Y",IF('Hedge 2 | (BDC)2'!X40="L","N","")))</f>
        <v/>
      </c>
      <c r="Q40" s="36" t="str">
        <f>'Hedge 2 | (BDC)2'!AM40</f>
        <v/>
      </c>
      <c r="R40" s="36" t="str">
        <f>'Hedge 2 | (BDC)2'!S40</f>
        <v/>
      </c>
      <c r="S40" s="37" t="str">
        <f>'Hedge 2 | (BDC)2'!U40</f>
        <v/>
      </c>
      <c r="T40" s="55"/>
      <c r="U40" s="55"/>
      <c r="V40" s="35" t="str">
        <f>'Hedge 3 | (BT)2-M1'!B40</f>
        <v/>
      </c>
      <c r="W40" s="36" t="str">
        <f>'Hedge 3 | (BT)2-M1'!C40</f>
        <v/>
      </c>
      <c r="X40" s="36" t="str">
        <f>'Hedge 3 | (BT)2-M1'!H40</f>
        <v/>
      </c>
      <c r="Y40" s="36" t="str">
        <f>'Hedge 3 | (BT)2-M1'!O40</f>
        <v/>
      </c>
      <c r="Z40" s="36" t="str">
        <f>IF(AH40="","",IF('Hedge 3 | (BT)2-M1'!X40="W","Y",IF('Hedge 3 | (BT)2-M1'!X40="L","N","")))</f>
        <v/>
      </c>
      <c r="AA40" s="36" t="str">
        <f>'Hedge 3 | (BT)2-M1'!AM40</f>
        <v/>
      </c>
      <c r="AB40" s="36" t="str">
        <f>'Hedge 3 | (BT)2-M1'!S40</f>
        <v/>
      </c>
      <c r="AC40" s="37" t="str">
        <f>'Hedge 3 | (BT)2-M1'!U40</f>
        <v/>
      </c>
      <c r="AD40" s="55"/>
      <c r="AE40" s="55"/>
      <c r="AF40" s="55"/>
      <c r="AG40" s="55"/>
      <c r="AH40" s="114"/>
      <c r="AI40" s="123"/>
      <c r="AJ40" s="124"/>
      <c r="AK40" s="132" t="str">
        <f t="shared" ref="AK40" si="32">IF(AH39="","",IF(CP39="R","R",""))</f>
        <v/>
      </c>
      <c r="AL40" s="68" t="str">
        <f>IF(AH39="","",VLOOKUP(CQ40,General!U:V,2,FALSE))</f>
        <v/>
      </c>
      <c r="AM40" s="69" t="str" cm="1">
        <f t="array" aca="1" ref="AM40" ca="1">IF(AH39="","",INDIRECT(CQ39&amp;CF40))</f>
        <v/>
      </c>
      <c r="AN40" s="36" t="str">
        <f t="shared" si="8"/>
        <v/>
      </c>
      <c r="AO40" s="36" t="str">
        <f t="shared" si="11"/>
        <v/>
      </c>
      <c r="AP40" s="37" t="str">
        <f t="shared" si="9"/>
        <v/>
      </c>
      <c r="AQ40" s="55"/>
      <c r="AR40" s="55"/>
      <c r="AS40" s="55"/>
      <c r="AT40" s="35" t="str">
        <f>'Hedge 4 | (BM1C)2'!B40</f>
        <v/>
      </c>
      <c r="AU40" s="36" t="str">
        <f>'Hedge 4 | (BM1C)2'!C40</f>
        <v/>
      </c>
      <c r="AV40" s="36" t="str">
        <f>'Hedge 4 | (BM1C)2'!H40</f>
        <v/>
      </c>
      <c r="AW40" s="36" t="str">
        <f>'Hedge 4 | (BM1C)2'!O40</f>
        <v/>
      </c>
      <c r="AX40" s="36" t="str">
        <f>IF(AH40="","",IF('Hedge 4 | (BM1C)2'!X40="W","Y",IF('Hedge 4 | (BM1C)2'!X40="L","N","")))</f>
        <v/>
      </c>
      <c r="AY40" s="36" t="str">
        <f>'Hedge 4 | (BM1C)2'!AM40</f>
        <v/>
      </c>
      <c r="AZ40" s="36" t="str">
        <f>'Hedge 4 | (BM1C)2'!S40</f>
        <v/>
      </c>
      <c r="BA40" s="37" t="str">
        <f>'Hedge 4 | (BM1C)2'!U40</f>
        <v/>
      </c>
      <c r="BB40" s="55"/>
      <c r="BC40" s="55"/>
      <c r="BD40" s="35" t="str">
        <f>'Hedge 5 | (BFC)2'!B40</f>
        <v/>
      </c>
      <c r="BE40" s="36" t="str">
        <f>'Hedge 5 | (BFC)2'!C40</f>
        <v/>
      </c>
      <c r="BF40" s="36" t="str">
        <f>'Hedge 5 | (BFC)2'!H40</f>
        <v/>
      </c>
      <c r="BG40" s="36" t="str">
        <f>'Hedge 5 | (BFC)2'!O40</f>
        <v/>
      </c>
      <c r="BH40" s="36" t="str">
        <f>IF(AH40="","",IF('Hedge 5 | (BFC)2'!X40="W","Y",IF('Hedge 5 | (BFC)2'!X40="L","N","")))</f>
        <v/>
      </c>
      <c r="BI40" s="36" t="str">
        <f>'Hedge 5 | (BFC)2'!AM40</f>
        <v/>
      </c>
      <c r="BJ40" s="36" t="str">
        <f>'Hedge 5 | (BFC)2'!S40</f>
        <v/>
      </c>
      <c r="BK40" s="37" t="str">
        <f>'Hedge 5 | (BFC)2'!U40</f>
        <v/>
      </c>
      <c r="BL40" s="55"/>
      <c r="BM40" s="55"/>
      <c r="BN40" s="35" t="str">
        <f>'Hedge 6 | (D3BF3)2'!B40</f>
        <v/>
      </c>
      <c r="BO40" s="36" t="str">
        <f>'Hedge 6 | (D3BF3)2'!C40</f>
        <v/>
      </c>
      <c r="BP40" s="36" t="str">
        <f>'Hedge 6 | (D3BF3)2'!H40</f>
        <v/>
      </c>
      <c r="BQ40" s="36" t="str">
        <f>'Hedge 6 | (D3BF3)2'!O40</f>
        <v/>
      </c>
      <c r="BR40" s="36" t="str">
        <f>IF(AH40="","",IF('Hedge 6 | (D3BF3)2'!X40="W","Y",IF('Hedge 6 | (D3BF3)2'!X40="L","N","")))</f>
        <v/>
      </c>
      <c r="BS40" s="36" t="str">
        <f>'Hedge 6 | (D3BF3)2'!AM40</f>
        <v/>
      </c>
      <c r="BT40" s="36" t="str">
        <f>'Hedge 6 | (D3BF3)2'!S40</f>
        <v/>
      </c>
      <c r="BU40" s="37" t="str">
        <f>'Hedge 6 | (D3BF3)2'!U40</f>
        <v/>
      </c>
      <c r="BV40" s="55"/>
      <c r="BW40" s="55"/>
      <c r="BX40" s="1" t="e">
        <f>IF(AN40="",0,IFERROR(VLOOKUP(AN35&amp;AN36&amp;AN37&amp;AN38&amp;AN39&amp;AN40,General!I:J,2,FALSE),0))+AO39</f>
        <v>#VALUE!</v>
      </c>
      <c r="CE40" s="1" t="str">
        <f>CE44</f>
        <v/>
      </c>
      <c r="CF40" s="1">
        <v>40</v>
      </c>
      <c r="CG40" s="1" t="str">
        <f>$CE$44</f>
        <v/>
      </c>
      <c r="CL40" s="1" t="str">
        <f ca="1">IF(CL41=1,CL43,IF(CL41=2,IF(CM43="",CL43,CM43),IF(CL41=3,IF(AND(CM43="",CN43=""),CL43,IF(CN43="",CM43,CN43)),IF(AND(CM43="",CN43="",CO43=""),CL43,IF(AND(CN43="",CO43=""),CM43,IF(CO43="",CN43,CO43))))))</f>
        <v/>
      </c>
      <c r="CQ40" s="1" t="str">
        <f ca="1">$CL$39</f>
        <v/>
      </c>
      <c r="CT40" s="1" t="str">
        <f t="shared" si="10"/>
        <v/>
      </c>
      <c r="DQ40" s="17" t="str">
        <f t="shared" si="0"/>
        <v>B31</v>
      </c>
      <c r="DR40" s="76" t="str">
        <f t="shared" si="1"/>
        <v/>
      </c>
      <c r="DS40" s="4" t="str">
        <f t="shared" si="2"/>
        <v/>
      </c>
      <c r="DT40" s="4" t="str">
        <f t="shared" si="3"/>
        <v/>
      </c>
      <c r="DU40" s="4" t="str">
        <f t="shared" si="4"/>
        <v/>
      </c>
      <c r="DV40" s="4" t="str">
        <f t="shared" si="5"/>
        <v/>
      </c>
      <c r="DW40" s="4" t="str">
        <f t="shared" si="6"/>
        <v/>
      </c>
    </row>
    <row r="41" spans="1:127" ht="26.25" customHeight="1" thickBot="1">
      <c r="A41" s="1">
        <v>32</v>
      </c>
      <c r="B41" s="38" t="str">
        <f>'Hedge 1 | (BTC)2'!B41</f>
        <v/>
      </c>
      <c r="C41" s="25" t="str">
        <f>'Hedge 1 | (BTC)2'!C41</f>
        <v/>
      </c>
      <c r="D41" s="25" t="str">
        <f>'Hedge 1 | (BTC)2'!H41</f>
        <v/>
      </c>
      <c r="E41" s="25" t="str">
        <f>'Hedge 1 | (BTC)2'!O41</f>
        <v/>
      </c>
      <c r="F41" s="25" t="str">
        <f>IF(AH41="","",IF('Hedge 1 | (BTC)2'!X41="W","Y",IF('Hedge 1 | (BTC)2'!X41="L","N","")))</f>
        <v/>
      </c>
      <c r="G41" s="25" t="str">
        <f>'Hedge 1 | (BTC)2'!AM41</f>
        <v/>
      </c>
      <c r="H41" s="25" t="str">
        <f>'Hedge 1 | (BTC)2'!S41</f>
        <v/>
      </c>
      <c r="I41" s="39" t="str">
        <f>'Hedge 1 | (BTC)2'!U41</f>
        <v/>
      </c>
      <c r="J41" s="55"/>
      <c r="K41" s="55"/>
      <c r="L41" s="38" t="str">
        <f>'Hedge 2 | (BDC)2'!B41</f>
        <v/>
      </c>
      <c r="M41" s="25" t="str">
        <f>'Hedge 2 | (BDC)2'!C41</f>
        <v/>
      </c>
      <c r="N41" s="25" t="str">
        <f>'Hedge 2 | (BDC)2'!H41</f>
        <v/>
      </c>
      <c r="O41" s="25" t="str">
        <f>'Hedge 2 | (BDC)2'!O41</f>
        <v/>
      </c>
      <c r="P41" s="25" t="str">
        <f>IF(AH41="","",IF('Hedge 2 | (BDC)2'!X41="W","Y",IF('Hedge 2 | (BDC)2'!X41="L","N","")))</f>
        <v/>
      </c>
      <c r="Q41" s="25" t="str">
        <f>'Hedge 2 | (BDC)2'!AM41</f>
        <v/>
      </c>
      <c r="R41" s="25" t="str">
        <f>'Hedge 2 | (BDC)2'!S41</f>
        <v/>
      </c>
      <c r="S41" s="39" t="str">
        <f>'Hedge 2 | (BDC)2'!U41</f>
        <v/>
      </c>
      <c r="T41" s="55"/>
      <c r="U41" s="55"/>
      <c r="V41" s="38" t="str">
        <f>'Hedge 3 | (BT)2-M1'!B41</f>
        <v/>
      </c>
      <c r="W41" s="25" t="str">
        <f>'Hedge 3 | (BT)2-M1'!C41</f>
        <v/>
      </c>
      <c r="X41" s="25" t="str">
        <f>'Hedge 3 | (BT)2-M1'!H41</f>
        <v/>
      </c>
      <c r="Y41" s="25" t="str">
        <f>'Hedge 3 | (BT)2-M1'!O41</f>
        <v/>
      </c>
      <c r="Z41" s="25" t="str">
        <f>IF(AH41="","",IF('Hedge 3 | (BT)2-M1'!X41="W","Y",IF('Hedge 3 | (BT)2-M1'!X41="L","N","")))</f>
        <v/>
      </c>
      <c r="AA41" s="25" t="str">
        <f>'Hedge 3 | (BT)2-M1'!AM41</f>
        <v/>
      </c>
      <c r="AB41" s="25" t="str">
        <f>'Hedge 3 | (BT)2-M1'!S41</f>
        <v/>
      </c>
      <c r="AC41" s="39" t="str">
        <f>'Hedge 3 | (BT)2-M1'!U41</f>
        <v/>
      </c>
      <c r="AD41" s="55"/>
      <c r="AE41" s="55"/>
      <c r="AF41" s="55"/>
      <c r="AG41" s="55"/>
      <c r="AH41" s="115"/>
      <c r="AI41" s="123"/>
      <c r="AJ41" s="124"/>
      <c r="AK41" s="120"/>
      <c r="AL41" s="74"/>
      <c r="AM41" s="67" t="str" cm="1">
        <f t="array" aca="1" ref="AM41" ca="1">IF(AH40="","",INDIRECT(CQ40&amp;CF41))</f>
        <v/>
      </c>
      <c r="AN41" s="25" t="str">
        <f t="shared" si="8"/>
        <v/>
      </c>
      <c r="AO41" s="25" t="str">
        <f t="shared" si="11"/>
        <v/>
      </c>
      <c r="AP41" s="37" t="str">
        <f t="shared" si="9"/>
        <v/>
      </c>
      <c r="AQ41" s="55"/>
      <c r="AR41" s="55"/>
      <c r="AS41" s="55"/>
      <c r="AT41" s="38" t="str">
        <f>'Hedge 4 | (BM1C)2'!B41</f>
        <v/>
      </c>
      <c r="AU41" s="25" t="str">
        <f>'Hedge 4 | (BM1C)2'!C41</f>
        <v/>
      </c>
      <c r="AV41" s="25" t="str">
        <f>'Hedge 4 | (BM1C)2'!H41</f>
        <v/>
      </c>
      <c r="AW41" s="25" t="str">
        <f>'Hedge 4 | (BM1C)2'!O41</f>
        <v/>
      </c>
      <c r="AX41" s="25" t="str">
        <f>IF(AH41="","",IF('Hedge 4 | (BM1C)2'!X41="W","Y",IF('Hedge 4 | (BM1C)2'!X41="L","N","")))</f>
        <v/>
      </c>
      <c r="AY41" s="25" t="str">
        <f>'Hedge 4 | (BM1C)2'!AM41</f>
        <v/>
      </c>
      <c r="AZ41" s="25" t="str">
        <f>'Hedge 4 | (BM1C)2'!S41</f>
        <v/>
      </c>
      <c r="BA41" s="39" t="str">
        <f>'Hedge 4 | (BM1C)2'!U41</f>
        <v/>
      </c>
      <c r="BB41" s="55"/>
      <c r="BC41" s="55"/>
      <c r="BD41" s="38" t="str">
        <f>'Hedge 5 | (BFC)2'!B41</f>
        <v/>
      </c>
      <c r="BE41" s="25" t="str">
        <f>'Hedge 5 | (BFC)2'!C41</f>
        <v/>
      </c>
      <c r="BF41" s="25" t="str">
        <f>'Hedge 5 | (BFC)2'!H41</f>
        <v/>
      </c>
      <c r="BG41" s="25" t="str">
        <f>'Hedge 5 | (BFC)2'!O41</f>
        <v/>
      </c>
      <c r="BH41" s="25" t="str">
        <f>IF(AH41="","",IF('Hedge 5 | (BFC)2'!X41="W","Y",IF('Hedge 5 | (BFC)2'!X41="L","N","")))</f>
        <v/>
      </c>
      <c r="BI41" s="25" t="str">
        <f>'Hedge 5 | (BFC)2'!AM41</f>
        <v/>
      </c>
      <c r="BJ41" s="25" t="str">
        <f>'Hedge 5 | (BFC)2'!S41</f>
        <v/>
      </c>
      <c r="BK41" s="39" t="str">
        <f>'Hedge 5 | (BFC)2'!U41</f>
        <v/>
      </c>
      <c r="BL41" s="55"/>
      <c r="BM41" s="55"/>
      <c r="BN41" s="35" t="str">
        <f>'Hedge 6 | (D3BF3)2'!B41</f>
        <v/>
      </c>
      <c r="BO41" s="36" t="str">
        <f>'Hedge 6 | (D3BF3)2'!C41</f>
        <v/>
      </c>
      <c r="BP41" s="36" t="str">
        <f>'Hedge 6 | (D3BF3)2'!H41</f>
        <v/>
      </c>
      <c r="BQ41" s="36" t="str">
        <f>'Hedge 6 | (D3BF3)2'!O41</f>
        <v/>
      </c>
      <c r="BR41" s="36" t="str">
        <f>IF(AH41="","",IF('Hedge 6 | (D3BF3)2'!X41="W","Y",IF('Hedge 6 | (D3BF3)2'!X41="L","N","")))</f>
        <v/>
      </c>
      <c r="BS41" s="36" t="str">
        <f>'Hedge 6 | (D3BF3)2'!AM41</f>
        <v/>
      </c>
      <c r="BT41" s="36" t="str">
        <f>'Hedge 6 | (D3BF3)2'!S41</f>
        <v/>
      </c>
      <c r="BU41" s="37" t="str">
        <f>'Hedge 6 | (D3BF3)2'!U41</f>
        <v/>
      </c>
      <c r="BV41" s="55"/>
      <c r="BW41" s="55"/>
      <c r="BX41" s="1" t="e">
        <f>IF(AN41="",0,IFERROR(VLOOKUP(AN36&amp;AN37&amp;AN38&amp;AN39&amp;AN40&amp;AN41,General!I:J,2,FALSE),0))+AO40</f>
        <v>#VALUE!</v>
      </c>
      <c r="CE41" s="1" t="str">
        <f>CE44</f>
        <v/>
      </c>
      <c r="CF41" s="1">
        <v>41</v>
      </c>
      <c r="CG41" s="1" t="str">
        <f t="shared" ref="CG41:CG44" si="33">$CE$44</f>
        <v/>
      </c>
      <c r="CL41" s="1">
        <f>CR41</f>
        <v>3</v>
      </c>
      <c r="CQ41" s="1" t="str">
        <f t="shared" ref="CQ41:CQ43" ca="1" si="34">$CL$39</f>
        <v/>
      </c>
      <c r="CR41" s="1">
        <f t="shared" ref="CR41" si="35">IF(CR36=4,1,CR36+1)</f>
        <v>3</v>
      </c>
      <c r="CT41" s="1" t="str">
        <f t="shared" si="10"/>
        <v/>
      </c>
      <c r="DQ41" s="17" t="str">
        <f t="shared" si="0"/>
        <v>B32</v>
      </c>
      <c r="DR41" s="76" t="str">
        <f t="shared" si="1"/>
        <v/>
      </c>
      <c r="DS41" s="4" t="str">
        <f t="shared" si="2"/>
        <v/>
      </c>
      <c r="DT41" s="4" t="str">
        <f t="shared" si="3"/>
        <v/>
      </c>
      <c r="DU41" s="4" t="str">
        <f t="shared" si="4"/>
        <v/>
      </c>
      <c r="DV41" s="4" t="str">
        <f t="shared" si="5"/>
        <v/>
      </c>
      <c r="DW41" s="4" t="str">
        <f t="shared" si="6"/>
        <v/>
      </c>
    </row>
    <row r="42" spans="1:127" ht="26.25" customHeight="1" thickBot="1">
      <c r="A42" s="1">
        <v>33</v>
      </c>
      <c r="B42" s="38" t="str">
        <f>'Hedge 1 | (BTC)2'!B42</f>
        <v/>
      </c>
      <c r="C42" s="25" t="str">
        <f>'Hedge 1 | (BTC)2'!C42</f>
        <v/>
      </c>
      <c r="D42" s="25" t="str">
        <f>'Hedge 1 | (BTC)2'!H42</f>
        <v/>
      </c>
      <c r="E42" s="25" t="str">
        <f>'Hedge 1 | (BTC)2'!O42</f>
        <v/>
      </c>
      <c r="F42" s="25" t="str">
        <f>IF(AH42="","",IF('Hedge 1 | (BTC)2'!X42="W","Y",IF('Hedge 1 | (BTC)2'!X42="L","N","")))</f>
        <v/>
      </c>
      <c r="G42" s="25" t="str">
        <f>'Hedge 1 | (BTC)2'!AM42</f>
        <v/>
      </c>
      <c r="H42" s="25" t="str">
        <f>'Hedge 1 | (BTC)2'!S42</f>
        <v/>
      </c>
      <c r="I42" s="39" t="str">
        <f>'Hedge 1 | (BTC)2'!U42</f>
        <v/>
      </c>
      <c r="J42" s="55"/>
      <c r="K42" s="55"/>
      <c r="L42" s="38" t="str">
        <f>'Hedge 2 | (BDC)2'!B42</f>
        <v/>
      </c>
      <c r="M42" s="25" t="str">
        <f>'Hedge 2 | (BDC)2'!C42</f>
        <v/>
      </c>
      <c r="N42" s="25" t="str">
        <f>'Hedge 2 | (BDC)2'!H42</f>
        <v/>
      </c>
      <c r="O42" s="25" t="str">
        <f>'Hedge 2 | (BDC)2'!O42</f>
        <v/>
      </c>
      <c r="P42" s="25" t="str">
        <f>IF(AH42="","",IF('Hedge 2 | (BDC)2'!X42="W","Y",IF('Hedge 2 | (BDC)2'!X42="L","N","")))</f>
        <v/>
      </c>
      <c r="Q42" s="25" t="str">
        <f>'Hedge 2 | (BDC)2'!AM42</f>
        <v/>
      </c>
      <c r="R42" s="25" t="str">
        <f>'Hedge 2 | (BDC)2'!S42</f>
        <v/>
      </c>
      <c r="S42" s="39" t="str">
        <f>'Hedge 2 | (BDC)2'!U42</f>
        <v/>
      </c>
      <c r="T42" s="55"/>
      <c r="U42" s="55"/>
      <c r="V42" s="38" t="str">
        <f>'Hedge 3 | (BT)2-M1'!B42</f>
        <v/>
      </c>
      <c r="W42" s="25" t="str">
        <f>'Hedge 3 | (BT)2-M1'!C42</f>
        <v/>
      </c>
      <c r="X42" s="25" t="str">
        <f>'Hedge 3 | (BT)2-M1'!H42</f>
        <v/>
      </c>
      <c r="Y42" s="25" t="str">
        <f>'Hedge 3 | (BT)2-M1'!O42</f>
        <v/>
      </c>
      <c r="Z42" s="25" t="str">
        <f>IF(AH42="","",IF('Hedge 3 | (BT)2-M1'!X42="W","Y",IF('Hedge 3 | (BT)2-M1'!X42="L","N","")))</f>
        <v/>
      </c>
      <c r="AA42" s="25" t="str">
        <f>'Hedge 3 | (BT)2-M1'!AM42</f>
        <v/>
      </c>
      <c r="AB42" s="25" t="str">
        <f>'Hedge 3 | (BT)2-M1'!S42</f>
        <v/>
      </c>
      <c r="AC42" s="39" t="str">
        <f>'Hedge 3 | (BT)2-M1'!U42</f>
        <v/>
      </c>
      <c r="AD42" s="55"/>
      <c r="AE42" s="55"/>
      <c r="AF42" s="55"/>
      <c r="AG42" s="55"/>
      <c r="AH42" s="115"/>
      <c r="AI42" s="123"/>
      <c r="AJ42" s="124"/>
      <c r="AK42" s="120"/>
      <c r="AL42" s="74"/>
      <c r="AM42" s="67" t="str" cm="1">
        <f t="array" aca="1" ref="AM42" ca="1">IF(AH41="","",INDIRECT(CQ41&amp;CF42))</f>
        <v/>
      </c>
      <c r="AN42" s="25" t="str">
        <f t="shared" si="8"/>
        <v/>
      </c>
      <c r="AO42" s="25" t="str">
        <f t="shared" si="11"/>
        <v/>
      </c>
      <c r="AP42" s="37" t="str">
        <f t="shared" si="9"/>
        <v/>
      </c>
      <c r="AQ42" s="55"/>
      <c r="AR42" s="55"/>
      <c r="AS42" s="55"/>
      <c r="AT42" s="38" t="str">
        <f>'Hedge 4 | (BM1C)2'!B42</f>
        <v/>
      </c>
      <c r="AU42" s="25" t="str">
        <f>'Hedge 4 | (BM1C)2'!C42</f>
        <v/>
      </c>
      <c r="AV42" s="25" t="str">
        <f>'Hedge 4 | (BM1C)2'!H42</f>
        <v/>
      </c>
      <c r="AW42" s="25" t="str">
        <f>'Hedge 4 | (BM1C)2'!O42</f>
        <v/>
      </c>
      <c r="AX42" s="25" t="str">
        <f>IF(AH42="","",IF('Hedge 4 | (BM1C)2'!X42="W","Y",IF('Hedge 4 | (BM1C)2'!X42="L","N","")))</f>
        <v/>
      </c>
      <c r="AY42" s="25" t="str">
        <f>'Hedge 4 | (BM1C)2'!AM42</f>
        <v/>
      </c>
      <c r="AZ42" s="25" t="str">
        <f>'Hedge 4 | (BM1C)2'!S42</f>
        <v/>
      </c>
      <c r="BA42" s="39" t="str">
        <f>'Hedge 4 | (BM1C)2'!U42</f>
        <v/>
      </c>
      <c r="BB42" s="55"/>
      <c r="BC42" s="55"/>
      <c r="BD42" s="38" t="str">
        <f>'Hedge 5 | (BFC)2'!B42</f>
        <v/>
      </c>
      <c r="BE42" s="25" t="str">
        <f>'Hedge 5 | (BFC)2'!C42</f>
        <v/>
      </c>
      <c r="BF42" s="25" t="str">
        <f>'Hedge 5 | (BFC)2'!H42</f>
        <v/>
      </c>
      <c r="BG42" s="25" t="str">
        <f>'Hedge 5 | (BFC)2'!O42</f>
        <v/>
      </c>
      <c r="BH42" s="25" t="str">
        <f>IF(AH42="","",IF('Hedge 5 | (BFC)2'!X42="W","Y",IF('Hedge 5 | (BFC)2'!X42="L","N","")))</f>
        <v/>
      </c>
      <c r="BI42" s="25" t="str">
        <f>'Hedge 5 | (BFC)2'!AM42</f>
        <v/>
      </c>
      <c r="BJ42" s="25" t="str">
        <f>'Hedge 5 | (BFC)2'!S42</f>
        <v/>
      </c>
      <c r="BK42" s="39" t="str">
        <f>'Hedge 5 | (BFC)2'!U42</f>
        <v/>
      </c>
      <c r="BL42" s="55"/>
      <c r="BM42" s="55"/>
      <c r="BN42" s="35" t="str">
        <f>'Hedge 6 | (D3BF3)2'!B42</f>
        <v/>
      </c>
      <c r="BO42" s="36" t="str">
        <f>'Hedge 6 | (D3BF3)2'!C42</f>
        <v/>
      </c>
      <c r="BP42" s="36" t="str">
        <f>'Hedge 6 | (D3BF3)2'!H42</f>
        <v/>
      </c>
      <c r="BQ42" s="36" t="str">
        <f>'Hedge 6 | (D3BF3)2'!O42</f>
        <v/>
      </c>
      <c r="BR42" s="36" t="str">
        <f>IF(AH42="","",IF('Hedge 6 | (D3BF3)2'!X42="W","Y",IF('Hedge 6 | (D3BF3)2'!X42="L","N","")))</f>
        <v/>
      </c>
      <c r="BS42" s="36" t="str">
        <f>'Hedge 6 | (D3BF3)2'!AM42</f>
        <v/>
      </c>
      <c r="BT42" s="36" t="str">
        <f>'Hedge 6 | (D3BF3)2'!S42</f>
        <v/>
      </c>
      <c r="BU42" s="37" t="str">
        <f>'Hedge 6 | (D3BF3)2'!U42</f>
        <v/>
      </c>
      <c r="BV42" s="55"/>
      <c r="BW42" s="55"/>
      <c r="BX42" s="1" t="e">
        <f>IF(AN42="",0,IFERROR(VLOOKUP(AN37&amp;AN38&amp;AN39&amp;AN40&amp;AN41&amp;AN42,General!I:J,2,FALSE),0))+AO41</f>
        <v>#VALUE!</v>
      </c>
      <c r="CE42" s="1" t="str">
        <f>CE44</f>
        <v/>
      </c>
      <c r="CF42" s="1">
        <v>42</v>
      </c>
      <c r="CG42" s="1" t="str">
        <f t="shared" si="33"/>
        <v/>
      </c>
      <c r="CH42" s="1" t="str">
        <f>IFERROR(VLOOKUP(CH44,General!R:S,2,FALSE),"")</f>
        <v/>
      </c>
      <c r="CI42" s="1" t="str">
        <f>IFERROR(VLOOKUP(CI44,General!R:S,2,FALSE),"")</f>
        <v/>
      </c>
      <c r="CJ42" s="1" t="str">
        <f>IFERROR(VLOOKUP(CJ44,General!R:S,2,FALSE),"")</f>
        <v/>
      </c>
      <c r="CK42" s="1" t="str">
        <f>IFERROR(VLOOKUP(CK44,General!R:S,2,FALSE),"")</f>
        <v/>
      </c>
      <c r="CL42" s="1">
        <f ca="1">COUNTIF(CH43:CK43,MAX(CH43:CK43))</f>
        <v>4</v>
      </c>
      <c r="CQ42" s="1" t="str">
        <f t="shared" ca="1" si="34"/>
        <v/>
      </c>
      <c r="CT42" s="1" t="str">
        <f t="shared" si="10"/>
        <v/>
      </c>
      <c r="DQ42" s="17" t="str">
        <f t="shared" ref="DQ42:DQ73" si="36">"B"&amp;A42</f>
        <v>B33</v>
      </c>
      <c r="DR42" s="76" t="str">
        <f t="shared" ref="DR42:DR73" si="37">I42</f>
        <v/>
      </c>
      <c r="DS42" s="4" t="str">
        <f t="shared" ref="DS42:DS73" si="38">S42</f>
        <v/>
      </c>
      <c r="DT42" s="4" t="str">
        <f t="shared" ref="DT42:DT73" si="39">AC42</f>
        <v/>
      </c>
      <c r="DU42" s="4" t="str">
        <f t="shared" ref="DU42:DU73" si="40">BA42</f>
        <v/>
      </c>
      <c r="DV42" s="4" t="str">
        <f t="shared" ref="DV42:DV73" si="41">BK42</f>
        <v/>
      </c>
      <c r="DW42" s="4" t="str">
        <f t="shared" ref="DW42:DW73" si="42">BU42</f>
        <v/>
      </c>
    </row>
    <row r="43" spans="1:127" ht="26.25" customHeight="1" thickBot="1">
      <c r="A43" s="1">
        <v>34</v>
      </c>
      <c r="B43" s="38" t="str">
        <f>'Hedge 1 | (BTC)2'!B43</f>
        <v/>
      </c>
      <c r="C43" s="25" t="str">
        <f>'Hedge 1 | (BTC)2'!C43</f>
        <v/>
      </c>
      <c r="D43" s="25" t="str">
        <f>'Hedge 1 | (BTC)2'!H43</f>
        <v/>
      </c>
      <c r="E43" s="25" t="str">
        <f>'Hedge 1 | (BTC)2'!O43</f>
        <v/>
      </c>
      <c r="F43" s="25" t="str">
        <f>IF(AH43="","",IF('Hedge 1 | (BTC)2'!X43="W","Y",IF('Hedge 1 | (BTC)2'!X43="L","N","")))</f>
        <v/>
      </c>
      <c r="G43" s="25" t="str">
        <f>'Hedge 1 | (BTC)2'!AM43</f>
        <v/>
      </c>
      <c r="H43" s="25" t="str">
        <f>'Hedge 1 | (BTC)2'!S43</f>
        <v/>
      </c>
      <c r="I43" s="39" t="str">
        <f>'Hedge 1 | (BTC)2'!U43</f>
        <v/>
      </c>
      <c r="J43" s="55"/>
      <c r="K43" s="55"/>
      <c r="L43" s="38" t="str">
        <f>'Hedge 2 | (BDC)2'!B43</f>
        <v/>
      </c>
      <c r="M43" s="25" t="str">
        <f>'Hedge 2 | (BDC)2'!C43</f>
        <v/>
      </c>
      <c r="N43" s="25" t="str">
        <f>'Hedge 2 | (BDC)2'!H43</f>
        <v/>
      </c>
      <c r="O43" s="25" t="str">
        <f>'Hedge 2 | (BDC)2'!O43</f>
        <v/>
      </c>
      <c r="P43" s="25" t="str">
        <f>IF(AH43="","",IF('Hedge 2 | (BDC)2'!X43="W","Y",IF('Hedge 2 | (BDC)2'!X43="L","N","")))</f>
        <v/>
      </c>
      <c r="Q43" s="25" t="str">
        <f>'Hedge 2 | (BDC)2'!AM43</f>
        <v/>
      </c>
      <c r="R43" s="25" t="str">
        <f>'Hedge 2 | (BDC)2'!S43</f>
        <v/>
      </c>
      <c r="S43" s="39" t="str">
        <f>'Hedge 2 | (BDC)2'!U43</f>
        <v/>
      </c>
      <c r="T43" s="55"/>
      <c r="U43" s="55"/>
      <c r="V43" s="38" t="str">
        <f>'Hedge 3 | (BT)2-M1'!B43</f>
        <v/>
      </c>
      <c r="W43" s="25" t="str">
        <f>'Hedge 3 | (BT)2-M1'!C43</f>
        <v/>
      </c>
      <c r="X43" s="25" t="str">
        <f>'Hedge 3 | (BT)2-M1'!H43</f>
        <v/>
      </c>
      <c r="Y43" s="25" t="str">
        <f>'Hedge 3 | (BT)2-M1'!O43</f>
        <v/>
      </c>
      <c r="Z43" s="25" t="str">
        <f>IF(AH43="","",IF('Hedge 3 | (BT)2-M1'!X43="W","Y",IF('Hedge 3 | (BT)2-M1'!X43="L","N","")))</f>
        <v/>
      </c>
      <c r="AA43" s="25" t="str">
        <f>'Hedge 3 | (BT)2-M1'!AM43</f>
        <v/>
      </c>
      <c r="AB43" s="25" t="str">
        <f>'Hedge 3 | (BT)2-M1'!S43</f>
        <v/>
      </c>
      <c r="AC43" s="39" t="str">
        <f>'Hedge 3 | (BT)2-M1'!U43</f>
        <v/>
      </c>
      <c r="AD43" s="55"/>
      <c r="AE43" s="55"/>
      <c r="AF43" s="55"/>
      <c r="AG43" s="55"/>
      <c r="AH43" s="115"/>
      <c r="AI43" s="123"/>
      <c r="AJ43" s="124"/>
      <c r="AK43" s="120"/>
      <c r="AL43" s="74"/>
      <c r="AM43" s="67" t="str" cm="1">
        <f t="array" aca="1" ref="AM43" ca="1">IF(AH42="","",INDIRECT(CQ42&amp;CF43))</f>
        <v/>
      </c>
      <c r="AN43" s="25" t="str">
        <f t="shared" si="8"/>
        <v/>
      </c>
      <c r="AO43" s="25" t="str">
        <f t="shared" si="11"/>
        <v/>
      </c>
      <c r="AP43" s="37" t="str">
        <f t="shared" si="9"/>
        <v/>
      </c>
      <c r="AQ43" s="55"/>
      <c r="AR43" s="55"/>
      <c r="AS43" s="55"/>
      <c r="AT43" s="38" t="str">
        <f>'Hedge 4 | (BM1C)2'!B43</f>
        <v/>
      </c>
      <c r="AU43" s="25" t="str">
        <f>'Hedge 4 | (BM1C)2'!C43</f>
        <v/>
      </c>
      <c r="AV43" s="25" t="str">
        <f>'Hedge 4 | (BM1C)2'!H43</f>
        <v/>
      </c>
      <c r="AW43" s="25" t="str">
        <f>'Hedge 4 | (BM1C)2'!O43</f>
        <v/>
      </c>
      <c r="AX43" s="25" t="str">
        <f>IF(AH43="","",IF('Hedge 4 | (BM1C)2'!X43="W","Y",IF('Hedge 4 | (BM1C)2'!X43="L","N","")))</f>
        <v/>
      </c>
      <c r="AY43" s="25" t="str">
        <f>'Hedge 4 | (BM1C)2'!AM43</f>
        <v/>
      </c>
      <c r="AZ43" s="25" t="str">
        <f>'Hedge 4 | (BM1C)2'!S43</f>
        <v/>
      </c>
      <c r="BA43" s="39" t="str">
        <f>'Hedge 4 | (BM1C)2'!U43</f>
        <v/>
      </c>
      <c r="BB43" s="55"/>
      <c r="BC43" s="55"/>
      <c r="BD43" s="38" t="str">
        <f>'Hedge 5 | (BFC)2'!B43</f>
        <v/>
      </c>
      <c r="BE43" s="25" t="str">
        <f>'Hedge 5 | (BFC)2'!C43</f>
        <v/>
      </c>
      <c r="BF43" s="25" t="str">
        <f>'Hedge 5 | (BFC)2'!H43</f>
        <v/>
      </c>
      <c r="BG43" s="25" t="str">
        <f>'Hedge 5 | (BFC)2'!O43</f>
        <v/>
      </c>
      <c r="BH43" s="25" t="str">
        <f>IF(AH43="","",IF('Hedge 5 | (BFC)2'!X43="W","Y",IF('Hedge 5 | (BFC)2'!X43="L","N","")))</f>
        <v/>
      </c>
      <c r="BI43" s="25" t="str">
        <f>'Hedge 5 | (BFC)2'!AM43</f>
        <v/>
      </c>
      <c r="BJ43" s="25" t="str">
        <f>'Hedge 5 | (BFC)2'!S43</f>
        <v/>
      </c>
      <c r="BK43" s="39" t="str">
        <f>'Hedge 5 | (BFC)2'!U43</f>
        <v/>
      </c>
      <c r="BL43" s="55"/>
      <c r="BM43" s="55"/>
      <c r="BN43" s="35" t="str">
        <f>'Hedge 6 | (D3BF3)2'!B43</f>
        <v/>
      </c>
      <c r="BO43" s="36" t="str">
        <f>'Hedge 6 | (D3BF3)2'!C43</f>
        <v/>
      </c>
      <c r="BP43" s="36" t="str">
        <f>'Hedge 6 | (D3BF3)2'!H43</f>
        <v/>
      </c>
      <c r="BQ43" s="36" t="str">
        <f>'Hedge 6 | (D3BF3)2'!O43</f>
        <v/>
      </c>
      <c r="BR43" s="36" t="str">
        <f>IF(AH43="","",IF('Hedge 6 | (D3BF3)2'!X43="W","Y",IF('Hedge 6 | (D3BF3)2'!X43="L","N","")))</f>
        <v/>
      </c>
      <c r="BS43" s="36" t="str">
        <f>'Hedge 6 | (D3BF3)2'!AM43</f>
        <v/>
      </c>
      <c r="BT43" s="36" t="str">
        <f>'Hedge 6 | (D3BF3)2'!S43</f>
        <v/>
      </c>
      <c r="BU43" s="37" t="str">
        <f>'Hedge 6 | (D3BF3)2'!U43</f>
        <v/>
      </c>
      <c r="BV43" s="55"/>
      <c r="BW43" s="55"/>
      <c r="BX43" s="1" t="e">
        <f>IF(AN43="",0,IFERROR(VLOOKUP(AN38&amp;AN39&amp;AN40&amp;AN41&amp;AN42&amp;AN43,General!I:J,2,FALSE),0))+AO42</f>
        <v>#VALUE!</v>
      </c>
      <c r="CE43" s="1" t="str">
        <f>CE44</f>
        <v/>
      </c>
      <c r="CF43" s="1">
        <v>43</v>
      </c>
      <c r="CG43" s="1" t="str">
        <f t="shared" si="33"/>
        <v/>
      </c>
      <c r="CH43" s="1">
        <f ca="1">IF(CH44="",0,COUNTIF(INDIRECT(CH42&amp;CF40):INDIRECT(CH42&amp;CF44),"Y"))</f>
        <v>0</v>
      </c>
      <c r="CI43" s="1">
        <f ca="1">IF(CI44="",0,COUNTIF(INDIRECT(CI42&amp;CF40):INDIRECT(CI42&amp;CF44),"Y"))</f>
        <v>0</v>
      </c>
      <c r="CJ43" s="1">
        <f ca="1">IF(CJ44="",0,COUNTIF(INDIRECT(CJ42&amp;CF40):INDIRECT(CJ42&amp;CF44),"Y"))</f>
        <v>0</v>
      </c>
      <c r="CK43" s="1">
        <f ca="1">IF(CK44="",0,COUNTIF(INDIRECT(CK42&amp;CF40):INDIRECT(CK42&amp;CF44),"Y"))</f>
        <v>0</v>
      </c>
      <c r="CL43" s="1" t="str" cm="1">
        <f t="array" aca="1" ref="CL43" ca="1">IFERROR(INDEX($CH$44:$CK$44,_xlfn.AGGREGATE(15,6,COLUMN($CH$44:$CK$44)-COLUMN($CG$44)/($CH$43:$CK$43=MAX($CH$43:$CK$43)),COLUMNS($CH$44:$CH$44))),"")</f>
        <v/>
      </c>
      <c r="CM43" s="1" t="str" cm="1">
        <f t="array" aca="1" ref="CM43" ca="1">IFERROR(INDEX($CH$44:$CK$44,_xlfn.AGGREGATE(15,6,COLUMN($CH$44:$CK$44)-COLUMN($CG$44)/($CH$43:$CK$43=MAX($CH$43:$CK$43)),COLUMNS($CH$44:$CH$44))),"")</f>
        <v/>
      </c>
      <c r="CN43" s="1" t="str" cm="1">
        <f t="array" aca="1" ref="CN43" ca="1">IFERROR(INDEX($CH$44:$CK$44,_xlfn.AGGREGATE(15,6,COLUMN($CH$44:$CK$44)-COLUMN($CG$44)/($CH$43:$CK$43=MAX($CH$43:$CK$43)),COLUMNS($CH$44:$CH$44))),"")</f>
        <v/>
      </c>
      <c r="CO43" s="1" t="str" cm="1">
        <f t="array" aca="1" ref="CO43" ca="1">IFERROR(INDEX($CH$44:$CK$44,_xlfn.AGGREGATE(15,6,COLUMN($CH$44:$CK$44)-COLUMN($CG$44)/($CH$43:$CK$43=MAX($CH$43:$CK$43)),COLUMNS($CH$44:$CH$44))),"")</f>
        <v/>
      </c>
      <c r="CP43" s="1" t="str" cm="1">
        <f t="array" aca="1" ref="CP43" ca="1">IFERROR(INDEX($CI$44:$CL$44,_xlfn.AGGREGATE(15,6,COLUMN($CI$44:$CL$44)-COLUMN(CK44)/($CI$43:$CL$43=MAX($CI$43:$CL$43)),COLUMNS($CI$44:$CI$44))),"")</f>
        <v/>
      </c>
      <c r="CQ43" s="1" t="str">
        <f t="shared" ca="1" si="34"/>
        <v/>
      </c>
      <c r="CT43" s="1" t="str">
        <f t="shared" si="10"/>
        <v/>
      </c>
      <c r="DQ43" s="17" t="str">
        <f t="shared" si="36"/>
        <v>B34</v>
      </c>
      <c r="DR43" s="76" t="str">
        <f t="shared" si="37"/>
        <v/>
      </c>
      <c r="DS43" s="4" t="str">
        <f t="shared" si="38"/>
        <v/>
      </c>
      <c r="DT43" s="4" t="str">
        <f t="shared" si="39"/>
        <v/>
      </c>
      <c r="DU43" s="4" t="str">
        <f t="shared" si="40"/>
        <v/>
      </c>
      <c r="DV43" s="4" t="str">
        <f t="shared" si="41"/>
        <v/>
      </c>
      <c r="DW43" s="4" t="str">
        <f t="shared" si="42"/>
        <v/>
      </c>
    </row>
    <row r="44" spans="1:127" ht="26.25" customHeight="1" thickBot="1">
      <c r="A44" s="1">
        <v>35</v>
      </c>
      <c r="B44" s="40" t="str">
        <f>'Hedge 1 | (BTC)2'!B44</f>
        <v/>
      </c>
      <c r="C44" s="41" t="str">
        <f>'Hedge 1 | (BTC)2'!C44</f>
        <v/>
      </c>
      <c r="D44" s="41" t="str">
        <f>'Hedge 1 | (BTC)2'!H44</f>
        <v/>
      </c>
      <c r="E44" s="41" t="str">
        <f>'Hedge 1 | (BTC)2'!O44</f>
        <v/>
      </c>
      <c r="F44" s="41" t="str">
        <f>IF(AH44="","",IF('Hedge 1 | (BTC)2'!X44="W","Y",IF('Hedge 1 | (BTC)2'!X44="L","N","")))</f>
        <v/>
      </c>
      <c r="G44" s="41" t="str">
        <f>'Hedge 1 | (BTC)2'!AM44</f>
        <v/>
      </c>
      <c r="H44" s="41" t="str">
        <f>'Hedge 1 | (BTC)2'!S44</f>
        <v/>
      </c>
      <c r="I44" s="42" t="str">
        <f>'Hedge 1 | (BTC)2'!U44</f>
        <v/>
      </c>
      <c r="J44" s="55"/>
      <c r="K44" s="55"/>
      <c r="L44" s="40" t="str">
        <f>'Hedge 2 | (BDC)2'!B44</f>
        <v/>
      </c>
      <c r="M44" s="41" t="str">
        <f>'Hedge 2 | (BDC)2'!C44</f>
        <v/>
      </c>
      <c r="N44" s="41" t="str">
        <f>'Hedge 2 | (BDC)2'!H44</f>
        <v/>
      </c>
      <c r="O44" s="41" t="str">
        <f>'Hedge 2 | (BDC)2'!O44</f>
        <v/>
      </c>
      <c r="P44" s="41" t="str">
        <f>IF(AH44="","",IF('Hedge 2 | (BDC)2'!X44="W","Y",IF('Hedge 2 | (BDC)2'!X44="L","N","")))</f>
        <v/>
      </c>
      <c r="Q44" s="41" t="str">
        <f>'Hedge 2 | (BDC)2'!AM44</f>
        <v/>
      </c>
      <c r="R44" s="41" t="str">
        <f>'Hedge 2 | (BDC)2'!S44</f>
        <v/>
      </c>
      <c r="S44" s="42" t="str">
        <f>'Hedge 2 | (BDC)2'!U44</f>
        <v/>
      </c>
      <c r="T44" s="55"/>
      <c r="U44" s="55"/>
      <c r="V44" s="40" t="str">
        <f>'Hedge 3 | (BT)2-M1'!B44</f>
        <v/>
      </c>
      <c r="W44" s="41" t="str">
        <f>'Hedge 3 | (BT)2-M1'!C44</f>
        <v/>
      </c>
      <c r="X44" s="41" t="str">
        <f>'Hedge 3 | (BT)2-M1'!H44</f>
        <v/>
      </c>
      <c r="Y44" s="41" t="str">
        <f>'Hedge 3 | (BT)2-M1'!O44</f>
        <v/>
      </c>
      <c r="Z44" s="41" t="str">
        <f>IF(AH44="","",IF('Hedge 3 | (BT)2-M1'!X44="W","Y",IF('Hedge 3 | (BT)2-M1'!X44="L","N","")))</f>
        <v/>
      </c>
      <c r="AA44" s="41" t="str">
        <f>'Hedge 3 | (BT)2-M1'!AM44</f>
        <v/>
      </c>
      <c r="AB44" s="41" t="str">
        <f>'Hedge 3 | (BT)2-M1'!S44</f>
        <v/>
      </c>
      <c r="AC44" s="42" t="str">
        <f>'Hedge 3 | (BT)2-M1'!U44</f>
        <v/>
      </c>
      <c r="AD44" s="55"/>
      <c r="AE44" s="55"/>
      <c r="AF44" s="55"/>
      <c r="AG44" s="55"/>
      <c r="AH44" s="116"/>
      <c r="AI44" s="123"/>
      <c r="AJ44" s="124"/>
      <c r="AK44" s="121"/>
      <c r="AL44" s="75"/>
      <c r="AM44" s="70" t="str" cm="1">
        <f t="array" aca="1" ref="AM44" ca="1">IF(AH43="","",INDIRECT(CQ43&amp;CF44))</f>
        <v/>
      </c>
      <c r="AN44" s="41" t="str">
        <f t="shared" si="8"/>
        <v/>
      </c>
      <c r="AO44" s="41" t="str">
        <f t="shared" si="11"/>
        <v/>
      </c>
      <c r="AP44" s="37" t="str">
        <f t="shared" si="9"/>
        <v/>
      </c>
      <c r="AQ44" s="55"/>
      <c r="AR44" s="55"/>
      <c r="AS44" s="55"/>
      <c r="AT44" s="40" t="str">
        <f>'Hedge 4 | (BM1C)2'!B44</f>
        <v/>
      </c>
      <c r="AU44" s="41" t="str">
        <f>'Hedge 4 | (BM1C)2'!C44</f>
        <v/>
      </c>
      <c r="AV44" s="41" t="str">
        <f>'Hedge 4 | (BM1C)2'!H44</f>
        <v/>
      </c>
      <c r="AW44" s="41" t="str">
        <f>'Hedge 4 | (BM1C)2'!O44</f>
        <v/>
      </c>
      <c r="AX44" s="41" t="str">
        <f>IF(AH44="","",IF('Hedge 4 | (BM1C)2'!X44="W","Y",IF('Hedge 4 | (BM1C)2'!X44="L","N","")))</f>
        <v/>
      </c>
      <c r="AY44" s="41" t="str">
        <f>'Hedge 4 | (BM1C)2'!AM44</f>
        <v/>
      </c>
      <c r="AZ44" s="41" t="str">
        <f>'Hedge 4 | (BM1C)2'!S44</f>
        <v/>
      </c>
      <c r="BA44" s="42" t="str">
        <f>'Hedge 4 | (BM1C)2'!U44</f>
        <v/>
      </c>
      <c r="BB44" s="55"/>
      <c r="BC44" s="55"/>
      <c r="BD44" s="40" t="str">
        <f>'Hedge 5 | (BFC)2'!B44</f>
        <v/>
      </c>
      <c r="BE44" s="41" t="str">
        <f>'Hedge 5 | (BFC)2'!C44</f>
        <v/>
      </c>
      <c r="BF44" s="41" t="str">
        <f>'Hedge 5 | (BFC)2'!H44</f>
        <v/>
      </c>
      <c r="BG44" s="41" t="str">
        <f>'Hedge 5 | (BFC)2'!O44</f>
        <v/>
      </c>
      <c r="BH44" s="41" t="str">
        <f>IF(AH44="","",IF('Hedge 5 | (BFC)2'!X44="W","Y",IF('Hedge 5 | (BFC)2'!X44="L","N","")))</f>
        <v/>
      </c>
      <c r="BI44" s="41" t="str">
        <f>'Hedge 5 | (BFC)2'!AM44</f>
        <v/>
      </c>
      <c r="BJ44" s="41" t="str">
        <f>'Hedge 5 | (BFC)2'!S44</f>
        <v/>
      </c>
      <c r="BK44" s="42" t="str">
        <f>'Hedge 5 | (BFC)2'!U44</f>
        <v/>
      </c>
      <c r="BL44" s="55"/>
      <c r="BM44" s="55"/>
      <c r="BN44" s="35" t="str">
        <f>'Hedge 6 | (D3BF3)2'!B44</f>
        <v/>
      </c>
      <c r="BO44" s="36" t="str">
        <f>'Hedge 6 | (D3BF3)2'!C44</f>
        <v/>
      </c>
      <c r="BP44" s="36" t="str">
        <f>'Hedge 6 | (D3BF3)2'!H44</f>
        <v/>
      </c>
      <c r="BQ44" s="36" t="str">
        <f>'Hedge 6 | (D3BF3)2'!O44</f>
        <v/>
      </c>
      <c r="BR44" s="36" t="str">
        <f>IF(AH44="","",IF('Hedge 6 | (D3BF3)2'!X44="W","Y",IF('Hedge 6 | (D3BF3)2'!X44="L","N","")))</f>
        <v/>
      </c>
      <c r="BS44" s="36" t="str">
        <f>'Hedge 6 | (D3BF3)2'!AM44</f>
        <v/>
      </c>
      <c r="BT44" s="36" t="str">
        <f>'Hedge 6 | (D3BF3)2'!S44</f>
        <v/>
      </c>
      <c r="BU44" s="37" t="str">
        <f>'Hedge 6 | (D3BF3)2'!U44</f>
        <v/>
      </c>
      <c r="BV44" s="55"/>
      <c r="BW44" s="55"/>
      <c r="BX44" s="1" t="e">
        <f>IF(AN44="",0,IFERROR(VLOOKUP(AN39&amp;AN40&amp;AN41&amp;AN42&amp;AN43&amp;AN44,General!I:J,2,FALSE),0))+AO43</f>
        <v>#VALUE!</v>
      </c>
      <c r="BY44" s="1" t="str">
        <f>I44</f>
        <v/>
      </c>
      <c r="BZ44" s="1" t="str">
        <f>S44</f>
        <v/>
      </c>
      <c r="CA44" s="1" t="str">
        <f>AC44</f>
        <v/>
      </c>
      <c r="CB44" s="1" t="str">
        <f>BA44</f>
        <v/>
      </c>
      <c r="CC44" s="1" t="str">
        <f>BK44</f>
        <v/>
      </c>
      <c r="CD44" s="1" t="str">
        <f>BU44</f>
        <v/>
      </c>
      <c r="CE44" s="1" t="str">
        <f>IF(AH44="","",INDEX($BY$4:$CD$4,MATCH(MAX(BY44:CD44),BY44:CD44,0)))</f>
        <v/>
      </c>
      <c r="CF44" s="1">
        <v>44</v>
      </c>
      <c r="CG44" s="1" t="str">
        <f t="shared" si="33"/>
        <v/>
      </c>
      <c r="CH44" s="1" t="str" cm="1">
        <f t="array" ref="CH44">IFERROR(INDEX($BY$4:$CD$4,_xlfn.AGGREGATE(15,6,COLUMN($BY$4:$CD$4)-COLUMN($BX$1)/($BY$44:$CD$44=MAX($BY$44:$CD$44)),COLUMNS($BY$4:BY4))),"")</f>
        <v/>
      </c>
      <c r="CI44" s="1" t="str" cm="1">
        <f t="array" ref="CI44">IFERROR(INDEX($BY$4:$CD$4,_xlfn.AGGREGATE(15,6,COLUMN($BY$4:$CD$4)-COLUMN($BX$1)/($BY$44:$CD$44=MAX($BY$44:$CD$44)),COLUMNS($BY$4:BZ4))),"")</f>
        <v/>
      </c>
      <c r="CJ44" s="1" t="str" cm="1">
        <f t="array" ref="CJ44">IFERROR(INDEX($BY$4:$CD$4,_xlfn.AGGREGATE(15,6,COLUMN($BY$4:$CD$4)-COLUMN($BX$1)/($BY$44:$CD$44=MAX($BY$44:$CD$44)),COLUMNS($BY$4:CA4))),"")</f>
        <v/>
      </c>
      <c r="CK44" s="1" t="str" cm="1">
        <f t="array" ref="CK44">IFERROR(INDEX($BY$4:$CD$4,_xlfn.AGGREGATE(15,6,COLUMN($BY$4:$CD$4)-COLUMN($BX$1)/($BY$44:$CD$44=MAX($BY$44:$CD$44)),COLUMNS($BY$4:CA4))),"")</f>
        <v/>
      </c>
      <c r="CL44" s="66" t="str">
        <f ca="1">IF(CM43="",CL43,CL40)</f>
        <v/>
      </c>
      <c r="CP44" s="1" t="str">
        <f>IF(CL41&gt;1,"R","N")</f>
        <v>R</v>
      </c>
      <c r="CQ44" s="1" t="str">
        <f ca="1">CL44</f>
        <v/>
      </c>
      <c r="CT44" s="1" t="str">
        <f t="shared" si="10"/>
        <v/>
      </c>
      <c r="DQ44" s="17" t="str">
        <f t="shared" si="36"/>
        <v>B35</v>
      </c>
      <c r="DR44" s="76" t="str">
        <f t="shared" si="37"/>
        <v/>
      </c>
      <c r="DS44" s="4" t="str">
        <f t="shared" si="38"/>
        <v/>
      </c>
      <c r="DT44" s="4" t="str">
        <f t="shared" si="39"/>
        <v/>
      </c>
      <c r="DU44" s="4" t="str">
        <f t="shared" si="40"/>
        <v/>
      </c>
      <c r="DV44" s="4" t="str">
        <f t="shared" si="41"/>
        <v/>
      </c>
      <c r="DW44" s="4" t="str">
        <f t="shared" si="42"/>
        <v/>
      </c>
    </row>
    <row r="45" spans="1:127" ht="26.25" customHeight="1" thickBot="1">
      <c r="A45" s="1">
        <v>36</v>
      </c>
      <c r="B45" s="35" t="str">
        <f>'Hedge 1 | (BTC)2'!B45</f>
        <v/>
      </c>
      <c r="C45" s="36" t="str">
        <f>'Hedge 1 | (BTC)2'!C45</f>
        <v/>
      </c>
      <c r="D45" s="36" t="str">
        <f>'Hedge 1 | (BTC)2'!H45</f>
        <v/>
      </c>
      <c r="E45" s="36" t="str">
        <f>'Hedge 1 | (BTC)2'!O45</f>
        <v/>
      </c>
      <c r="F45" s="36" t="str">
        <f>IF(AH45="","",IF('Hedge 1 | (BTC)2'!X45="W","Y",IF('Hedge 1 | (BTC)2'!X45="L","N","")))</f>
        <v/>
      </c>
      <c r="G45" s="36" t="str">
        <f>'Hedge 1 | (BTC)2'!AM45</f>
        <v/>
      </c>
      <c r="H45" s="36" t="str">
        <f>'Hedge 1 | (BTC)2'!S45</f>
        <v/>
      </c>
      <c r="I45" s="37" t="str">
        <f>'Hedge 1 | (BTC)2'!U45</f>
        <v/>
      </c>
      <c r="J45" s="55"/>
      <c r="K45" s="55"/>
      <c r="L45" s="35" t="str">
        <f>'Hedge 2 | (BDC)2'!B45</f>
        <v/>
      </c>
      <c r="M45" s="36" t="str">
        <f>'Hedge 2 | (BDC)2'!C45</f>
        <v/>
      </c>
      <c r="N45" s="36" t="str">
        <f>'Hedge 2 | (BDC)2'!H45</f>
        <v/>
      </c>
      <c r="O45" s="36" t="str">
        <f>'Hedge 2 | (BDC)2'!O45</f>
        <v/>
      </c>
      <c r="P45" s="36" t="str">
        <f>IF(AH45="","",IF('Hedge 2 | (BDC)2'!X45="W","Y",IF('Hedge 2 | (BDC)2'!X45="L","N","")))</f>
        <v/>
      </c>
      <c r="Q45" s="36" t="str">
        <f>'Hedge 2 | (BDC)2'!AM45</f>
        <v/>
      </c>
      <c r="R45" s="36" t="str">
        <f>'Hedge 2 | (BDC)2'!S45</f>
        <v/>
      </c>
      <c r="S45" s="37" t="str">
        <f>'Hedge 2 | (BDC)2'!U45</f>
        <v/>
      </c>
      <c r="T45" s="55"/>
      <c r="U45" s="55"/>
      <c r="V45" s="35" t="str">
        <f>'Hedge 3 | (BT)2-M1'!B45</f>
        <v/>
      </c>
      <c r="W45" s="36" t="str">
        <f>'Hedge 3 | (BT)2-M1'!C45</f>
        <v/>
      </c>
      <c r="X45" s="36" t="str">
        <f>'Hedge 3 | (BT)2-M1'!H45</f>
        <v/>
      </c>
      <c r="Y45" s="36" t="str">
        <f>'Hedge 3 | (BT)2-M1'!O45</f>
        <v/>
      </c>
      <c r="Z45" s="36" t="str">
        <f>IF(AH45="","",IF('Hedge 3 | (BT)2-M1'!X45="W","Y",IF('Hedge 3 | (BT)2-M1'!X45="L","N","")))</f>
        <v/>
      </c>
      <c r="AA45" s="36" t="str">
        <f>'Hedge 3 | (BT)2-M1'!AM45</f>
        <v/>
      </c>
      <c r="AB45" s="36" t="str">
        <f>'Hedge 3 | (BT)2-M1'!S45</f>
        <v/>
      </c>
      <c r="AC45" s="37" t="str">
        <f>'Hedge 3 | (BT)2-M1'!U45</f>
        <v/>
      </c>
      <c r="AD45" s="55"/>
      <c r="AE45" s="55"/>
      <c r="AF45" s="55"/>
      <c r="AG45" s="55"/>
      <c r="AH45" s="114"/>
      <c r="AI45" s="123"/>
      <c r="AJ45" s="124"/>
      <c r="AK45" s="132" t="str">
        <f t="shared" ref="AK45" si="43">IF(AH44="","",IF(CP44="R","R",""))</f>
        <v/>
      </c>
      <c r="AL45" s="68" t="str">
        <f>IF(AH44="","",VLOOKUP(CQ45,General!U:V,2,FALSE))</f>
        <v/>
      </c>
      <c r="AM45" s="69" t="str" cm="1">
        <f t="array" aca="1" ref="AM45" ca="1">IF(AH44="","",INDIRECT(CQ44&amp;CF45))</f>
        <v/>
      </c>
      <c r="AN45" s="36" t="str">
        <f t="shared" si="8"/>
        <v/>
      </c>
      <c r="AO45" s="36" t="str">
        <f t="shared" si="11"/>
        <v/>
      </c>
      <c r="AP45" s="37" t="str">
        <f t="shared" si="9"/>
        <v/>
      </c>
      <c r="AQ45" s="55"/>
      <c r="AR45" s="55"/>
      <c r="AS45" s="55"/>
      <c r="AT45" s="35" t="str">
        <f>'Hedge 4 | (BM1C)2'!B45</f>
        <v/>
      </c>
      <c r="AU45" s="36" t="str">
        <f>'Hedge 4 | (BM1C)2'!C45</f>
        <v/>
      </c>
      <c r="AV45" s="36" t="str">
        <f>'Hedge 4 | (BM1C)2'!H45</f>
        <v/>
      </c>
      <c r="AW45" s="36" t="str">
        <f>'Hedge 4 | (BM1C)2'!O45</f>
        <v/>
      </c>
      <c r="AX45" s="36" t="str">
        <f>IF(AH45="","",IF('Hedge 4 | (BM1C)2'!X45="W","Y",IF('Hedge 4 | (BM1C)2'!X45="L","N","")))</f>
        <v/>
      </c>
      <c r="AY45" s="36" t="str">
        <f>'Hedge 4 | (BM1C)2'!AM45</f>
        <v/>
      </c>
      <c r="AZ45" s="36" t="str">
        <f>'Hedge 4 | (BM1C)2'!S45</f>
        <v/>
      </c>
      <c r="BA45" s="37" t="str">
        <f>'Hedge 4 | (BM1C)2'!U45</f>
        <v/>
      </c>
      <c r="BB45" s="55"/>
      <c r="BC45" s="55"/>
      <c r="BD45" s="35" t="str">
        <f>'Hedge 5 | (BFC)2'!B45</f>
        <v/>
      </c>
      <c r="BE45" s="36" t="str">
        <f>'Hedge 5 | (BFC)2'!C45</f>
        <v/>
      </c>
      <c r="BF45" s="36" t="str">
        <f>'Hedge 5 | (BFC)2'!H45</f>
        <v/>
      </c>
      <c r="BG45" s="36" t="str">
        <f>'Hedge 5 | (BFC)2'!O45</f>
        <v/>
      </c>
      <c r="BH45" s="36" t="str">
        <f>IF(AH45="","",IF('Hedge 5 | (BFC)2'!X45="W","Y",IF('Hedge 5 | (BFC)2'!X45="L","N","")))</f>
        <v/>
      </c>
      <c r="BI45" s="36" t="str">
        <f>'Hedge 5 | (BFC)2'!AM45</f>
        <v/>
      </c>
      <c r="BJ45" s="36" t="str">
        <f>'Hedge 5 | (BFC)2'!S45</f>
        <v/>
      </c>
      <c r="BK45" s="37" t="str">
        <f>'Hedge 5 | (BFC)2'!U45</f>
        <v/>
      </c>
      <c r="BL45" s="55"/>
      <c r="BM45" s="55"/>
      <c r="BN45" s="35" t="str">
        <f>'Hedge 6 | (D3BF3)2'!B45</f>
        <v/>
      </c>
      <c r="BO45" s="36" t="str">
        <f>'Hedge 6 | (D3BF3)2'!C45</f>
        <v/>
      </c>
      <c r="BP45" s="36" t="str">
        <f>'Hedge 6 | (D3BF3)2'!H45</f>
        <v/>
      </c>
      <c r="BQ45" s="36" t="str">
        <f>'Hedge 6 | (D3BF3)2'!O45</f>
        <v/>
      </c>
      <c r="BR45" s="36" t="str">
        <f>IF(AH45="","",IF('Hedge 6 | (D3BF3)2'!X45="W","Y",IF('Hedge 6 | (D3BF3)2'!X45="L","N","")))</f>
        <v/>
      </c>
      <c r="BS45" s="36" t="str">
        <f>'Hedge 6 | (D3BF3)2'!AM45</f>
        <v/>
      </c>
      <c r="BT45" s="36" t="str">
        <f>'Hedge 6 | (D3BF3)2'!S45</f>
        <v/>
      </c>
      <c r="BU45" s="37" t="str">
        <f>'Hedge 6 | (D3BF3)2'!U45</f>
        <v/>
      </c>
      <c r="BV45" s="55"/>
      <c r="BW45" s="55"/>
      <c r="BX45" s="1" t="e">
        <f>IF(AN45="",0,IFERROR(VLOOKUP(AN40&amp;AN41&amp;AN42&amp;AN43&amp;AN44&amp;AN45,General!I:J,2,FALSE),0))+AO44</f>
        <v>#VALUE!</v>
      </c>
      <c r="CE45" s="1" t="str">
        <f>CE49</f>
        <v/>
      </c>
      <c r="CF45" s="1">
        <v>45</v>
      </c>
      <c r="CG45" s="1" t="str">
        <f>$CE$49</f>
        <v/>
      </c>
      <c r="CL45" s="1" t="str">
        <f ca="1">IF(CL46=1,CL48,IF(CL46=2,IF(CM48="",CL48,CM48),IF(CL46=3,IF(AND(CM48="",CN48=""),CL48,IF(CN48="",CM48,CN48)),IF(AND(CM48="",CN48="",CO48=""),CL48,IF(AND(CN48="",CO48=""),CM48,IF(CO48="",CN48,CO48))))))</f>
        <v/>
      </c>
      <c r="CQ45" s="1" t="str">
        <f ca="1">$CL$44</f>
        <v/>
      </c>
      <c r="CT45" s="1" t="str">
        <f t="shared" si="10"/>
        <v/>
      </c>
      <c r="DQ45" s="17" t="str">
        <f t="shared" si="36"/>
        <v>B36</v>
      </c>
      <c r="DR45" s="76" t="str">
        <f t="shared" si="37"/>
        <v/>
      </c>
      <c r="DS45" s="4" t="str">
        <f t="shared" si="38"/>
        <v/>
      </c>
      <c r="DT45" s="4" t="str">
        <f t="shared" si="39"/>
        <v/>
      </c>
      <c r="DU45" s="4" t="str">
        <f t="shared" si="40"/>
        <v/>
      </c>
      <c r="DV45" s="4" t="str">
        <f t="shared" si="41"/>
        <v/>
      </c>
      <c r="DW45" s="4" t="str">
        <f t="shared" si="42"/>
        <v/>
      </c>
    </row>
    <row r="46" spans="1:127" ht="26.25" customHeight="1" thickBot="1">
      <c r="A46" s="1">
        <v>37</v>
      </c>
      <c r="B46" s="38" t="str">
        <f>'Hedge 1 | (BTC)2'!B46</f>
        <v/>
      </c>
      <c r="C46" s="25" t="str">
        <f>'Hedge 1 | (BTC)2'!C46</f>
        <v/>
      </c>
      <c r="D46" s="25" t="str">
        <f>'Hedge 1 | (BTC)2'!H46</f>
        <v/>
      </c>
      <c r="E46" s="25" t="str">
        <f>'Hedge 1 | (BTC)2'!O46</f>
        <v/>
      </c>
      <c r="F46" s="25" t="str">
        <f>IF(AH46="","",IF('Hedge 1 | (BTC)2'!X46="W","Y",IF('Hedge 1 | (BTC)2'!X46="L","N","")))</f>
        <v/>
      </c>
      <c r="G46" s="25" t="str">
        <f>'Hedge 1 | (BTC)2'!AM46</f>
        <v/>
      </c>
      <c r="H46" s="25" t="str">
        <f>'Hedge 1 | (BTC)2'!S46</f>
        <v/>
      </c>
      <c r="I46" s="39" t="str">
        <f>'Hedge 1 | (BTC)2'!U46</f>
        <v/>
      </c>
      <c r="J46" s="55"/>
      <c r="K46" s="55"/>
      <c r="L46" s="38" t="str">
        <f>'Hedge 2 | (BDC)2'!B46</f>
        <v/>
      </c>
      <c r="M46" s="25" t="str">
        <f>'Hedge 2 | (BDC)2'!C46</f>
        <v/>
      </c>
      <c r="N46" s="25" t="str">
        <f>'Hedge 2 | (BDC)2'!H46</f>
        <v/>
      </c>
      <c r="O46" s="25" t="str">
        <f>'Hedge 2 | (BDC)2'!O46</f>
        <v/>
      </c>
      <c r="P46" s="25" t="str">
        <f>IF(AH46="","",IF('Hedge 2 | (BDC)2'!X46="W","Y",IF('Hedge 2 | (BDC)2'!X46="L","N","")))</f>
        <v/>
      </c>
      <c r="Q46" s="25" t="str">
        <f>'Hedge 2 | (BDC)2'!AM46</f>
        <v/>
      </c>
      <c r="R46" s="25" t="str">
        <f>'Hedge 2 | (BDC)2'!S46</f>
        <v/>
      </c>
      <c r="S46" s="39" t="str">
        <f>'Hedge 2 | (BDC)2'!U46</f>
        <v/>
      </c>
      <c r="T46" s="55"/>
      <c r="U46" s="55"/>
      <c r="V46" s="38" t="str">
        <f>'Hedge 3 | (BT)2-M1'!B46</f>
        <v/>
      </c>
      <c r="W46" s="25" t="str">
        <f>'Hedge 3 | (BT)2-M1'!C46</f>
        <v/>
      </c>
      <c r="X46" s="25" t="str">
        <f>'Hedge 3 | (BT)2-M1'!H46</f>
        <v/>
      </c>
      <c r="Y46" s="25" t="str">
        <f>'Hedge 3 | (BT)2-M1'!O46</f>
        <v/>
      </c>
      <c r="Z46" s="25" t="str">
        <f>IF(AH46="","",IF('Hedge 3 | (BT)2-M1'!X46="W","Y",IF('Hedge 3 | (BT)2-M1'!X46="L","N","")))</f>
        <v/>
      </c>
      <c r="AA46" s="25" t="str">
        <f>'Hedge 3 | (BT)2-M1'!AM46</f>
        <v/>
      </c>
      <c r="AB46" s="25" t="str">
        <f>'Hedge 3 | (BT)2-M1'!S46</f>
        <v/>
      </c>
      <c r="AC46" s="39" t="str">
        <f>'Hedge 3 | (BT)2-M1'!U46</f>
        <v/>
      </c>
      <c r="AD46" s="55"/>
      <c r="AE46" s="55"/>
      <c r="AF46" s="55"/>
      <c r="AG46" s="55"/>
      <c r="AH46" s="115"/>
      <c r="AI46" s="123"/>
      <c r="AJ46" s="124"/>
      <c r="AK46" s="120"/>
      <c r="AL46" s="74"/>
      <c r="AM46" s="67" t="str" cm="1">
        <f t="array" aca="1" ref="AM46" ca="1">IF(AH45="","",INDIRECT(CQ45&amp;CF46))</f>
        <v/>
      </c>
      <c r="AN46" s="25" t="str">
        <f t="shared" si="8"/>
        <v/>
      </c>
      <c r="AO46" s="25" t="str">
        <f t="shared" si="11"/>
        <v/>
      </c>
      <c r="AP46" s="37" t="str">
        <f t="shared" si="9"/>
        <v/>
      </c>
      <c r="AQ46" s="55"/>
      <c r="AR46" s="55"/>
      <c r="AS46" s="55"/>
      <c r="AT46" s="38" t="str">
        <f>'Hedge 4 | (BM1C)2'!B46</f>
        <v/>
      </c>
      <c r="AU46" s="25" t="str">
        <f>'Hedge 4 | (BM1C)2'!C46</f>
        <v/>
      </c>
      <c r="AV46" s="25" t="str">
        <f>'Hedge 4 | (BM1C)2'!H46</f>
        <v/>
      </c>
      <c r="AW46" s="25" t="str">
        <f>'Hedge 4 | (BM1C)2'!O46</f>
        <v/>
      </c>
      <c r="AX46" s="25" t="str">
        <f>IF(AH46="","",IF('Hedge 4 | (BM1C)2'!X46="W","Y",IF('Hedge 4 | (BM1C)2'!X46="L","N","")))</f>
        <v/>
      </c>
      <c r="AY46" s="25" t="str">
        <f>'Hedge 4 | (BM1C)2'!AM46</f>
        <v/>
      </c>
      <c r="AZ46" s="25" t="str">
        <f>'Hedge 4 | (BM1C)2'!S46</f>
        <v/>
      </c>
      <c r="BA46" s="39" t="str">
        <f>'Hedge 4 | (BM1C)2'!U46</f>
        <v/>
      </c>
      <c r="BB46" s="55"/>
      <c r="BC46" s="55"/>
      <c r="BD46" s="38" t="str">
        <f>'Hedge 5 | (BFC)2'!B46</f>
        <v/>
      </c>
      <c r="BE46" s="25" t="str">
        <f>'Hedge 5 | (BFC)2'!C46</f>
        <v/>
      </c>
      <c r="BF46" s="25" t="str">
        <f>'Hedge 5 | (BFC)2'!H46</f>
        <v/>
      </c>
      <c r="BG46" s="25" t="str">
        <f>'Hedge 5 | (BFC)2'!O46</f>
        <v/>
      </c>
      <c r="BH46" s="25" t="str">
        <f>IF(AH46="","",IF('Hedge 5 | (BFC)2'!X46="W","Y",IF('Hedge 5 | (BFC)2'!X46="L","N","")))</f>
        <v/>
      </c>
      <c r="BI46" s="25" t="str">
        <f>'Hedge 5 | (BFC)2'!AM46</f>
        <v/>
      </c>
      <c r="BJ46" s="25" t="str">
        <f>'Hedge 5 | (BFC)2'!S46</f>
        <v/>
      </c>
      <c r="BK46" s="39" t="str">
        <f>'Hedge 5 | (BFC)2'!U46</f>
        <v/>
      </c>
      <c r="BL46" s="55"/>
      <c r="BM46" s="55"/>
      <c r="BN46" s="35" t="str">
        <f>'Hedge 6 | (D3BF3)2'!B46</f>
        <v/>
      </c>
      <c r="BO46" s="36" t="str">
        <f>'Hedge 6 | (D3BF3)2'!C46</f>
        <v/>
      </c>
      <c r="BP46" s="36" t="str">
        <f>'Hedge 6 | (D3BF3)2'!H46</f>
        <v/>
      </c>
      <c r="BQ46" s="36" t="str">
        <f>'Hedge 6 | (D3BF3)2'!O46</f>
        <v/>
      </c>
      <c r="BR46" s="36" t="str">
        <f>IF(AH46="","",IF('Hedge 6 | (D3BF3)2'!X46="W","Y",IF('Hedge 6 | (D3BF3)2'!X46="L","N","")))</f>
        <v/>
      </c>
      <c r="BS46" s="36" t="str">
        <f>'Hedge 6 | (D3BF3)2'!AM46</f>
        <v/>
      </c>
      <c r="BT46" s="36" t="str">
        <f>'Hedge 6 | (D3BF3)2'!S46</f>
        <v/>
      </c>
      <c r="BU46" s="37" t="str">
        <f>'Hedge 6 | (D3BF3)2'!U46</f>
        <v/>
      </c>
      <c r="BV46" s="55"/>
      <c r="BW46" s="55"/>
      <c r="BX46" s="1" t="e">
        <f>IF(AN46="",0,IFERROR(VLOOKUP(AN41&amp;AN42&amp;AN43&amp;AN44&amp;AN45&amp;AN46,General!I:J,2,FALSE),0))+AO45</f>
        <v>#VALUE!</v>
      </c>
      <c r="CE46" s="1" t="str">
        <f>CE49</f>
        <v/>
      </c>
      <c r="CF46" s="1">
        <v>46</v>
      </c>
      <c r="CG46" s="1" t="str">
        <f t="shared" ref="CG46:CG49" si="44">$CE$49</f>
        <v/>
      </c>
      <c r="CL46" s="1">
        <f>CR46</f>
        <v>4</v>
      </c>
      <c r="CQ46" s="1" t="str">
        <f t="shared" ref="CQ46:CQ48" ca="1" si="45">$CL$44</f>
        <v/>
      </c>
      <c r="CR46" s="1">
        <f t="shared" ref="CR46" si="46">IF(CR41=4,1,CR41+1)</f>
        <v>4</v>
      </c>
      <c r="CT46" s="1" t="str">
        <f t="shared" si="10"/>
        <v/>
      </c>
      <c r="DQ46" s="17" t="str">
        <f t="shared" si="36"/>
        <v>B37</v>
      </c>
      <c r="DR46" s="76" t="str">
        <f t="shared" si="37"/>
        <v/>
      </c>
      <c r="DS46" s="4" t="str">
        <f t="shared" si="38"/>
        <v/>
      </c>
      <c r="DT46" s="4" t="str">
        <f t="shared" si="39"/>
        <v/>
      </c>
      <c r="DU46" s="4" t="str">
        <f t="shared" si="40"/>
        <v/>
      </c>
      <c r="DV46" s="4" t="str">
        <f t="shared" si="41"/>
        <v/>
      </c>
      <c r="DW46" s="4" t="str">
        <f t="shared" si="42"/>
        <v/>
      </c>
    </row>
    <row r="47" spans="1:127" ht="26.25" customHeight="1" thickBot="1">
      <c r="A47" s="1">
        <v>38</v>
      </c>
      <c r="B47" s="38" t="str">
        <f>'Hedge 1 | (BTC)2'!B47</f>
        <v/>
      </c>
      <c r="C47" s="25" t="str">
        <f>'Hedge 1 | (BTC)2'!C47</f>
        <v/>
      </c>
      <c r="D47" s="25" t="str">
        <f>'Hedge 1 | (BTC)2'!H47</f>
        <v/>
      </c>
      <c r="E47" s="25" t="str">
        <f>'Hedge 1 | (BTC)2'!O47</f>
        <v/>
      </c>
      <c r="F47" s="25" t="str">
        <f>IF(AH47="","",IF('Hedge 1 | (BTC)2'!X47="W","Y",IF('Hedge 1 | (BTC)2'!X47="L","N","")))</f>
        <v/>
      </c>
      <c r="G47" s="25" t="str">
        <f>'Hedge 1 | (BTC)2'!AM47</f>
        <v/>
      </c>
      <c r="H47" s="25" t="str">
        <f>'Hedge 1 | (BTC)2'!S47</f>
        <v/>
      </c>
      <c r="I47" s="39" t="str">
        <f>'Hedge 1 | (BTC)2'!U47</f>
        <v/>
      </c>
      <c r="J47" s="55"/>
      <c r="K47" s="55"/>
      <c r="L47" s="38" t="str">
        <f>'Hedge 2 | (BDC)2'!B47</f>
        <v/>
      </c>
      <c r="M47" s="25" t="str">
        <f>'Hedge 2 | (BDC)2'!C47</f>
        <v/>
      </c>
      <c r="N47" s="25" t="str">
        <f>'Hedge 2 | (BDC)2'!H47</f>
        <v/>
      </c>
      <c r="O47" s="25" t="str">
        <f>'Hedge 2 | (BDC)2'!O47</f>
        <v/>
      </c>
      <c r="P47" s="25" t="str">
        <f>IF(AH47="","",IF('Hedge 2 | (BDC)2'!X47="W","Y",IF('Hedge 2 | (BDC)2'!X47="L","N","")))</f>
        <v/>
      </c>
      <c r="Q47" s="25" t="str">
        <f>'Hedge 2 | (BDC)2'!AM47</f>
        <v/>
      </c>
      <c r="R47" s="25" t="str">
        <f>'Hedge 2 | (BDC)2'!S47</f>
        <v/>
      </c>
      <c r="S47" s="39" t="str">
        <f>'Hedge 2 | (BDC)2'!U47</f>
        <v/>
      </c>
      <c r="T47" s="55"/>
      <c r="U47" s="55"/>
      <c r="V47" s="38" t="str">
        <f>'Hedge 3 | (BT)2-M1'!B47</f>
        <v/>
      </c>
      <c r="W47" s="25" t="str">
        <f>'Hedge 3 | (BT)2-M1'!C47</f>
        <v/>
      </c>
      <c r="X47" s="25" t="str">
        <f>'Hedge 3 | (BT)2-M1'!H47</f>
        <v/>
      </c>
      <c r="Y47" s="25" t="str">
        <f>'Hedge 3 | (BT)2-M1'!O47</f>
        <v/>
      </c>
      <c r="Z47" s="25" t="str">
        <f>IF(AH47="","",IF('Hedge 3 | (BT)2-M1'!X47="W","Y",IF('Hedge 3 | (BT)2-M1'!X47="L","N","")))</f>
        <v/>
      </c>
      <c r="AA47" s="25" t="str">
        <f>'Hedge 3 | (BT)2-M1'!AM47</f>
        <v/>
      </c>
      <c r="AB47" s="25" t="str">
        <f>'Hedge 3 | (BT)2-M1'!S47</f>
        <v/>
      </c>
      <c r="AC47" s="39" t="str">
        <f>'Hedge 3 | (BT)2-M1'!U47</f>
        <v/>
      </c>
      <c r="AD47" s="55"/>
      <c r="AE47" s="55"/>
      <c r="AF47" s="55"/>
      <c r="AG47" s="55"/>
      <c r="AH47" s="115"/>
      <c r="AI47" s="123"/>
      <c r="AJ47" s="124"/>
      <c r="AK47" s="120"/>
      <c r="AL47" s="74"/>
      <c r="AM47" s="67" t="str" cm="1">
        <f t="array" aca="1" ref="AM47" ca="1">IF(AH46="","",INDIRECT(CQ46&amp;CF47))</f>
        <v/>
      </c>
      <c r="AN47" s="25" t="str">
        <f t="shared" si="8"/>
        <v/>
      </c>
      <c r="AO47" s="25" t="str">
        <f t="shared" si="11"/>
        <v/>
      </c>
      <c r="AP47" s="37" t="str">
        <f t="shared" si="9"/>
        <v/>
      </c>
      <c r="AQ47" s="55"/>
      <c r="AR47" s="55"/>
      <c r="AS47" s="55"/>
      <c r="AT47" s="38" t="str">
        <f>'Hedge 4 | (BM1C)2'!B47</f>
        <v/>
      </c>
      <c r="AU47" s="25" t="str">
        <f>'Hedge 4 | (BM1C)2'!C47</f>
        <v/>
      </c>
      <c r="AV47" s="25" t="str">
        <f>'Hedge 4 | (BM1C)2'!H47</f>
        <v/>
      </c>
      <c r="AW47" s="25" t="str">
        <f>'Hedge 4 | (BM1C)2'!O47</f>
        <v/>
      </c>
      <c r="AX47" s="25" t="str">
        <f>IF(AH47="","",IF('Hedge 4 | (BM1C)2'!X47="W","Y",IF('Hedge 4 | (BM1C)2'!X47="L","N","")))</f>
        <v/>
      </c>
      <c r="AY47" s="25" t="str">
        <f>'Hedge 4 | (BM1C)2'!AM47</f>
        <v/>
      </c>
      <c r="AZ47" s="25" t="str">
        <f>'Hedge 4 | (BM1C)2'!S47</f>
        <v/>
      </c>
      <c r="BA47" s="39" t="str">
        <f>'Hedge 4 | (BM1C)2'!U47</f>
        <v/>
      </c>
      <c r="BB47" s="55"/>
      <c r="BC47" s="55"/>
      <c r="BD47" s="38" t="str">
        <f>'Hedge 5 | (BFC)2'!B47</f>
        <v/>
      </c>
      <c r="BE47" s="25" t="str">
        <f>'Hedge 5 | (BFC)2'!C47</f>
        <v/>
      </c>
      <c r="BF47" s="25" t="str">
        <f>'Hedge 5 | (BFC)2'!H47</f>
        <v/>
      </c>
      <c r="BG47" s="25" t="str">
        <f>'Hedge 5 | (BFC)2'!O47</f>
        <v/>
      </c>
      <c r="BH47" s="25" t="str">
        <f>IF(AH47="","",IF('Hedge 5 | (BFC)2'!X47="W","Y",IF('Hedge 5 | (BFC)2'!X47="L","N","")))</f>
        <v/>
      </c>
      <c r="BI47" s="25" t="str">
        <f>'Hedge 5 | (BFC)2'!AM47</f>
        <v/>
      </c>
      <c r="BJ47" s="25" t="str">
        <f>'Hedge 5 | (BFC)2'!S47</f>
        <v/>
      </c>
      <c r="BK47" s="39" t="str">
        <f>'Hedge 5 | (BFC)2'!U47</f>
        <v/>
      </c>
      <c r="BL47" s="55"/>
      <c r="BM47" s="55"/>
      <c r="BN47" s="35" t="str">
        <f>'Hedge 6 | (D3BF3)2'!B47</f>
        <v/>
      </c>
      <c r="BO47" s="36" t="str">
        <f>'Hedge 6 | (D3BF3)2'!C47</f>
        <v/>
      </c>
      <c r="BP47" s="36" t="str">
        <f>'Hedge 6 | (D3BF3)2'!H47</f>
        <v/>
      </c>
      <c r="BQ47" s="36" t="str">
        <f>'Hedge 6 | (D3BF3)2'!O47</f>
        <v/>
      </c>
      <c r="BR47" s="36" t="str">
        <f>IF(AH47="","",IF('Hedge 6 | (D3BF3)2'!X47="W","Y",IF('Hedge 6 | (D3BF3)2'!X47="L","N","")))</f>
        <v/>
      </c>
      <c r="BS47" s="36" t="str">
        <f>'Hedge 6 | (D3BF3)2'!AM47</f>
        <v/>
      </c>
      <c r="BT47" s="36" t="str">
        <f>'Hedge 6 | (D3BF3)2'!S47</f>
        <v/>
      </c>
      <c r="BU47" s="37" t="str">
        <f>'Hedge 6 | (D3BF3)2'!U47</f>
        <v/>
      </c>
      <c r="BV47" s="55"/>
      <c r="BW47" s="55"/>
      <c r="BX47" s="1" t="e">
        <f>IF(AN47="",0,IFERROR(VLOOKUP(AN42&amp;AN43&amp;AN44&amp;AN45&amp;AN46&amp;AN47,General!I:J,2,FALSE),0))+AO46</f>
        <v>#VALUE!</v>
      </c>
      <c r="CE47" s="1" t="str">
        <f>CE49</f>
        <v/>
      </c>
      <c r="CF47" s="1">
        <v>47</v>
      </c>
      <c r="CG47" s="1" t="str">
        <f t="shared" si="44"/>
        <v/>
      </c>
      <c r="CH47" s="1" t="str">
        <f>IFERROR(VLOOKUP(CH49,General!R:S,2,FALSE),"")</f>
        <v/>
      </c>
      <c r="CI47" s="1" t="str">
        <f>IFERROR(VLOOKUP(CI49,General!R:S,2,FALSE),"")</f>
        <v/>
      </c>
      <c r="CJ47" s="1" t="str">
        <f>IFERROR(VLOOKUP(CJ49,General!R:S,2,FALSE),"")</f>
        <v/>
      </c>
      <c r="CK47" s="1" t="str">
        <f>IFERROR(VLOOKUP(CK49,General!R:S,2,FALSE),"")</f>
        <v/>
      </c>
      <c r="CL47" s="1">
        <f ca="1">COUNTIF(CH48:CK48,MAX(CH48:CK48))</f>
        <v>4</v>
      </c>
      <c r="CQ47" s="1" t="str">
        <f t="shared" ca="1" si="45"/>
        <v/>
      </c>
      <c r="CT47" s="1" t="str">
        <f t="shared" si="10"/>
        <v/>
      </c>
      <c r="DQ47" s="17" t="str">
        <f t="shared" si="36"/>
        <v>B38</v>
      </c>
      <c r="DR47" s="76" t="str">
        <f t="shared" si="37"/>
        <v/>
      </c>
      <c r="DS47" s="4" t="str">
        <f t="shared" si="38"/>
        <v/>
      </c>
      <c r="DT47" s="4" t="str">
        <f t="shared" si="39"/>
        <v/>
      </c>
      <c r="DU47" s="4" t="str">
        <f t="shared" si="40"/>
        <v/>
      </c>
      <c r="DV47" s="4" t="str">
        <f t="shared" si="41"/>
        <v/>
      </c>
      <c r="DW47" s="4" t="str">
        <f t="shared" si="42"/>
        <v/>
      </c>
    </row>
    <row r="48" spans="1:127" ht="26.25" customHeight="1" thickBot="1">
      <c r="A48" s="1">
        <v>39</v>
      </c>
      <c r="B48" s="38" t="str">
        <f>'Hedge 1 | (BTC)2'!B48</f>
        <v/>
      </c>
      <c r="C48" s="25" t="str">
        <f>'Hedge 1 | (BTC)2'!C48</f>
        <v/>
      </c>
      <c r="D48" s="25" t="str">
        <f>'Hedge 1 | (BTC)2'!H48</f>
        <v/>
      </c>
      <c r="E48" s="25" t="str">
        <f>'Hedge 1 | (BTC)2'!O48</f>
        <v/>
      </c>
      <c r="F48" s="25" t="str">
        <f>IF(AH48="","",IF('Hedge 1 | (BTC)2'!X48="W","Y",IF('Hedge 1 | (BTC)2'!X48="L","N","")))</f>
        <v/>
      </c>
      <c r="G48" s="25" t="str">
        <f>'Hedge 1 | (BTC)2'!AM48</f>
        <v/>
      </c>
      <c r="H48" s="25" t="str">
        <f>'Hedge 1 | (BTC)2'!S48</f>
        <v/>
      </c>
      <c r="I48" s="39" t="str">
        <f>'Hedge 1 | (BTC)2'!U48</f>
        <v/>
      </c>
      <c r="J48" s="55"/>
      <c r="K48" s="55"/>
      <c r="L48" s="38" t="str">
        <f>'Hedge 2 | (BDC)2'!B48</f>
        <v/>
      </c>
      <c r="M48" s="25" t="str">
        <f>'Hedge 2 | (BDC)2'!C48</f>
        <v/>
      </c>
      <c r="N48" s="25" t="str">
        <f>'Hedge 2 | (BDC)2'!H48</f>
        <v/>
      </c>
      <c r="O48" s="25" t="str">
        <f>'Hedge 2 | (BDC)2'!O48</f>
        <v/>
      </c>
      <c r="P48" s="25" t="str">
        <f>IF(AH48="","",IF('Hedge 2 | (BDC)2'!X48="W","Y",IF('Hedge 2 | (BDC)2'!X48="L","N","")))</f>
        <v/>
      </c>
      <c r="Q48" s="25" t="str">
        <f>'Hedge 2 | (BDC)2'!AM48</f>
        <v/>
      </c>
      <c r="R48" s="25" t="str">
        <f>'Hedge 2 | (BDC)2'!S48</f>
        <v/>
      </c>
      <c r="S48" s="39" t="str">
        <f>'Hedge 2 | (BDC)2'!U48</f>
        <v/>
      </c>
      <c r="T48" s="55"/>
      <c r="U48" s="55"/>
      <c r="V48" s="38" t="str">
        <f>'Hedge 3 | (BT)2-M1'!B48</f>
        <v/>
      </c>
      <c r="W48" s="25" t="str">
        <f>'Hedge 3 | (BT)2-M1'!C48</f>
        <v/>
      </c>
      <c r="X48" s="25" t="str">
        <f>'Hedge 3 | (BT)2-M1'!H48</f>
        <v/>
      </c>
      <c r="Y48" s="25" t="str">
        <f>'Hedge 3 | (BT)2-M1'!O48</f>
        <v/>
      </c>
      <c r="Z48" s="25" t="str">
        <f>IF(AH48="","",IF('Hedge 3 | (BT)2-M1'!X48="W","Y",IF('Hedge 3 | (BT)2-M1'!X48="L","N","")))</f>
        <v/>
      </c>
      <c r="AA48" s="25" t="str">
        <f>'Hedge 3 | (BT)2-M1'!AM48</f>
        <v/>
      </c>
      <c r="AB48" s="25" t="str">
        <f>'Hedge 3 | (BT)2-M1'!S48</f>
        <v/>
      </c>
      <c r="AC48" s="39" t="str">
        <f>'Hedge 3 | (BT)2-M1'!U48</f>
        <v/>
      </c>
      <c r="AD48" s="55"/>
      <c r="AE48" s="55"/>
      <c r="AF48" s="55"/>
      <c r="AG48" s="55"/>
      <c r="AH48" s="115"/>
      <c r="AI48" s="123"/>
      <c r="AJ48" s="124"/>
      <c r="AK48" s="120"/>
      <c r="AL48" s="74"/>
      <c r="AM48" s="67" t="str" cm="1">
        <f t="array" aca="1" ref="AM48" ca="1">IF(AH47="","",INDIRECT(CQ47&amp;CF48))</f>
        <v/>
      </c>
      <c r="AN48" s="25" t="str">
        <f t="shared" si="8"/>
        <v/>
      </c>
      <c r="AO48" s="25" t="str">
        <f t="shared" si="11"/>
        <v/>
      </c>
      <c r="AP48" s="37" t="str">
        <f t="shared" si="9"/>
        <v/>
      </c>
      <c r="AQ48" s="55"/>
      <c r="AR48" s="55"/>
      <c r="AS48" s="55"/>
      <c r="AT48" s="38" t="str">
        <f>'Hedge 4 | (BM1C)2'!B48</f>
        <v/>
      </c>
      <c r="AU48" s="25" t="str">
        <f>'Hedge 4 | (BM1C)2'!C48</f>
        <v/>
      </c>
      <c r="AV48" s="25" t="str">
        <f>'Hedge 4 | (BM1C)2'!H48</f>
        <v/>
      </c>
      <c r="AW48" s="25" t="str">
        <f>'Hedge 4 | (BM1C)2'!O48</f>
        <v/>
      </c>
      <c r="AX48" s="25" t="str">
        <f>IF(AH48="","",IF('Hedge 4 | (BM1C)2'!X48="W","Y",IF('Hedge 4 | (BM1C)2'!X48="L","N","")))</f>
        <v/>
      </c>
      <c r="AY48" s="25" t="str">
        <f>'Hedge 4 | (BM1C)2'!AM48</f>
        <v/>
      </c>
      <c r="AZ48" s="25" t="str">
        <f>'Hedge 4 | (BM1C)2'!S48</f>
        <v/>
      </c>
      <c r="BA48" s="39" t="str">
        <f>'Hedge 4 | (BM1C)2'!U48</f>
        <v/>
      </c>
      <c r="BB48" s="55"/>
      <c r="BC48" s="55"/>
      <c r="BD48" s="38" t="str">
        <f>'Hedge 5 | (BFC)2'!B48</f>
        <v/>
      </c>
      <c r="BE48" s="25" t="str">
        <f>'Hedge 5 | (BFC)2'!C48</f>
        <v/>
      </c>
      <c r="BF48" s="25" t="str">
        <f>'Hedge 5 | (BFC)2'!H48</f>
        <v/>
      </c>
      <c r="BG48" s="25" t="str">
        <f>'Hedge 5 | (BFC)2'!O48</f>
        <v/>
      </c>
      <c r="BH48" s="25" t="str">
        <f>IF(AH48="","",IF('Hedge 5 | (BFC)2'!X48="W","Y",IF('Hedge 5 | (BFC)2'!X48="L","N","")))</f>
        <v/>
      </c>
      <c r="BI48" s="25" t="str">
        <f>'Hedge 5 | (BFC)2'!AM48</f>
        <v/>
      </c>
      <c r="BJ48" s="25" t="str">
        <f>'Hedge 5 | (BFC)2'!S48</f>
        <v/>
      </c>
      <c r="BK48" s="39" t="str">
        <f>'Hedge 5 | (BFC)2'!U48</f>
        <v/>
      </c>
      <c r="BL48" s="55"/>
      <c r="BM48" s="55"/>
      <c r="BN48" s="35" t="str">
        <f>'Hedge 6 | (D3BF3)2'!B48</f>
        <v/>
      </c>
      <c r="BO48" s="36" t="str">
        <f>'Hedge 6 | (D3BF3)2'!C48</f>
        <v/>
      </c>
      <c r="BP48" s="36" t="str">
        <f>'Hedge 6 | (D3BF3)2'!H48</f>
        <v/>
      </c>
      <c r="BQ48" s="36" t="str">
        <f>'Hedge 6 | (D3BF3)2'!O48</f>
        <v/>
      </c>
      <c r="BR48" s="36" t="str">
        <f>IF(AH48="","",IF('Hedge 6 | (D3BF3)2'!X48="W","Y",IF('Hedge 6 | (D3BF3)2'!X48="L","N","")))</f>
        <v/>
      </c>
      <c r="BS48" s="36" t="str">
        <f>'Hedge 6 | (D3BF3)2'!AM48</f>
        <v/>
      </c>
      <c r="BT48" s="36" t="str">
        <f>'Hedge 6 | (D3BF3)2'!S48</f>
        <v/>
      </c>
      <c r="BU48" s="37" t="str">
        <f>'Hedge 6 | (D3BF3)2'!U48</f>
        <v/>
      </c>
      <c r="BV48" s="55"/>
      <c r="BW48" s="55"/>
      <c r="BX48" s="1" t="e">
        <f>IF(AN48="",0,IFERROR(VLOOKUP(AN43&amp;AN44&amp;AN45&amp;AN46&amp;AN47&amp;AN48,General!I:J,2,FALSE),0))+AO47</f>
        <v>#VALUE!</v>
      </c>
      <c r="CE48" s="1" t="str">
        <f>CE49</f>
        <v/>
      </c>
      <c r="CF48" s="1">
        <v>48</v>
      </c>
      <c r="CG48" s="1" t="str">
        <f t="shared" si="44"/>
        <v/>
      </c>
      <c r="CH48" s="1">
        <f ca="1">IF(CH49="",0,COUNTIF(INDIRECT(CH47&amp;CF45):INDIRECT(CH47&amp;CF49),"Y"))</f>
        <v>0</v>
      </c>
      <c r="CI48" s="1">
        <f ca="1">IF(CI49="",0,COUNTIF(INDIRECT(CI47&amp;CF45):INDIRECT(CI47&amp;CF49),"Y"))</f>
        <v>0</v>
      </c>
      <c r="CJ48" s="1">
        <f ca="1">IF(CJ49="",0,COUNTIF(INDIRECT(CJ47&amp;CF45):INDIRECT(CJ47&amp;CF49),"Y"))</f>
        <v>0</v>
      </c>
      <c r="CK48" s="1">
        <f ca="1">IF(CK49="",0,COUNTIF(INDIRECT(CK47&amp;CF45):INDIRECT(CK47&amp;CF49),"Y"))</f>
        <v>0</v>
      </c>
      <c r="CL48" s="1" t="str" cm="1">
        <f t="array" aca="1" ref="CL48" ca="1">IFERROR(INDEX($CH$49:$CK$49,_xlfn.AGGREGATE(15,6,COLUMN($CH$49:$CK$49)-COLUMN($CG$49)/($CH$48:$CK$48=MAX($CH$48:$CK$48)),COLUMNS($CH$49:CH49))),"")</f>
        <v/>
      </c>
      <c r="CM48" s="1" t="str" cm="1">
        <f t="array" aca="1" ref="CM48" ca="1">IFERROR(INDEX($CH$49:$CK$49,_xlfn.AGGREGATE(15,6,COLUMN($CH$49:$CK$49)-COLUMN($CG$49)/($CH$48:$CK$48=MAX($CH$48:$CK$48)),COLUMNS($CH$49:CI49))),"")</f>
        <v/>
      </c>
      <c r="CN48" s="1" t="str" cm="1">
        <f t="array" aca="1" ref="CN48" ca="1">IFERROR(INDEX($CH$49:$CK$49,_xlfn.AGGREGATE(15,6,COLUMN($CH$49:$CK$49)-COLUMN($CG$49)/($CH$48:$CK$48=MAX($CH$48:$CK$48)),COLUMNS($CH$49:CJ49))),"")</f>
        <v/>
      </c>
      <c r="CO48" s="1" t="str" cm="1">
        <f t="array" aca="1" ref="CO48" ca="1">IFERROR(INDEX($CH$49:$CK$49,_xlfn.AGGREGATE(15,6,COLUMN($CH$49:$CK$49)-COLUMN($CG$49)/($CH$48:$CK$48=MAX($CH$48:$CK$48)),COLUMNS($CH$49:CK49))),"")</f>
        <v/>
      </c>
      <c r="CQ48" s="1" t="str">
        <f t="shared" ca="1" si="45"/>
        <v/>
      </c>
      <c r="CT48" s="1" t="str">
        <f t="shared" si="10"/>
        <v/>
      </c>
      <c r="DQ48" s="17" t="str">
        <f t="shared" si="36"/>
        <v>B39</v>
      </c>
      <c r="DR48" s="76" t="str">
        <f t="shared" si="37"/>
        <v/>
      </c>
      <c r="DS48" s="4" t="str">
        <f t="shared" si="38"/>
        <v/>
      </c>
      <c r="DT48" s="4" t="str">
        <f t="shared" si="39"/>
        <v/>
      </c>
      <c r="DU48" s="4" t="str">
        <f t="shared" si="40"/>
        <v/>
      </c>
      <c r="DV48" s="4" t="str">
        <f t="shared" si="41"/>
        <v/>
      </c>
      <c r="DW48" s="4" t="str">
        <f t="shared" si="42"/>
        <v/>
      </c>
    </row>
    <row r="49" spans="1:127" ht="26.25" customHeight="1" thickBot="1">
      <c r="A49" s="1">
        <v>40</v>
      </c>
      <c r="B49" s="40" t="str">
        <f>'Hedge 1 | (BTC)2'!B49</f>
        <v/>
      </c>
      <c r="C49" s="41" t="str">
        <f>'Hedge 1 | (BTC)2'!C49</f>
        <v/>
      </c>
      <c r="D49" s="41" t="str">
        <f>'Hedge 1 | (BTC)2'!H49</f>
        <v/>
      </c>
      <c r="E49" s="41" t="str">
        <f>'Hedge 1 | (BTC)2'!O49</f>
        <v/>
      </c>
      <c r="F49" s="41" t="str">
        <f>IF(AH49="","",IF('Hedge 1 | (BTC)2'!X49="W","Y",IF('Hedge 1 | (BTC)2'!X49="L","N","")))</f>
        <v/>
      </c>
      <c r="G49" s="41" t="str">
        <f>'Hedge 1 | (BTC)2'!AM49</f>
        <v/>
      </c>
      <c r="H49" s="41" t="str">
        <f>'Hedge 1 | (BTC)2'!S49</f>
        <v/>
      </c>
      <c r="I49" s="42" t="str">
        <f>'Hedge 1 | (BTC)2'!U49</f>
        <v/>
      </c>
      <c r="J49" s="55"/>
      <c r="K49" s="55"/>
      <c r="L49" s="40" t="str">
        <f>'Hedge 2 | (BDC)2'!B49</f>
        <v/>
      </c>
      <c r="M49" s="41" t="str">
        <f>'Hedge 2 | (BDC)2'!C49</f>
        <v/>
      </c>
      <c r="N49" s="41" t="str">
        <f>'Hedge 2 | (BDC)2'!H49</f>
        <v/>
      </c>
      <c r="O49" s="41" t="str">
        <f>'Hedge 2 | (BDC)2'!O49</f>
        <v/>
      </c>
      <c r="P49" s="41" t="str">
        <f>IF(AH49="","",IF('Hedge 2 | (BDC)2'!X49="W","Y",IF('Hedge 2 | (BDC)2'!X49="L","N","")))</f>
        <v/>
      </c>
      <c r="Q49" s="41" t="str">
        <f>'Hedge 2 | (BDC)2'!AM49</f>
        <v/>
      </c>
      <c r="R49" s="41" t="str">
        <f>'Hedge 2 | (BDC)2'!S49</f>
        <v/>
      </c>
      <c r="S49" s="42" t="str">
        <f>'Hedge 2 | (BDC)2'!U49</f>
        <v/>
      </c>
      <c r="T49" s="55"/>
      <c r="U49" s="55"/>
      <c r="V49" s="40" t="str">
        <f>'Hedge 3 | (BT)2-M1'!B49</f>
        <v/>
      </c>
      <c r="W49" s="41" t="str">
        <f>'Hedge 3 | (BT)2-M1'!C49</f>
        <v/>
      </c>
      <c r="X49" s="41" t="str">
        <f>'Hedge 3 | (BT)2-M1'!H49</f>
        <v/>
      </c>
      <c r="Y49" s="41" t="str">
        <f>'Hedge 3 | (BT)2-M1'!O49</f>
        <v/>
      </c>
      <c r="Z49" s="41" t="str">
        <f>IF(AH49="","",IF('Hedge 3 | (BT)2-M1'!X49="W","Y",IF('Hedge 3 | (BT)2-M1'!X49="L","N","")))</f>
        <v/>
      </c>
      <c r="AA49" s="41" t="str">
        <f>'Hedge 3 | (BT)2-M1'!AM49</f>
        <v/>
      </c>
      <c r="AB49" s="41" t="str">
        <f>'Hedge 3 | (BT)2-M1'!S49</f>
        <v/>
      </c>
      <c r="AC49" s="42" t="str">
        <f>'Hedge 3 | (BT)2-M1'!U49</f>
        <v/>
      </c>
      <c r="AD49" s="55"/>
      <c r="AE49" s="55"/>
      <c r="AF49" s="55"/>
      <c r="AG49" s="55"/>
      <c r="AH49" s="116"/>
      <c r="AI49" s="123"/>
      <c r="AJ49" s="124"/>
      <c r="AK49" s="121"/>
      <c r="AL49" s="75"/>
      <c r="AM49" s="70" t="str" cm="1">
        <f t="array" aca="1" ref="AM49" ca="1">IF(AH48="","",INDIRECT(CQ48&amp;CF49))</f>
        <v/>
      </c>
      <c r="AN49" s="41" t="str">
        <f t="shared" si="8"/>
        <v/>
      </c>
      <c r="AO49" s="41" t="str">
        <f t="shared" si="11"/>
        <v/>
      </c>
      <c r="AP49" s="37" t="str">
        <f t="shared" si="9"/>
        <v/>
      </c>
      <c r="AQ49" s="55"/>
      <c r="AR49" s="55"/>
      <c r="AS49" s="55"/>
      <c r="AT49" s="40" t="str">
        <f>'Hedge 4 | (BM1C)2'!B49</f>
        <v/>
      </c>
      <c r="AU49" s="41" t="str">
        <f>'Hedge 4 | (BM1C)2'!C49</f>
        <v/>
      </c>
      <c r="AV49" s="41" t="str">
        <f>'Hedge 4 | (BM1C)2'!H49</f>
        <v/>
      </c>
      <c r="AW49" s="41" t="str">
        <f>'Hedge 4 | (BM1C)2'!O49</f>
        <v/>
      </c>
      <c r="AX49" s="41" t="str">
        <f>IF(AH49="","",IF('Hedge 4 | (BM1C)2'!X49="W","Y",IF('Hedge 4 | (BM1C)2'!X49="L","N","")))</f>
        <v/>
      </c>
      <c r="AY49" s="41" t="str">
        <f>'Hedge 4 | (BM1C)2'!AM49</f>
        <v/>
      </c>
      <c r="AZ49" s="41" t="str">
        <f>'Hedge 4 | (BM1C)2'!S49</f>
        <v/>
      </c>
      <c r="BA49" s="42" t="str">
        <f>'Hedge 4 | (BM1C)2'!U49</f>
        <v/>
      </c>
      <c r="BB49" s="55"/>
      <c r="BC49" s="55"/>
      <c r="BD49" s="40" t="str">
        <f>'Hedge 5 | (BFC)2'!B49</f>
        <v/>
      </c>
      <c r="BE49" s="41" t="str">
        <f>'Hedge 5 | (BFC)2'!C49</f>
        <v/>
      </c>
      <c r="BF49" s="41" t="str">
        <f>'Hedge 5 | (BFC)2'!H49</f>
        <v/>
      </c>
      <c r="BG49" s="41" t="str">
        <f>'Hedge 5 | (BFC)2'!O49</f>
        <v/>
      </c>
      <c r="BH49" s="41" t="str">
        <f>IF(AH49="","",IF('Hedge 5 | (BFC)2'!X49="W","Y",IF('Hedge 5 | (BFC)2'!X49="L","N","")))</f>
        <v/>
      </c>
      <c r="BI49" s="41" t="str">
        <f>'Hedge 5 | (BFC)2'!AM49</f>
        <v/>
      </c>
      <c r="BJ49" s="41" t="str">
        <f>'Hedge 5 | (BFC)2'!S49</f>
        <v/>
      </c>
      <c r="BK49" s="42" t="str">
        <f>'Hedge 5 | (BFC)2'!U49</f>
        <v/>
      </c>
      <c r="BL49" s="55"/>
      <c r="BM49" s="55"/>
      <c r="BN49" s="35" t="str">
        <f>'Hedge 6 | (D3BF3)2'!B49</f>
        <v/>
      </c>
      <c r="BO49" s="36" t="str">
        <f>'Hedge 6 | (D3BF3)2'!C49</f>
        <v/>
      </c>
      <c r="BP49" s="36" t="str">
        <f>'Hedge 6 | (D3BF3)2'!H49</f>
        <v/>
      </c>
      <c r="BQ49" s="36" t="str">
        <f>'Hedge 6 | (D3BF3)2'!O49</f>
        <v/>
      </c>
      <c r="BR49" s="36" t="str">
        <f>IF(AH49="","",IF('Hedge 6 | (D3BF3)2'!X49="W","Y",IF('Hedge 6 | (D3BF3)2'!X49="L","N","")))</f>
        <v/>
      </c>
      <c r="BS49" s="36" t="str">
        <f>'Hedge 6 | (D3BF3)2'!AM49</f>
        <v/>
      </c>
      <c r="BT49" s="36" t="str">
        <f>'Hedge 6 | (D3BF3)2'!S49</f>
        <v/>
      </c>
      <c r="BU49" s="37" t="str">
        <f>'Hedge 6 | (D3BF3)2'!U49</f>
        <v/>
      </c>
      <c r="BV49" s="55"/>
      <c r="BW49" s="55"/>
      <c r="BX49" s="1" t="e">
        <f>IF(AN49="",0,IFERROR(VLOOKUP(AN44&amp;AN45&amp;AN46&amp;AN47&amp;AN48&amp;AN49,General!I:J,2,FALSE),0))+AO48</f>
        <v>#VALUE!</v>
      </c>
      <c r="BY49" s="1" t="str">
        <f>I49</f>
        <v/>
      </c>
      <c r="BZ49" s="1" t="str">
        <f>S49</f>
        <v/>
      </c>
      <c r="CA49" s="1" t="str">
        <f>AC49</f>
        <v/>
      </c>
      <c r="CB49" s="1" t="str">
        <f>BA49</f>
        <v/>
      </c>
      <c r="CC49" s="1" t="str">
        <f>BK49</f>
        <v/>
      </c>
      <c r="CD49" s="1" t="str">
        <f>BU49</f>
        <v/>
      </c>
      <c r="CE49" s="1" t="str">
        <f>IF(SH49="","",INDEX($BY$4:$CD$4,MATCH(MAX(BY49:CD49),BY49:CD49,0)))</f>
        <v/>
      </c>
      <c r="CF49" s="1">
        <v>49</v>
      </c>
      <c r="CG49" s="1" t="str">
        <f t="shared" si="44"/>
        <v/>
      </c>
      <c r="CH49" s="1" t="str" cm="1">
        <f t="array" ref="CH49">IFERROR(INDEX($BY$4:$CD$4,_xlfn.AGGREGATE(15,6,COLUMN($BY$4:$CD$4)-COLUMN($BX$1)/($BY$49:$CD$49=MAX($BY$49:$CD$49)),COLUMNS($BY$4:BY4))),"")</f>
        <v/>
      </c>
      <c r="CI49" s="1" t="str" cm="1">
        <f t="array" ref="CI49">IFERROR(INDEX($BY$4:$CD$4,_xlfn.AGGREGATE(15,6,COLUMN($BY$4:$CD$4)-COLUMN($BX$1)/($BY$49:$CD$49=MAX($BY$49:$CD$49)),COLUMNS($BY$4:BZ4))),"")</f>
        <v/>
      </c>
      <c r="CJ49" s="1" t="str" cm="1">
        <f t="array" ref="CJ49">IFERROR(INDEX($BY$4:$CD$4,_xlfn.AGGREGATE(15,6,COLUMN($BY$4:$CD$4)-COLUMN($BX$1)/($BY$49:$CD$49=MAX($BY$49:$CD$49)),COLUMNS($BY$4:CA4))),"")</f>
        <v/>
      </c>
      <c r="CK49" s="1" t="str" cm="1">
        <f t="array" ref="CK49">IFERROR(INDEX($BY$4:$CD$4,_xlfn.AGGREGATE(15,6,COLUMN($BY$4:$CD$4)-COLUMN($BX$1)/($BY$49:$CD$49=MAX($BY$49:$CD$49)),COLUMNS($BY$4:CA4))),"")</f>
        <v/>
      </c>
      <c r="CL49" s="66" t="str">
        <f ca="1">IF(CM48="",CL48,CL45)</f>
        <v/>
      </c>
      <c r="CP49" s="1" t="str">
        <f>IF(CL46&gt;1,"R","N")</f>
        <v>R</v>
      </c>
      <c r="CQ49" s="1" t="str">
        <f ca="1">CL49</f>
        <v/>
      </c>
      <c r="CT49" s="1" t="str">
        <f t="shared" si="10"/>
        <v/>
      </c>
      <c r="DQ49" s="17" t="str">
        <f t="shared" si="36"/>
        <v>B40</v>
      </c>
      <c r="DR49" s="76" t="str">
        <f t="shared" si="37"/>
        <v/>
      </c>
      <c r="DS49" s="4" t="str">
        <f t="shared" si="38"/>
        <v/>
      </c>
      <c r="DT49" s="4" t="str">
        <f t="shared" si="39"/>
        <v/>
      </c>
      <c r="DU49" s="4" t="str">
        <f t="shared" si="40"/>
        <v/>
      </c>
      <c r="DV49" s="4" t="str">
        <f t="shared" si="41"/>
        <v/>
      </c>
      <c r="DW49" s="4" t="str">
        <f t="shared" si="42"/>
        <v/>
      </c>
    </row>
    <row r="50" spans="1:127" ht="26.25" customHeight="1" thickBot="1">
      <c r="A50" s="1">
        <v>41</v>
      </c>
      <c r="B50" s="35" t="str">
        <f>'Hedge 1 | (BTC)2'!B50</f>
        <v/>
      </c>
      <c r="C50" s="36" t="str">
        <f>'Hedge 1 | (BTC)2'!C50</f>
        <v/>
      </c>
      <c r="D50" s="36" t="str">
        <f>'Hedge 1 | (BTC)2'!H50</f>
        <v/>
      </c>
      <c r="E50" s="36" t="str">
        <f>'Hedge 1 | (BTC)2'!O50</f>
        <v/>
      </c>
      <c r="F50" s="36" t="str">
        <f>IF(AH50="","",IF('Hedge 1 | (BTC)2'!X50="W","Y",IF('Hedge 1 | (BTC)2'!X50="L","N","")))</f>
        <v/>
      </c>
      <c r="G50" s="36" t="str">
        <f>'Hedge 1 | (BTC)2'!AM50</f>
        <v/>
      </c>
      <c r="H50" s="36" t="str">
        <f>'Hedge 1 | (BTC)2'!S50</f>
        <v/>
      </c>
      <c r="I50" s="37" t="str">
        <f>'Hedge 1 | (BTC)2'!U50</f>
        <v/>
      </c>
      <c r="J50" s="55"/>
      <c r="K50" s="55"/>
      <c r="L50" s="35" t="str">
        <f>'Hedge 2 | (BDC)2'!B50</f>
        <v/>
      </c>
      <c r="M50" s="36" t="str">
        <f>'Hedge 2 | (BDC)2'!C50</f>
        <v/>
      </c>
      <c r="N50" s="36" t="str">
        <f>'Hedge 2 | (BDC)2'!H50</f>
        <v/>
      </c>
      <c r="O50" s="36" t="str">
        <f>'Hedge 2 | (BDC)2'!O50</f>
        <v/>
      </c>
      <c r="P50" s="36" t="str">
        <f>IF(AH50="","",IF('Hedge 2 | (BDC)2'!X50="W","Y",IF('Hedge 2 | (BDC)2'!X50="L","N","")))</f>
        <v/>
      </c>
      <c r="Q50" s="36" t="str">
        <f>'Hedge 2 | (BDC)2'!AM50</f>
        <v/>
      </c>
      <c r="R50" s="36" t="str">
        <f>'Hedge 2 | (BDC)2'!S50</f>
        <v/>
      </c>
      <c r="S50" s="37" t="str">
        <f>'Hedge 2 | (BDC)2'!U50</f>
        <v/>
      </c>
      <c r="T50" s="55"/>
      <c r="U50" s="55"/>
      <c r="V50" s="35" t="str">
        <f>'Hedge 3 | (BT)2-M1'!B50</f>
        <v/>
      </c>
      <c r="W50" s="36" t="str">
        <f>'Hedge 3 | (BT)2-M1'!C50</f>
        <v/>
      </c>
      <c r="X50" s="36" t="str">
        <f>'Hedge 3 | (BT)2-M1'!H50</f>
        <v/>
      </c>
      <c r="Y50" s="36" t="str">
        <f>'Hedge 3 | (BT)2-M1'!O50</f>
        <v/>
      </c>
      <c r="Z50" s="36" t="str">
        <f>IF(AH50="","",IF('Hedge 3 | (BT)2-M1'!X50="W","Y",IF('Hedge 3 | (BT)2-M1'!X50="L","N","")))</f>
        <v/>
      </c>
      <c r="AA50" s="36" t="str">
        <f>'Hedge 3 | (BT)2-M1'!AM50</f>
        <v/>
      </c>
      <c r="AB50" s="36" t="str">
        <f>'Hedge 3 | (BT)2-M1'!S50</f>
        <v/>
      </c>
      <c r="AC50" s="37" t="str">
        <f>'Hedge 3 | (BT)2-M1'!U50</f>
        <v/>
      </c>
      <c r="AD50" s="55"/>
      <c r="AE50" s="55"/>
      <c r="AF50" s="55"/>
      <c r="AG50" s="55"/>
      <c r="AH50" s="114"/>
      <c r="AI50" s="123"/>
      <c r="AJ50" s="124"/>
      <c r="AK50" s="132" t="str">
        <f t="shared" ref="AK50" si="47">IF(AH49="","",IF(CP49="R","R",""))</f>
        <v/>
      </c>
      <c r="AL50" s="68" t="str">
        <f>IF(AH49="","",VLOOKUP(CQ50,General!U:V,2,FALSE))</f>
        <v/>
      </c>
      <c r="AM50" s="69" t="str" cm="1">
        <f t="array" aca="1" ref="AM50" ca="1">IF(AH49="","",INDIRECT(CQ49&amp;CF50))</f>
        <v/>
      </c>
      <c r="AN50" s="36" t="str">
        <f t="shared" si="8"/>
        <v/>
      </c>
      <c r="AO50" s="36" t="str">
        <f t="shared" si="11"/>
        <v/>
      </c>
      <c r="AP50" s="37" t="str">
        <f t="shared" si="9"/>
        <v/>
      </c>
      <c r="AQ50" s="55"/>
      <c r="AR50" s="55"/>
      <c r="AS50" s="55"/>
      <c r="AT50" s="35" t="str">
        <f>'Hedge 4 | (BM1C)2'!B50</f>
        <v/>
      </c>
      <c r="AU50" s="36" t="str">
        <f>'Hedge 4 | (BM1C)2'!C50</f>
        <v/>
      </c>
      <c r="AV50" s="36" t="str">
        <f>'Hedge 4 | (BM1C)2'!H50</f>
        <v/>
      </c>
      <c r="AW50" s="36" t="str">
        <f>'Hedge 4 | (BM1C)2'!O50</f>
        <v/>
      </c>
      <c r="AX50" s="36" t="str">
        <f>IF(AH50="","",IF('Hedge 4 | (BM1C)2'!X50="W","Y",IF('Hedge 4 | (BM1C)2'!X50="L","N","")))</f>
        <v/>
      </c>
      <c r="AY50" s="36" t="str">
        <f>'Hedge 4 | (BM1C)2'!AM50</f>
        <v/>
      </c>
      <c r="AZ50" s="36" t="str">
        <f>'Hedge 4 | (BM1C)2'!S50</f>
        <v/>
      </c>
      <c r="BA50" s="37" t="str">
        <f>'Hedge 4 | (BM1C)2'!U50</f>
        <v/>
      </c>
      <c r="BB50" s="55"/>
      <c r="BC50" s="55"/>
      <c r="BD50" s="35" t="str">
        <f>'Hedge 5 | (BFC)2'!B50</f>
        <v/>
      </c>
      <c r="BE50" s="36" t="str">
        <f>'Hedge 5 | (BFC)2'!C50</f>
        <v/>
      </c>
      <c r="BF50" s="36" t="str">
        <f>'Hedge 5 | (BFC)2'!H50</f>
        <v/>
      </c>
      <c r="BG50" s="36" t="str">
        <f>'Hedge 5 | (BFC)2'!O50</f>
        <v/>
      </c>
      <c r="BH50" s="36" t="str">
        <f>IF(AH50="","",IF('Hedge 5 | (BFC)2'!X50="W","Y",IF('Hedge 5 | (BFC)2'!X50="L","N","")))</f>
        <v/>
      </c>
      <c r="BI50" s="36" t="str">
        <f>'Hedge 5 | (BFC)2'!AM50</f>
        <v/>
      </c>
      <c r="BJ50" s="36" t="str">
        <f>'Hedge 5 | (BFC)2'!S50</f>
        <v/>
      </c>
      <c r="BK50" s="37" t="str">
        <f>'Hedge 5 | (BFC)2'!U50</f>
        <v/>
      </c>
      <c r="BL50" s="55"/>
      <c r="BM50" s="55"/>
      <c r="BN50" s="35" t="str">
        <f>'Hedge 6 | (D3BF3)2'!B50</f>
        <v/>
      </c>
      <c r="BO50" s="36" t="str">
        <f>'Hedge 6 | (D3BF3)2'!C50</f>
        <v/>
      </c>
      <c r="BP50" s="36" t="str">
        <f>'Hedge 6 | (D3BF3)2'!H50</f>
        <v/>
      </c>
      <c r="BQ50" s="36" t="str">
        <f>'Hedge 6 | (D3BF3)2'!O50</f>
        <v/>
      </c>
      <c r="BR50" s="36" t="str">
        <f>IF(AH50="","",IF('Hedge 6 | (D3BF3)2'!X50="W","Y",IF('Hedge 6 | (D3BF3)2'!X50="L","N","")))</f>
        <v/>
      </c>
      <c r="BS50" s="36" t="str">
        <f>'Hedge 6 | (D3BF3)2'!AM50</f>
        <v/>
      </c>
      <c r="BT50" s="36" t="str">
        <f>'Hedge 6 | (D3BF3)2'!S50</f>
        <v/>
      </c>
      <c r="BU50" s="37" t="str">
        <f>'Hedge 6 | (D3BF3)2'!U50</f>
        <v/>
      </c>
      <c r="BV50" s="55"/>
      <c r="BW50" s="55"/>
      <c r="BX50" s="1" t="e">
        <f>IF(AN50="",0,IFERROR(VLOOKUP(AN45&amp;AN46&amp;AN47&amp;AN48&amp;AN49&amp;AN50,General!I:J,2,FALSE),0))+AO49</f>
        <v>#VALUE!</v>
      </c>
      <c r="CE50" s="1" t="str">
        <f>CE54</f>
        <v/>
      </c>
      <c r="CF50" s="1">
        <v>50</v>
      </c>
      <c r="CG50" s="1" t="str">
        <f>$CE$54</f>
        <v/>
      </c>
      <c r="CL50" s="1" t="str">
        <f ca="1">IF(CL51=1,CL53,IF(CL51=2,IF(CM53="",CL53,CM53),IF(CL51=3,IF(AND(CM53="",CN53=""),CL53,IF(CN53="",CM53,CN53)),IF(AND(CM53="",CN53="",CO53=""),CL53,IF(AND(CN53="",CO53=""),CM53,IF(CO53="",CN53,CO53))))))</f>
        <v/>
      </c>
      <c r="CQ50" s="1" t="str">
        <f ca="1">$CL$49</f>
        <v/>
      </c>
      <c r="CT50" s="1" t="str">
        <f t="shared" si="10"/>
        <v/>
      </c>
      <c r="DQ50" s="17" t="str">
        <f t="shared" si="36"/>
        <v>B41</v>
      </c>
      <c r="DR50" s="76" t="str">
        <f t="shared" si="37"/>
        <v/>
      </c>
      <c r="DS50" s="4" t="str">
        <f t="shared" si="38"/>
        <v/>
      </c>
      <c r="DT50" s="4" t="str">
        <f t="shared" si="39"/>
        <v/>
      </c>
      <c r="DU50" s="4" t="str">
        <f t="shared" si="40"/>
        <v/>
      </c>
      <c r="DV50" s="4" t="str">
        <f t="shared" si="41"/>
        <v/>
      </c>
      <c r="DW50" s="4" t="str">
        <f t="shared" si="42"/>
        <v/>
      </c>
    </row>
    <row r="51" spans="1:127" ht="26.25" customHeight="1" thickBot="1">
      <c r="A51" s="1">
        <v>42</v>
      </c>
      <c r="B51" s="38" t="str">
        <f>'Hedge 1 | (BTC)2'!B51</f>
        <v/>
      </c>
      <c r="C51" s="25" t="str">
        <f>'Hedge 1 | (BTC)2'!C51</f>
        <v/>
      </c>
      <c r="D51" s="25" t="str">
        <f>'Hedge 1 | (BTC)2'!H51</f>
        <v/>
      </c>
      <c r="E51" s="25" t="str">
        <f>'Hedge 1 | (BTC)2'!O51</f>
        <v/>
      </c>
      <c r="F51" s="25" t="str">
        <f>IF(AH51="","",IF('Hedge 1 | (BTC)2'!X51="W","Y",IF('Hedge 1 | (BTC)2'!X51="L","N","")))</f>
        <v/>
      </c>
      <c r="G51" s="25" t="str">
        <f>'Hedge 1 | (BTC)2'!AM51</f>
        <v/>
      </c>
      <c r="H51" s="25" t="str">
        <f>'Hedge 1 | (BTC)2'!S51</f>
        <v/>
      </c>
      <c r="I51" s="39" t="str">
        <f>'Hedge 1 | (BTC)2'!U51</f>
        <v/>
      </c>
      <c r="J51" s="55"/>
      <c r="K51" s="55"/>
      <c r="L51" s="38" t="str">
        <f>'Hedge 2 | (BDC)2'!B51</f>
        <v/>
      </c>
      <c r="M51" s="25" t="str">
        <f>'Hedge 2 | (BDC)2'!C51</f>
        <v/>
      </c>
      <c r="N51" s="25" t="str">
        <f>'Hedge 2 | (BDC)2'!H51</f>
        <v/>
      </c>
      <c r="O51" s="25" t="str">
        <f>'Hedge 2 | (BDC)2'!O51</f>
        <v/>
      </c>
      <c r="P51" s="25" t="str">
        <f>IF(AH51="","",IF('Hedge 2 | (BDC)2'!X51="W","Y",IF('Hedge 2 | (BDC)2'!X51="L","N","")))</f>
        <v/>
      </c>
      <c r="Q51" s="25" t="str">
        <f>'Hedge 2 | (BDC)2'!AM51</f>
        <v/>
      </c>
      <c r="R51" s="25" t="str">
        <f>'Hedge 2 | (BDC)2'!S51</f>
        <v/>
      </c>
      <c r="S51" s="39" t="str">
        <f>'Hedge 2 | (BDC)2'!U51</f>
        <v/>
      </c>
      <c r="T51" s="55"/>
      <c r="U51" s="55"/>
      <c r="V51" s="38" t="str">
        <f>'Hedge 3 | (BT)2-M1'!B51</f>
        <v/>
      </c>
      <c r="W51" s="25" t="str">
        <f>'Hedge 3 | (BT)2-M1'!C51</f>
        <v/>
      </c>
      <c r="X51" s="25" t="str">
        <f>'Hedge 3 | (BT)2-M1'!H51</f>
        <v/>
      </c>
      <c r="Y51" s="25" t="str">
        <f>'Hedge 3 | (BT)2-M1'!O51</f>
        <v/>
      </c>
      <c r="Z51" s="25" t="str">
        <f>IF(AH51="","",IF('Hedge 3 | (BT)2-M1'!X51="W","Y",IF('Hedge 3 | (BT)2-M1'!X51="L","N","")))</f>
        <v/>
      </c>
      <c r="AA51" s="25" t="str">
        <f>'Hedge 3 | (BT)2-M1'!AM51</f>
        <v/>
      </c>
      <c r="AB51" s="25" t="str">
        <f>'Hedge 3 | (BT)2-M1'!S51</f>
        <v/>
      </c>
      <c r="AC51" s="39" t="str">
        <f>'Hedge 3 | (BT)2-M1'!U51</f>
        <v/>
      </c>
      <c r="AD51" s="55"/>
      <c r="AE51" s="55"/>
      <c r="AF51" s="55"/>
      <c r="AG51" s="55"/>
      <c r="AH51" s="115"/>
      <c r="AI51" s="123"/>
      <c r="AJ51" s="124"/>
      <c r="AK51" s="120"/>
      <c r="AL51" s="74"/>
      <c r="AM51" s="67" t="str" cm="1">
        <f t="array" aca="1" ref="AM51" ca="1">IF(AH50="","",INDIRECT(CQ50&amp;CF51))</f>
        <v/>
      </c>
      <c r="AN51" s="25" t="str">
        <f t="shared" si="8"/>
        <v/>
      </c>
      <c r="AO51" s="25" t="str">
        <f t="shared" si="11"/>
        <v/>
      </c>
      <c r="AP51" s="37" t="str">
        <f t="shared" si="9"/>
        <v/>
      </c>
      <c r="AQ51" s="55"/>
      <c r="AR51" s="55"/>
      <c r="AS51" s="55"/>
      <c r="AT51" s="38" t="str">
        <f>'Hedge 4 | (BM1C)2'!B51</f>
        <v/>
      </c>
      <c r="AU51" s="25" t="str">
        <f>'Hedge 4 | (BM1C)2'!C51</f>
        <v/>
      </c>
      <c r="AV51" s="25" t="str">
        <f>'Hedge 4 | (BM1C)2'!H51</f>
        <v/>
      </c>
      <c r="AW51" s="25" t="str">
        <f>'Hedge 4 | (BM1C)2'!O51</f>
        <v/>
      </c>
      <c r="AX51" s="25" t="str">
        <f>IF(AH51="","",IF('Hedge 4 | (BM1C)2'!X51="W","Y",IF('Hedge 4 | (BM1C)2'!X51="L","N","")))</f>
        <v/>
      </c>
      <c r="AY51" s="25" t="str">
        <f>'Hedge 4 | (BM1C)2'!AM51</f>
        <v/>
      </c>
      <c r="AZ51" s="25" t="str">
        <f>'Hedge 4 | (BM1C)2'!S51</f>
        <v/>
      </c>
      <c r="BA51" s="39" t="str">
        <f>'Hedge 4 | (BM1C)2'!U51</f>
        <v/>
      </c>
      <c r="BB51" s="55"/>
      <c r="BC51" s="55"/>
      <c r="BD51" s="38" t="str">
        <f>'Hedge 5 | (BFC)2'!B51</f>
        <v/>
      </c>
      <c r="BE51" s="25" t="str">
        <f>'Hedge 5 | (BFC)2'!C51</f>
        <v/>
      </c>
      <c r="BF51" s="25" t="str">
        <f>'Hedge 5 | (BFC)2'!H51</f>
        <v/>
      </c>
      <c r="BG51" s="25" t="str">
        <f>'Hedge 5 | (BFC)2'!O51</f>
        <v/>
      </c>
      <c r="BH51" s="25" t="str">
        <f>IF(AH51="","",IF('Hedge 5 | (BFC)2'!X51="W","Y",IF('Hedge 5 | (BFC)2'!X51="L","N","")))</f>
        <v/>
      </c>
      <c r="BI51" s="25" t="str">
        <f>'Hedge 5 | (BFC)2'!AM51</f>
        <v/>
      </c>
      <c r="BJ51" s="25" t="str">
        <f>'Hedge 5 | (BFC)2'!S51</f>
        <v/>
      </c>
      <c r="BK51" s="39" t="str">
        <f>'Hedge 5 | (BFC)2'!U51</f>
        <v/>
      </c>
      <c r="BL51" s="55"/>
      <c r="BM51" s="55"/>
      <c r="BN51" s="35" t="str">
        <f>'Hedge 6 | (D3BF3)2'!B51</f>
        <v/>
      </c>
      <c r="BO51" s="36" t="str">
        <f>'Hedge 6 | (D3BF3)2'!C51</f>
        <v/>
      </c>
      <c r="BP51" s="36" t="str">
        <f>'Hedge 6 | (D3BF3)2'!H51</f>
        <v/>
      </c>
      <c r="BQ51" s="36" t="str">
        <f>'Hedge 6 | (D3BF3)2'!O51</f>
        <v/>
      </c>
      <c r="BR51" s="36" t="str">
        <f>IF(AH51="","",IF('Hedge 6 | (D3BF3)2'!X51="W","Y",IF('Hedge 6 | (D3BF3)2'!X51="L","N","")))</f>
        <v/>
      </c>
      <c r="BS51" s="36" t="str">
        <f>'Hedge 6 | (D3BF3)2'!AM51</f>
        <v/>
      </c>
      <c r="BT51" s="36" t="str">
        <f>'Hedge 6 | (D3BF3)2'!S51</f>
        <v/>
      </c>
      <c r="BU51" s="37" t="str">
        <f>'Hedge 6 | (D3BF3)2'!U51</f>
        <v/>
      </c>
      <c r="BV51" s="55"/>
      <c r="BW51" s="55"/>
      <c r="BX51" s="1" t="e">
        <f>IF(AN51="",0,IFERROR(VLOOKUP(AN46&amp;AN47&amp;AN48&amp;AN49&amp;AN50&amp;AN51,General!I:J,2,FALSE),0))+AO50</f>
        <v>#VALUE!</v>
      </c>
      <c r="CE51" s="1" t="str">
        <f>CE54</f>
        <v/>
      </c>
      <c r="CF51" s="1">
        <v>51</v>
      </c>
      <c r="CG51" s="1" t="str">
        <f t="shared" ref="CG51:CG54" si="48">$CE$54</f>
        <v/>
      </c>
      <c r="CL51" s="1">
        <f>CR51</f>
        <v>1</v>
      </c>
      <c r="CQ51" s="1" t="str">
        <f t="shared" ref="CQ51:CQ53" ca="1" si="49">$CL$49</f>
        <v/>
      </c>
      <c r="CR51" s="1">
        <f t="shared" ref="CR51" si="50">IF(CR46=4,1,CR46+1)</f>
        <v>1</v>
      </c>
      <c r="CT51" s="1" t="str">
        <f t="shared" si="10"/>
        <v/>
      </c>
      <c r="DQ51" s="17" t="str">
        <f t="shared" si="36"/>
        <v>B42</v>
      </c>
      <c r="DR51" s="76" t="str">
        <f t="shared" si="37"/>
        <v/>
      </c>
      <c r="DS51" s="4" t="str">
        <f t="shared" si="38"/>
        <v/>
      </c>
      <c r="DT51" s="4" t="str">
        <f t="shared" si="39"/>
        <v/>
      </c>
      <c r="DU51" s="4" t="str">
        <f t="shared" si="40"/>
        <v/>
      </c>
      <c r="DV51" s="4" t="str">
        <f t="shared" si="41"/>
        <v/>
      </c>
      <c r="DW51" s="4" t="str">
        <f t="shared" si="42"/>
        <v/>
      </c>
    </row>
    <row r="52" spans="1:127" ht="26.25" customHeight="1" thickBot="1">
      <c r="A52" s="1">
        <v>43</v>
      </c>
      <c r="B52" s="38" t="str">
        <f>'Hedge 1 | (BTC)2'!B52</f>
        <v/>
      </c>
      <c r="C52" s="25" t="str">
        <f>'Hedge 1 | (BTC)2'!C52</f>
        <v/>
      </c>
      <c r="D52" s="25" t="str">
        <f>'Hedge 1 | (BTC)2'!H52</f>
        <v/>
      </c>
      <c r="E52" s="25" t="str">
        <f>'Hedge 1 | (BTC)2'!O52</f>
        <v/>
      </c>
      <c r="F52" s="25" t="str">
        <f>IF(AH52="","",IF('Hedge 1 | (BTC)2'!X52="W","Y",IF('Hedge 1 | (BTC)2'!X52="L","N","")))</f>
        <v/>
      </c>
      <c r="G52" s="25" t="str">
        <f>'Hedge 1 | (BTC)2'!AM52</f>
        <v/>
      </c>
      <c r="H52" s="25" t="str">
        <f>'Hedge 1 | (BTC)2'!S52</f>
        <v/>
      </c>
      <c r="I52" s="39" t="str">
        <f>'Hedge 1 | (BTC)2'!U52</f>
        <v/>
      </c>
      <c r="J52" s="55"/>
      <c r="K52" s="55"/>
      <c r="L52" s="38" t="str">
        <f>'Hedge 2 | (BDC)2'!B52</f>
        <v/>
      </c>
      <c r="M52" s="25" t="str">
        <f>'Hedge 2 | (BDC)2'!C52</f>
        <v/>
      </c>
      <c r="N52" s="25" t="str">
        <f>'Hedge 2 | (BDC)2'!H52</f>
        <v/>
      </c>
      <c r="O52" s="25" t="str">
        <f>'Hedge 2 | (BDC)2'!O52</f>
        <v/>
      </c>
      <c r="P52" s="25" t="str">
        <f>IF(AH52="","",IF('Hedge 2 | (BDC)2'!X52="W","Y",IF('Hedge 2 | (BDC)2'!X52="L","N","")))</f>
        <v/>
      </c>
      <c r="Q52" s="25" t="str">
        <f>'Hedge 2 | (BDC)2'!AM52</f>
        <v/>
      </c>
      <c r="R52" s="25" t="str">
        <f>'Hedge 2 | (BDC)2'!S52</f>
        <v/>
      </c>
      <c r="S52" s="39" t="str">
        <f>'Hedge 2 | (BDC)2'!U52</f>
        <v/>
      </c>
      <c r="T52" s="55"/>
      <c r="U52" s="55"/>
      <c r="V52" s="38" t="str">
        <f>'Hedge 3 | (BT)2-M1'!B52</f>
        <v/>
      </c>
      <c r="W52" s="25" t="str">
        <f>'Hedge 3 | (BT)2-M1'!C52</f>
        <v/>
      </c>
      <c r="X52" s="25" t="str">
        <f>'Hedge 3 | (BT)2-M1'!H52</f>
        <v/>
      </c>
      <c r="Y52" s="25" t="str">
        <f>'Hedge 3 | (BT)2-M1'!O52</f>
        <v/>
      </c>
      <c r="Z52" s="25" t="str">
        <f>IF(AH52="","",IF('Hedge 3 | (BT)2-M1'!X52="W","Y",IF('Hedge 3 | (BT)2-M1'!X52="L","N","")))</f>
        <v/>
      </c>
      <c r="AA52" s="25" t="str">
        <f>'Hedge 3 | (BT)2-M1'!AM52</f>
        <v/>
      </c>
      <c r="AB52" s="25" t="str">
        <f>'Hedge 3 | (BT)2-M1'!S52</f>
        <v/>
      </c>
      <c r="AC52" s="39" t="str">
        <f>'Hedge 3 | (BT)2-M1'!U52</f>
        <v/>
      </c>
      <c r="AD52" s="55"/>
      <c r="AE52" s="55"/>
      <c r="AF52" s="55"/>
      <c r="AG52" s="55"/>
      <c r="AH52" s="115"/>
      <c r="AI52" s="123"/>
      <c r="AJ52" s="124"/>
      <c r="AK52" s="120"/>
      <c r="AL52" s="74"/>
      <c r="AM52" s="67" t="str" cm="1">
        <f t="array" aca="1" ref="AM52" ca="1">IF(AH51="","",INDIRECT(CQ51&amp;CF52))</f>
        <v/>
      </c>
      <c r="AN52" s="25" t="str">
        <f t="shared" si="8"/>
        <v/>
      </c>
      <c r="AO52" s="25" t="str">
        <f t="shared" si="11"/>
        <v/>
      </c>
      <c r="AP52" s="37" t="str">
        <f t="shared" si="9"/>
        <v/>
      </c>
      <c r="AQ52" s="55"/>
      <c r="AR52" s="55"/>
      <c r="AS52" s="55"/>
      <c r="AT52" s="38" t="str">
        <f>'Hedge 4 | (BM1C)2'!B52</f>
        <v/>
      </c>
      <c r="AU52" s="25" t="str">
        <f>'Hedge 4 | (BM1C)2'!C52</f>
        <v/>
      </c>
      <c r="AV52" s="25" t="str">
        <f>'Hedge 4 | (BM1C)2'!H52</f>
        <v/>
      </c>
      <c r="AW52" s="25" t="str">
        <f>'Hedge 4 | (BM1C)2'!O52</f>
        <v/>
      </c>
      <c r="AX52" s="25" t="str">
        <f>IF(AH52="","",IF('Hedge 4 | (BM1C)2'!X52="W","Y",IF('Hedge 4 | (BM1C)2'!X52="L","N","")))</f>
        <v/>
      </c>
      <c r="AY52" s="25" t="str">
        <f>'Hedge 4 | (BM1C)2'!AM52</f>
        <v/>
      </c>
      <c r="AZ52" s="25" t="str">
        <f>'Hedge 4 | (BM1C)2'!S52</f>
        <v/>
      </c>
      <c r="BA52" s="39" t="str">
        <f>'Hedge 4 | (BM1C)2'!U52</f>
        <v/>
      </c>
      <c r="BB52" s="55"/>
      <c r="BC52" s="55"/>
      <c r="BD52" s="38" t="str">
        <f>'Hedge 5 | (BFC)2'!B52</f>
        <v/>
      </c>
      <c r="BE52" s="25" t="str">
        <f>'Hedge 5 | (BFC)2'!C52</f>
        <v/>
      </c>
      <c r="BF52" s="25" t="str">
        <f>'Hedge 5 | (BFC)2'!H52</f>
        <v/>
      </c>
      <c r="BG52" s="25" t="str">
        <f>'Hedge 5 | (BFC)2'!O52</f>
        <v/>
      </c>
      <c r="BH52" s="25" t="str">
        <f>IF(AH52="","",IF('Hedge 5 | (BFC)2'!X52="W","Y",IF('Hedge 5 | (BFC)2'!X52="L","N","")))</f>
        <v/>
      </c>
      <c r="BI52" s="25" t="str">
        <f>'Hedge 5 | (BFC)2'!AM52</f>
        <v/>
      </c>
      <c r="BJ52" s="25" t="str">
        <f>'Hedge 5 | (BFC)2'!S52</f>
        <v/>
      </c>
      <c r="BK52" s="39" t="str">
        <f>'Hedge 5 | (BFC)2'!U52</f>
        <v/>
      </c>
      <c r="BL52" s="55"/>
      <c r="BM52" s="55"/>
      <c r="BN52" s="35" t="str">
        <f>'Hedge 6 | (D3BF3)2'!B52</f>
        <v/>
      </c>
      <c r="BO52" s="36" t="str">
        <f>'Hedge 6 | (D3BF3)2'!C52</f>
        <v/>
      </c>
      <c r="BP52" s="36" t="str">
        <f>'Hedge 6 | (D3BF3)2'!H52</f>
        <v/>
      </c>
      <c r="BQ52" s="36" t="str">
        <f>'Hedge 6 | (D3BF3)2'!O52</f>
        <v/>
      </c>
      <c r="BR52" s="36" t="str">
        <f>IF(AH52="","",IF('Hedge 6 | (D3BF3)2'!X52="W","Y",IF('Hedge 6 | (D3BF3)2'!X52="L","N","")))</f>
        <v/>
      </c>
      <c r="BS52" s="36" t="str">
        <f>'Hedge 6 | (D3BF3)2'!AM52</f>
        <v/>
      </c>
      <c r="BT52" s="36" t="str">
        <f>'Hedge 6 | (D3BF3)2'!S52</f>
        <v/>
      </c>
      <c r="BU52" s="37" t="str">
        <f>'Hedge 6 | (D3BF3)2'!U52</f>
        <v/>
      </c>
      <c r="BV52" s="55"/>
      <c r="BW52" s="55"/>
      <c r="BX52" s="1" t="e">
        <f>IF(AN52="",0,IFERROR(VLOOKUP(AN47&amp;AN48&amp;AN49&amp;AN50&amp;AN51&amp;AN52,General!I:J,2,FALSE),0))+AO51</f>
        <v>#VALUE!</v>
      </c>
      <c r="CE52" s="1" t="str">
        <f>CE54</f>
        <v/>
      </c>
      <c r="CF52" s="1">
        <v>52</v>
      </c>
      <c r="CG52" s="1" t="str">
        <f t="shared" si="48"/>
        <v/>
      </c>
      <c r="CH52" s="1" t="str">
        <f>IFERROR(VLOOKUP(CH54,General!R:S,2,FALSE),"")</f>
        <v/>
      </c>
      <c r="CI52" s="1" t="str">
        <f>IFERROR(VLOOKUP(CI54,General!R:S,2,FALSE),"")</f>
        <v/>
      </c>
      <c r="CJ52" s="1" t="str">
        <f>IFERROR(VLOOKUP(CJ54,General!R:S,2,FALSE),"")</f>
        <v/>
      </c>
      <c r="CK52" s="1" t="str">
        <f>IFERROR(VLOOKUP(CK54,General!R:S,2,FALSE),"")</f>
        <v/>
      </c>
      <c r="CL52" s="1">
        <f ca="1">COUNTIF(CH53:CK53,MAX(CH53:CK53))</f>
        <v>4</v>
      </c>
      <c r="CQ52" s="1" t="str">
        <f t="shared" ca="1" si="49"/>
        <v/>
      </c>
      <c r="CT52" s="1" t="str">
        <f t="shared" si="10"/>
        <v/>
      </c>
      <c r="DQ52" s="17" t="str">
        <f t="shared" si="36"/>
        <v>B43</v>
      </c>
      <c r="DR52" s="76" t="str">
        <f t="shared" si="37"/>
        <v/>
      </c>
      <c r="DS52" s="4" t="str">
        <f t="shared" si="38"/>
        <v/>
      </c>
      <c r="DT52" s="4" t="str">
        <f t="shared" si="39"/>
        <v/>
      </c>
      <c r="DU52" s="4" t="str">
        <f t="shared" si="40"/>
        <v/>
      </c>
      <c r="DV52" s="4" t="str">
        <f t="shared" si="41"/>
        <v/>
      </c>
      <c r="DW52" s="4" t="str">
        <f t="shared" si="42"/>
        <v/>
      </c>
    </row>
    <row r="53" spans="1:127" ht="26.25" customHeight="1" thickBot="1">
      <c r="A53" s="1">
        <v>44</v>
      </c>
      <c r="B53" s="38" t="str">
        <f>'Hedge 1 | (BTC)2'!B53</f>
        <v/>
      </c>
      <c r="C53" s="25" t="str">
        <f>'Hedge 1 | (BTC)2'!C53</f>
        <v/>
      </c>
      <c r="D53" s="25" t="str">
        <f>'Hedge 1 | (BTC)2'!H53</f>
        <v/>
      </c>
      <c r="E53" s="25" t="str">
        <f>'Hedge 1 | (BTC)2'!O53</f>
        <v/>
      </c>
      <c r="F53" s="25" t="str">
        <f>IF(AH53="","",IF('Hedge 1 | (BTC)2'!X53="W","Y",IF('Hedge 1 | (BTC)2'!X53="L","N","")))</f>
        <v/>
      </c>
      <c r="G53" s="25" t="str">
        <f>'Hedge 1 | (BTC)2'!AM53</f>
        <v/>
      </c>
      <c r="H53" s="25" t="str">
        <f>'Hedge 1 | (BTC)2'!S53</f>
        <v/>
      </c>
      <c r="I53" s="39" t="str">
        <f>'Hedge 1 | (BTC)2'!U53</f>
        <v/>
      </c>
      <c r="J53" s="55"/>
      <c r="K53" s="55"/>
      <c r="L53" s="38" t="str">
        <f>'Hedge 2 | (BDC)2'!B53</f>
        <v/>
      </c>
      <c r="M53" s="25" t="str">
        <f>'Hedge 2 | (BDC)2'!C53</f>
        <v/>
      </c>
      <c r="N53" s="25" t="str">
        <f>'Hedge 2 | (BDC)2'!H53</f>
        <v/>
      </c>
      <c r="O53" s="25" t="str">
        <f>'Hedge 2 | (BDC)2'!O53</f>
        <v/>
      </c>
      <c r="P53" s="25" t="str">
        <f>IF(AH53="","",IF('Hedge 2 | (BDC)2'!X53="W","Y",IF('Hedge 2 | (BDC)2'!X53="L","N","")))</f>
        <v/>
      </c>
      <c r="Q53" s="25" t="str">
        <f>'Hedge 2 | (BDC)2'!AM53</f>
        <v/>
      </c>
      <c r="R53" s="25" t="str">
        <f>'Hedge 2 | (BDC)2'!S53</f>
        <v/>
      </c>
      <c r="S53" s="39" t="str">
        <f>'Hedge 2 | (BDC)2'!U53</f>
        <v/>
      </c>
      <c r="T53" s="55"/>
      <c r="U53" s="55"/>
      <c r="V53" s="38" t="str">
        <f>'Hedge 3 | (BT)2-M1'!B53</f>
        <v/>
      </c>
      <c r="W53" s="25" t="str">
        <f>'Hedge 3 | (BT)2-M1'!C53</f>
        <v/>
      </c>
      <c r="X53" s="25" t="str">
        <f>'Hedge 3 | (BT)2-M1'!H53</f>
        <v/>
      </c>
      <c r="Y53" s="25" t="str">
        <f>'Hedge 3 | (BT)2-M1'!O53</f>
        <v/>
      </c>
      <c r="Z53" s="25" t="str">
        <f>IF(AH53="","",IF('Hedge 3 | (BT)2-M1'!X53="W","Y",IF('Hedge 3 | (BT)2-M1'!X53="L","N","")))</f>
        <v/>
      </c>
      <c r="AA53" s="25" t="str">
        <f>'Hedge 3 | (BT)2-M1'!AM53</f>
        <v/>
      </c>
      <c r="AB53" s="25" t="str">
        <f>'Hedge 3 | (BT)2-M1'!S53</f>
        <v/>
      </c>
      <c r="AC53" s="39" t="str">
        <f>'Hedge 3 | (BT)2-M1'!U53</f>
        <v/>
      </c>
      <c r="AD53" s="55"/>
      <c r="AE53" s="55"/>
      <c r="AF53" s="55"/>
      <c r="AG53" s="55"/>
      <c r="AH53" s="115"/>
      <c r="AI53" s="123"/>
      <c r="AJ53" s="124"/>
      <c r="AK53" s="120"/>
      <c r="AL53" s="74"/>
      <c r="AM53" s="67" t="str" cm="1">
        <f t="array" aca="1" ref="AM53" ca="1">IF(AH52="","",INDIRECT(CQ52&amp;CF53))</f>
        <v/>
      </c>
      <c r="AN53" s="25" t="str">
        <f t="shared" si="8"/>
        <v/>
      </c>
      <c r="AO53" s="25" t="str">
        <f t="shared" si="11"/>
        <v/>
      </c>
      <c r="AP53" s="37" t="str">
        <f t="shared" si="9"/>
        <v/>
      </c>
      <c r="AQ53" s="55"/>
      <c r="AR53" s="55"/>
      <c r="AS53" s="55"/>
      <c r="AT53" s="38" t="str">
        <f>'Hedge 4 | (BM1C)2'!B53</f>
        <v/>
      </c>
      <c r="AU53" s="25" t="str">
        <f>'Hedge 4 | (BM1C)2'!C53</f>
        <v/>
      </c>
      <c r="AV53" s="25" t="str">
        <f>'Hedge 4 | (BM1C)2'!H53</f>
        <v/>
      </c>
      <c r="AW53" s="25" t="str">
        <f>'Hedge 4 | (BM1C)2'!O53</f>
        <v/>
      </c>
      <c r="AX53" s="25" t="str">
        <f>IF(AH53="","",IF('Hedge 4 | (BM1C)2'!X53="W","Y",IF('Hedge 4 | (BM1C)2'!X53="L","N","")))</f>
        <v/>
      </c>
      <c r="AY53" s="25" t="str">
        <f>'Hedge 4 | (BM1C)2'!AM53</f>
        <v/>
      </c>
      <c r="AZ53" s="25" t="str">
        <f>'Hedge 4 | (BM1C)2'!S53</f>
        <v/>
      </c>
      <c r="BA53" s="39" t="str">
        <f>'Hedge 4 | (BM1C)2'!U53</f>
        <v/>
      </c>
      <c r="BB53" s="55"/>
      <c r="BC53" s="55"/>
      <c r="BD53" s="38" t="str">
        <f>'Hedge 5 | (BFC)2'!B53</f>
        <v/>
      </c>
      <c r="BE53" s="25" t="str">
        <f>'Hedge 5 | (BFC)2'!C53</f>
        <v/>
      </c>
      <c r="BF53" s="25" t="str">
        <f>'Hedge 5 | (BFC)2'!H53</f>
        <v/>
      </c>
      <c r="BG53" s="25" t="str">
        <f>'Hedge 5 | (BFC)2'!O53</f>
        <v/>
      </c>
      <c r="BH53" s="25" t="str">
        <f>IF(AH53="","",IF('Hedge 5 | (BFC)2'!X53="W","Y",IF('Hedge 5 | (BFC)2'!X53="L","N","")))</f>
        <v/>
      </c>
      <c r="BI53" s="25" t="str">
        <f>'Hedge 5 | (BFC)2'!AM53</f>
        <v/>
      </c>
      <c r="BJ53" s="25" t="str">
        <f>'Hedge 5 | (BFC)2'!S53</f>
        <v/>
      </c>
      <c r="BK53" s="39" t="str">
        <f>'Hedge 5 | (BFC)2'!U53</f>
        <v/>
      </c>
      <c r="BL53" s="55"/>
      <c r="BM53" s="55"/>
      <c r="BN53" s="35" t="str">
        <f>'Hedge 6 | (D3BF3)2'!B53</f>
        <v/>
      </c>
      <c r="BO53" s="36" t="str">
        <f>'Hedge 6 | (D3BF3)2'!C53</f>
        <v/>
      </c>
      <c r="BP53" s="36" t="str">
        <f>'Hedge 6 | (D3BF3)2'!H53</f>
        <v/>
      </c>
      <c r="BQ53" s="36" t="str">
        <f>'Hedge 6 | (D3BF3)2'!O53</f>
        <v/>
      </c>
      <c r="BR53" s="36" t="str">
        <f>IF(AH53="","",IF('Hedge 6 | (D3BF3)2'!X53="W","Y",IF('Hedge 6 | (D3BF3)2'!X53="L","N","")))</f>
        <v/>
      </c>
      <c r="BS53" s="36" t="str">
        <f>'Hedge 6 | (D3BF3)2'!AM53</f>
        <v/>
      </c>
      <c r="BT53" s="36" t="str">
        <f>'Hedge 6 | (D3BF3)2'!S53</f>
        <v/>
      </c>
      <c r="BU53" s="37" t="str">
        <f>'Hedge 6 | (D3BF3)2'!U53</f>
        <v/>
      </c>
      <c r="BV53" s="55"/>
      <c r="BW53" s="55"/>
      <c r="BX53" s="1" t="e">
        <f>IF(AN53="",0,IFERROR(VLOOKUP(AN48&amp;AN49&amp;AN50&amp;AN51&amp;AN52&amp;AN53,General!I:J,2,FALSE),0))+AO52</f>
        <v>#VALUE!</v>
      </c>
      <c r="CE53" s="1" t="str">
        <f>CE54</f>
        <v/>
      </c>
      <c r="CF53" s="1">
        <v>53</v>
      </c>
      <c r="CG53" s="1" t="str">
        <f t="shared" si="48"/>
        <v/>
      </c>
      <c r="CH53" s="1">
        <f ca="1">IF(CH54="",0,COUNTIF(INDIRECT(CH52&amp;CF50):INDIRECT(CH52&amp;CF54),"Y"))</f>
        <v>0</v>
      </c>
      <c r="CI53" s="1">
        <f ca="1">IF(CI54="",0,COUNTIF(INDIRECT(CI52&amp;CF50):INDIRECT(CI52&amp;CF54),"Y"))</f>
        <v>0</v>
      </c>
      <c r="CJ53" s="1">
        <f ca="1">IF(CJ54="",0,COUNTIF(INDIRECT(CJ52&amp;CF50):INDIRECT(CJ52&amp;CF54),"Y"))</f>
        <v>0</v>
      </c>
      <c r="CK53" s="1">
        <f ca="1">IF(CK54="",0,COUNTIF(INDIRECT(CK52&amp;CF50):INDIRECT(CK52&amp;CF54),"Y"))</f>
        <v>0</v>
      </c>
      <c r="CL53" s="1" t="str" cm="1">
        <f t="array" aca="1" ref="CL53" ca="1">IFERROR(INDEX($CH$54:$CK$54,_xlfn.AGGREGATE(15,6,COLUMN($CH$54:$CK$54)-COLUMN($CG$54)/($CH$53:$CK$53=MAX($CH$53:$CK$53)),COLUMNS($CH$54:CH54))),"")</f>
        <v/>
      </c>
      <c r="CM53" s="1" t="str" cm="1">
        <f t="array" aca="1" ref="CM53" ca="1">IFERROR(INDEX($CH$54:$CK$54,_xlfn.AGGREGATE(15,6,COLUMN($CH$54:$CK$54)-COLUMN($CG$54)/($CH$53:$CK$53=MAX($CH$53:$CK$53)),COLUMNS($CH$54:CI54))),"")</f>
        <v/>
      </c>
      <c r="CN53" s="1" t="str" cm="1">
        <f t="array" aca="1" ref="CN53" ca="1">IFERROR(INDEX($CH$54:$CK$54,_xlfn.AGGREGATE(15,6,COLUMN($CH$54:$CK$54)-COLUMN($CG$54)/($CH$53:$CK$53=MAX($CH$53:$CK$53)),COLUMNS($CH$54:CJ54))),"")</f>
        <v/>
      </c>
      <c r="CO53" s="1" t="str" cm="1">
        <f t="array" aca="1" ref="CO53" ca="1">IFERROR(INDEX($CH$54:$CK$54,_xlfn.AGGREGATE(15,6,COLUMN($CH$54:$CK$54)-COLUMN($CG$54)/($CH$53:$CK$53=MAX($CH$53:$CK$53)),COLUMNS($CH$54:CK54))),"")</f>
        <v/>
      </c>
      <c r="CQ53" s="1" t="str">
        <f t="shared" ca="1" si="49"/>
        <v/>
      </c>
      <c r="CT53" s="1" t="str">
        <f t="shared" si="10"/>
        <v/>
      </c>
      <c r="DQ53" s="17" t="str">
        <f t="shared" si="36"/>
        <v>B44</v>
      </c>
      <c r="DR53" s="76" t="str">
        <f t="shared" si="37"/>
        <v/>
      </c>
      <c r="DS53" s="4" t="str">
        <f t="shared" si="38"/>
        <v/>
      </c>
      <c r="DT53" s="4" t="str">
        <f t="shared" si="39"/>
        <v/>
      </c>
      <c r="DU53" s="4" t="str">
        <f t="shared" si="40"/>
        <v/>
      </c>
      <c r="DV53" s="4" t="str">
        <f t="shared" si="41"/>
        <v/>
      </c>
      <c r="DW53" s="4" t="str">
        <f t="shared" si="42"/>
        <v/>
      </c>
    </row>
    <row r="54" spans="1:127" ht="26.25" customHeight="1" thickBot="1">
      <c r="A54" s="1">
        <v>45</v>
      </c>
      <c r="B54" s="40" t="str">
        <f>'Hedge 1 | (BTC)2'!B54</f>
        <v/>
      </c>
      <c r="C54" s="41" t="str">
        <f>'Hedge 1 | (BTC)2'!C54</f>
        <v/>
      </c>
      <c r="D54" s="41" t="str">
        <f>'Hedge 1 | (BTC)2'!H54</f>
        <v/>
      </c>
      <c r="E54" s="41" t="str">
        <f>'Hedge 1 | (BTC)2'!O54</f>
        <v/>
      </c>
      <c r="F54" s="41" t="str">
        <f>IF(AH54="","",IF('Hedge 1 | (BTC)2'!X54="W","Y",IF('Hedge 1 | (BTC)2'!X54="L","N","")))</f>
        <v/>
      </c>
      <c r="G54" s="41" t="str">
        <f>'Hedge 1 | (BTC)2'!AM54</f>
        <v/>
      </c>
      <c r="H54" s="41" t="str">
        <f>'Hedge 1 | (BTC)2'!S54</f>
        <v/>
      </c>
      <c r="I54" s="42" t="str">
        <f>'Hedge 1 | (BTC)2'!U54</f>
        <v/>
      </c>
      <c r="J54" s="55"/>
      <c r="K54" s="55"/>
      <c r="L54" s="40" t="str">
        <f>'Hedge 2 | (BDC)2'!B54</f>
        <v/>
      </c>
      <c r="M54" s="41" t="str">
        <f>'Hedge 2 | (BDC)2'!C54</f>
        <v/>
      </c>
      <c r="N54" s="41" t="str">
        <f>'Hedge 2 | (BDC)2'!H54</f>
        <v/>
      </c>
      <c r="O54" s="41" t="str">
        <f>'Hedge 2 | (BDC)2'!O54</f>
        <v/>
      </c>
      <c r="P54" s="41" t="str">
        <f>IF(AH54="","",IF('Hedge 2 | (BDC)2'!X54="W","Y",IF('Hedge 2 | (BDC)2'!X54="L","N","")))</f>
        <v/>
      </c>
      <c r="Q54" s="41" t="str">
        <f>'Hedge 2 | (BDC)2'!AM54</f>
        <v/>
      </c>
      <c r="R54" s="41" t="str">
        <f>'Hedge 2 | (BDC)2'!S54</f>
        <v/>
      </c>
      <c r="S54" s="42" t="str">
        <f>'Hedge 2 | (BDC)2'!U54</f>
        <v/>
      </c>
      <c r="T54" s="55"/>
      <c r="U54" s="55"/>
      <c r="V54" s="40" t="str">
        <f>'Hedge 3 | (BT)2-M1'!B54</f>
        <v/>
      </c>
      <c r="W54" s="41" t="str">
        <f>'Hedge 3 | (BT)2-M1'!C54</f>
        <v/>
      </c>
      <c r="X54" s="41" t="str">
        <f>'Hedge 3 | (BT)2-M1'!H54</f>
        <v/>
      </c>
      <c r="Y54" s="41" t="str">
        <f>'Hedge 3 | (BT)2-M1'!O54</f>
        <v/>
      </c>
      <c r="Z54" s="41" t="str">
        <f>IF(AH54="","",IF('Hedge 3 | (BT)2-M1'!X54="W","Y",IF('Hedge 3 | (BT)2-M1'!X54="L","N","")))</f>
        <v/>
      </c>
      <c r="AA54" s="41" t="str">
        <f>'Hedge 3 | (BT)2-M1'!AM54</f>
        <v/>
      </c>
      <c r="AB54" s="41" t="str">
        <f>'Hedge 3 | (BT)2-M1'!S54</f>
        <v/>
      </c>
      <c r="AC54" s="42" t="str">
        <f>'Hedge 3 | (BT)2-M1'!U54</f>
        <v/>
      </c>
      <c r="AD54" s="55"/>
      <c r="AE54" s="55"/>
      <c r="AF54" s="55"/>
      <c r="AG54" s="55"/>
      <c r="AH54" s="116"/>
      <c r="AI54" s="123"/>
      <c r="AJ54" s="124"/>
      <c r="AK54" s="121"/>
      <c r="AL54" s="75"/>
      <c r="AM54" s="70" t="str" cm="1">
        <f t="array" aca="1" ref="AM54" ca="1">IF(AH53="","",INDIRECT(CQ53&amp;CF54))</f>
        <v/>
      </c>
      <c r="AN54" s="41" t="str">
        <f t="shared" si="8"/>
        <v/>
      </c>
      <c r="AO54" s="41" t="str">
        <f t="shared" si="11"/>
        <v/>
      </c>
      <c r="AP54" s="37" t="str">
        <f t="shared" si="9"/>
        <v/>
      </c>
      <c r="AQ54" s="55"/>
      <c r="AR54" s="55"/>
      <c r="AS54" s="55"/>
      <c r="AT54" s="40" t="str">
        <f>'Hedge 4 | (BM1C)2'!B54</f>
        <v/>
      </c>
      <c r="AU54" s="41" t="str">
        <f>'Hedge 4 | (BM1C)2'!C54</f>
        <v/>
      </c>
      <c r="AV54" s="41" t="str">
        <f>'Hedge 4 | (BM1C)2'!H54</f>
        <v/>
      </c>
      <c r="AW54" s="41" t="str">
        <f>'Hedge 4 | (BM1C)2'!O54</f>
        <v/>
      </c>
      <c r="AX54" s="41" t="str">
        <f>IF(AH54="","",IF('Hedge 4 | (BM1C)2'!X54="W","Y",IF('Hedge 4 | (BM1C)2'!X54="L","N","")))</f>
        <v/>
      </c>
      <c r="AY54" s="41" t="str">
        <f>'Hedge 4 | (BM1C)2'!AM54</f>
        <v/>
      </c>
      <c r="AZ54" s="41" t="str">
        <f>'Hedge 4 | (BM1C)2'!S54</f>
        <v/>
      </c>
      <c r="BA54" s="42" t="str">
        <f>'Hedge 4 | (BM1C)2'!U54</f>
        <v/>
      </c>
      <c r="BB54" s="55"/>
      <c r="BC54" s="55"/>
      <c r="BD54" s="40" t="str">
        <f>'Hedge 5 | (BFC)2'!B54</f>
        <v/>
      </c>
      <c r="BE54" s="41" t="str">
        <f>'Hedge 5 | (BFC)2'!C54</f>
        <v/>
      </c>
      <c r="BF54" s="41" t="str">
        <f>'Hedge 5 | (BFC)2'!H54</f>
        <v/>
      </c>
      <c r="BG54" s="41" t="str">
        <f>'Hedge 5 | (BFC)2'!O54</f>
        <v/>
      </c>
      <c r="BH54" s="41" t="str">
        <f>IF(AH54="","",IF('Hedge 5 | (BFC)2'!X54="W","Y",IF('Hedge 5 | (BFC)2'!X54="L","N","")))</f>
        <v/>
      </c>
      <c r="BI54" s="41" t="str">
        <f>'Hedge 5 | (BFC)2'!AM54</f>
        <v/>
      </c>
      <c r="BJ54" s="41" t="str">
        <f>'Hedge 5 | (BFC)2'!S54</f>
        <v/>
      </c>
      <c r="BK54" s="42" t="str">
        <f>'Hedge 5 | (BFC)2'!U54</f>
        <v/>
      </c>
      <c r="BL54" s="55"/>
      <c r="BM54" s="55"/>
      <c r="BN54" s="35" t="str">
        <f>'Hedge 6 | (D3BF3)2'!B54</f>
        <v/>
      </c>
      <c r="BO54" s="36" t="str">
        <f>'Hedge 6 | (D3BF3)2'!C54</f>
        <v/>
      </c>
      <c r="BP54" s="36" t="str">
        <f>'Hedge 6 | (D3BF3)2'!H54</f>
        <v/>
      </c>
      <c r="BQ54" s="36" t="str">
        <f>'Hedge 6 | (D3BF3)2'!O54</f>
        <v/>
      </c>
      <c r="BR54" s="36" t="str">
        <f>IF(AH54="","",IF('Hedge 6 | (D3BF3)2'!X54="W","Y",IF('Hedge 6 | (D3BF3)2'!X54="L","N","")))</f>
        <v/>
      </c>
      <c r="BS54" s="36" t="str">
        <f>'Hedge 6 | (D3BF3)2'!AM54</f>
        <v/>
      </c>
      <c r="BT54" s="36" t="str">
        <f>'Hedge 6 | (D3BF3)2'!S54</f>
        <v/>
      </c>
      <c r="BU54" s="37" t="str">
        <f>'Hedge 6 | (D3BF3)2'!U54</f>
        <v/>
      </c>
      <c r="BV54" s="55"/>
      <c r="BW54" s="55"/>
      <c r="BX54" s="1" t="e">
        <f>IF(AN54="",0,IFERROR(VLOOKUP(AN49&amp;AN50&amp;AN51&amp;AN52&amp;AN53&amp;AN54,General!I:J,2,FALSE),0))+AO53</f>
        <v>#VALUE!</v>
      </c>
      <c r="BY54" s="1" t="str">
        <f>I54</f>
        <v/>
      </c>
      <c r="BZ54" s="1" t="str">
        <f>S54</f>
        <v/>
      </c>
      <c r="CA54" s="1" t="str">
        <f>AC54</f>
        <v/>
      </c>
      <c r="CB54" s="1" t="str">
        <f>BA54</f>
        <v/>
      </c>
      <c r="CC54" s="1" t="str">
        <f>BK54</f>
        <v/>
      </c>
      <c r="CD54" s="1" t="str">
        <f>BU54</f>
        <v/>
      </c>
      <c r="CE54" s="1" t="str">
        <f>IF(AH54="","",INDEX($BY$4:$CD$4,MATCH(MAX(BY54:CD54),BY54:CD54,0)))</f>
        <v/>
      </c>
      <c r="CF54" s="1">
        <v>54</v>
      </c>
      <c r="CG54" s="1" t="str">
        <f t="shared" si="48"/>
        <v/>
      </c>
      <c r="CH54" s="1" t="str" cm="1">
        <f t="array" ref="CH54">IFERROR(INDEX($BY$4:$CD$4,_xlfn.AGGREGATE(15,6,COLUMN($BY$4:$CD$4)-COLUMN($BX$1)/($BY$54:$CD$54=MAX($BY$54:$CD$54)),COLUMNS($BY$4:BY4))),"")</f>
        <v/>
      </c>
      <c r="CI54" s="1" t="str" cm="1">
        <f t="array" ref="CI54">IFERROR(INDEX($BY$4:$CD$4,_xlfn.AGGREGATE(15,6,COLUMN($BY$4:$CD$4)-COLUMN($BX$1)/($BY$54:$CD$54=MAX($BY$54:$CD$54)),COLUMNS($BY$4:BZ4))),"")</f>
        <v/>
      </c>
      <c r="CJ54" s="1" t="str" cm="1">
        <f t="array" ref="CJ54">IFERROR(INDEX($BY$4:$CD$4,_xlfn.AGGREGATE(15,6,COLUMN($BY$4:$CD$4)-COLUMN($BX$1)/($BY$54:$CD$54=MAX($BY$54:$CD$54)),COLUMNS($BY$4:CA4))),"")</f>
        <v/>
      </c>
      <c r="CK54" s="1" t="str" cm="1">
        <f t="array" ref="CK54">IFERROR(INDEX($BY$4:$CD$4,_xlfn.AGGREGATE(15,6,COLUMN($BY$4:$CD$4)-COLUMN($BX$1)/($BY$54:$CD$54=MAX($BY$54:$CD$54)),COLUMNS($BY$4:CA4))),"")</f>
        <v/>
      </c>
      <c r="CL54" s="66" t="str">
        <f ca="1">IF(CM53="",CL53,CL50)</f>
        <v/>
      </c>
      <c r="CP54" s="1" t="str">
        <f>IF(CL51&gt;1,"R","N")</f>
        <v>N</v>
      </c>
      <c r="CQ54" s="1" t="str">
        <f ca="1">CL54</f>
        <v/>
      </c>
      <c r="CT54" s="1" t="str">
        <f t="shared" si="10"/>
        <v/>
      </c>
      <c r="DQ54" s="17" t="str">
        <f t="shared" si="36"/>
        <v>B45</v>
      </c>
      <c r="DR54" s="76" t="str">
        <f t="shared" si="37"/>
        <v/>
      </c>
      <c r="DS54" s="4" t="str">
        <f t="shared" si="38"/>
        <v/>
      </c>
      <c r="DT54" s="4" t="str">
        <f t="shared" si="39"/>
        <v/>
      </c>
      <c r="DU54" s="4" t="str">
        <f t="shared" si="40"/>
        <v/>
      </c>
      <c r="DV54" s="4" t="str">
        <f t="shared" si="41"/>
        <v/>
      </c>
      <c r="DW54" s="4" t="str">
        <f t="shared" si="42"/>
        <v/>
      </c>
    </row>
    <row r="55" spans="1:127" ht="26.25" customHeight="1" thickBot="1">
      <c r="A55" s="1">
        <v>46</v>
      </c>
      <c r="B55" s="35" t="str">
        <f>'Hedge 1 | (BTC)2'!B55</f>
        <v/>
      </c>
      <c r="C55" s="36" t="str">
        <f>'Hedge 1 | (BTC)2'!C55</f>
        <v/>
      </c>
      <c r="D55" s="36" t="str">
        <f>'Hedge 1 | (BTC)2'!H55</f>
        <v/>
      </c>
      <c r="E55" s="36" t="str">
        <f>'Hedge 1 | (BTC)2'!O55</f>
        <v/>
      </c>
      <c r="F55" s="36" t="str">
        <f>IF(AH55="","",IF('Hedge 1 | (BTC)2'!X55="W","Y",IF('Hedge 1 | (BTC)2'!X55="L","N","")))</f>
        <v/>
      </c>
      <c r="G55" s="36" t="str">
        <f>'Hedge 1 | (BTC)2'!AM55</f>
        <v/>
      </c>
      <c r="H55" s="36" t="str">
        <f>'Hedge 1 | (BTC)2'!S55</f>
        <v/>
      </c>
      <c r="I55" s="37" t="str">
        <f>'Hedge 1 | (BTC)2'!U55</f>
        <v/>
      </c>
      <c r="J55" s="55"/>
      <c r="K55" s="55"/>
      <c r="L55" s="35" t="str">
        <f>'Hedge 2 | (BDC)2'!B55</f>
        <v/>
      </c>
      <c r="M55" s="36" t="str">
        <f>'Hedge 2 | (BDC)2'!C55</f>
        <v/>
      </c>
      <c r="N55" s="36" t="str">
        <f>'Hedge 2 | (BDC)2'!H55</f>
        <v/>
      </c>
      <c r="O55" s="36" t="str">
        <f>'Hedge 2 | (BDC)2'!O55</f>
        <v/>
      </c>
      <c r="P55" s="36" t="str">
        <f>IF(AH55="","",IF('Hedge 2 | (BDC)2'!X55="W","Y",IF('Hedge 2 | (BDC)2'!X55="L","N","")))</f>
        <v/>
      </c>
      <c r="Q55" s="36" t="str">
        <f>'Hedge 2 | (BDC)2'!AM55</f>
        <v/>
      </c>
      <c r="R55" s="36" t="str">
        <f>'Hedge 2 | (BDC)2'!S55</f>
        <v/>
      </c>
      <c r="S55" s="37" t="str">
        <f>'Hedge 2 | (BDC)2'!U55</f>
        <v/>
      </c>
      <c r="T55" s="55"/>
      <c r="U55" s="55"/>
      <c r="V55" s="35" t="str">
        <f>'Hedge 3 | (BT)2-M1'!B55</f>
        <v/>
      </c>
      <c r="W55" s="36" t="str">
        <f>'Hedge 3 | (BT)2-M1'!C55</f>
        <v/>
      </c>
      <c r="X55" s="36" t="str">
        <f>'Hedge 3 | (BT)2-M1'!H55</f>
        <v/>
      </c>
      <c r="Y55" s="36" t="str">
        <f>'Hedge 3 | (BT)2-M1'!O55</f>
        <v/>
      </c>
      <c r="Z55" s="36" t="str">
        <f>IF(AH55="","",IF('Hedge 3 | (BT)2-M1'!X55="W","Y",IF('Hedge 3 | (BT)2-M1'!X55="L","N","")))</f>
        <v/>
      </c>
      <c r="AA55" s="36" t="str">
        <f>'Hedge 3 | (BT)2-M1'!AM55</f>
        <v/>
      </c>
      <c r="AB55" s="36" t="str">
        <f>'Hedge 3 | (BT)2-M1'!S55</f>
        <v/>
      </c>
      <c r="AC55" s="37" t="str">
        <f>'Hedge 3 | (BT)2-M1'!U55</f>
        <v/>
      </c>
      <c r="AD55" s="55"/>
      <c r="AE55" s="55"/>
      <c r="AF55" s="55"/>
      <c r="AG55" s="55"/>
      <c r="AH55" s="114"/>
      <c r="AI55" s="123"/>
      <c r="AJ55" s="124"/>
      <c r="AK55" s="132" t="str">
        <f t="shared" ref="AK55" si="51">IF(AH54="","",IF(CP54="R","R",""))</f>
        <v/>
      </c>
      <c r="AL55" s="68" t="str">
        <f>IF(AH54="","",VLOOKUP(CQ55,General!U:V,2,FALSE))</f>
        <v/>
      </c>
      <c r="AM55" s="69" t="str" cm="1">
        <f t="array" aca="1" ref="AM55" ca="1">IF(AH54="","",INDIRECT(CQ54&amp;CF55))</f>
        <v/>
      </c>
      <c r="AN55" s="36" t="str">
        <f t="shared" si="8"/>
        <v/>
      </c>
      <c r="AO55" s="36" t="str">
        <f t="shared" si="11"/>
        <v/>
      </c>
      <c r="AP55" s="37" t="str">
        <f t="shared" si="9"/>
        <v/>
      </c>
      <c r="AQ55" s="55"/>
      <c r="AR55" s="55"/>
      <c r="AS55" s="55"/>
      <c r="AT55" s="35" t="str">
        <f>'Hedge 4 | (BM1C)2'!B55</f>
        <v/>
      </c>
      <c r="AU55" s="36" t="str">
        <f>'Hedge 4 | (BM1C)2'!C55</f>
        <v/>
      </c>
      <c r="AV55" s="36" t="str">
        <f>'Hedge 4 | (BM1C)2'!H55</f>
        <v/>
      </c>
      <c r="AW55" s="36" t="str">
        <f>'Hedge 4 | (BM1C)2'!O55</f>
        <v/>
      </c>
      <c r="AX55" s="36" t="str">
        <f>IF(AH55="","",IF('Hedge 4 | (BM1C)2'!X55="W","Y",IF('Hedge 4 | (BM1C)2'!X55="L","N","")))</f>
        <v/>
      </c>
      <c r="AY55" s="36" t="str">
        <f>'Hedge 4 | (BM1C)2'!AM55</f>
        <v/>
      </c>
      <c r="AZ55" s="36" t="str">
        <f>'Hedge 4 | (BM1C)2'!S55</f>
        <v/>
      </c>
      <c r="BA55" s="37" t="str">
        <f>'Hedge 4 | (BM1C)2'!U55</f>
        <v/>
      </c>
      <c r="BB55" s="55"/>
      <c r="BC55" s="55"/>
      <c r="BD55" s="35" t="str">
        <f>'Hedge 5 | (BFC)2'!B55</f>
        <v/>
      </c>
      <c r="BE55" s="36" t="str">
        <f>'Hedge 5 | (BFC)2'!C55</f>
        <v/>
      </c>
      <c r="BF55" s="36" t="str">
        <f>'Hedge 5 | (BFC)2'!H55</f>
        <v/>
      </c>
      <c r="BG55" s="36" t="str">
        <f>'Hedge 5 | (BFC)2'!O55</f>
        <v/>
      </c>
      <c r="BH55" s="36" t="str">
        <f>IF(AH55="","",IF('Hedge 5 | (BFC)2'!X55="W","Y",IF('Hedge 5 | (BFC)2'!X55="L","N","")))</f>
        <v/>
      </c>
      <c r="BI55" s="36" t="str">
        <f>'Hedge 5 | (BFC)2'!AM55</f>
        <v/>
      </c>
      <c r="BJ55" s="36" t="str">
        <f>'Hedge 5 | (BFC)2'!S55</f>
        <v/>
      </c>
      <c r="BK55" s="37" t="str">
        <f>'Hedge 5 | (BFC)2'!U55</f>
        <v/>
      </c>
      <c r="BL55" s="55"/>
      <c r="BM55" s="55"/>
      <c r="BN55" s="35" t="str">
        <f>'Hedge 6 | (D3BF3)2'!B55</f>
        <v/>
      </c>
      <c r="BO55" s="36" t="str">
        <f>'Hedge 6 | (D3BF3)2'!C55</f>
        <v/>
      </c>
      <c r="BP55" s="36" t="str">
        <f>'Hedge 6 | (D3BF3)2'!H55</f>
        <v/>
      </c>
      <c r="BQ55" s="36" t="str">
        <f>'Hedge 6 | (D3BF3)2'!O55</f>
        <v/>
      </c>
      <c r="BR55" s="36" t="str">
        <f>IF(AH55="","",IF('Hedge 6 | (D3BF3)2'!X55="W","Y",IF('Hedge 6 | (D3BF3)2'!X55="L","N","")))</f>
        <v/>
      </c>
      <c r="BS55" s="36" t="str">
        <f>'Hedge 6 | (D3BF3)2'!AM55</f>
        <v/>
      </c>
      <c r="BT55" s="36" t="str">
        <f>'Hedge 6 | (D3BF3)2'!S55</f>
        <v/>
      </c>
      <c r="BU55" s="37" t="str">
        <f>'Hedge 6 | (D3BF3)2'!U55</f>
        <v/>
      </c>
      <c r="BV55" s="55"/>
      <c r="BW55" s="55"/>
      <c r="BX55" s="1" t="e">
        <f>IF(AN55="",0,IFERROR(VLOOKUP(AN50&amp;AN51&amp;AN52&amp;AN53&amp;AN54&amp;AN55,General!I:J,2,FALSE),0))+AO54</f>
        <v>#VALUE!</v>
      </c>
      <c r="CE55" s="1" t="str">
        <f>CE59</f>
        <v/>
      </c>
      <c r="CF55" s="1">
        <v>55</v>
      </c>
      <c r="CG55" s="1" t="str">
        <f>$CE$59</f>
        <v/>
      </c>
      <c r="CL55" s="1" t="str">
        <f ca="1">IF(CL56=1,CL58,IF(CL56=2,IF(CM58="",CL58,CM58),IF(CL56=3,IF(AND(CM58="",CN58=""),CL58,IF(CN58="",CM58,CN58)),IF(AND(CM58="",CN58="",CO58=""),CL58,IF(AND(CN58="",CO58=""),CM58,IF(CO58="",CN58,CO58))))))</f>
        <v/>
      </c>
      <c r="CQ55" s="1" t="str">
        <f ca="1">$CL$54</f>
        <v/>
      </c>
      <c r="CT55" s="1" t="str">
        <f t="shared" si="10"/>
        <v/>
      </c>
      <c r="DQ55" s="17" t="str">
        <f t="shared" si="36"/>
        <v>B46</v>
      </c>
      <c r="DR55" s="76" t="str">
        <f t="shared" si="37"/>
        <v/>
      </c>
      <c r="DS55" s="4" t="str">
        <f t="shared" si="38"/>
        <v/>
      </c>
      <c r="DT55" s="4" t="str">
        <f t="shared" si="39"/>
        <v/>
      </c>
      <c r="DU55" s="4" t="str">
        <f t="shared" si="40"/>
        <v/>
      </c>
      <c r="DV55" s="4" t="str">
        <f t="shared" si="41"/>
        <v/>
      </c>
      <c r="DW55" s="4" t="str">
        <f t="shared" si="42"/>
        <v/>
      </c>
    </row>
    <row r="56" spans="1:127" ht="26.25" customHeight="1" thickBot="1">
      <c r="A56" s="1">
        <v>47</v>
      </c>
      <c r="B56" s="38" t="str">
        <f>'Hedge 1 | (BTC)2'!B56</f>
        <v/>
      </c>
      <c r="C56" s="25" t="str">
        <f>'Hedge 1 | (BTC)2'!C56</f>
        <v/>
      </c>
      <c r="D56" s="25" t="str">
        <f>'Hedge 1 | (BTC)2'!H56</f>
        <v/>
      </c>
      <c r="E56" s="25" t="str">
        <f>'Hedge 1 | (BTC)2'!O56</f>
        <v/>
      </c>
      <c r="F56" s="25" t="str">
        <f>IF(AH56="","",IF('Hedge 1 | (BTC)2'!X56="W","Y",IF('Hedge 1 | (BTC)2'!X56="L","N","")))</f>
        <v/>
      </c>
      <c r="G56" s="25" t="str">
        <f>'Hedge 1 | (BTC)2'!AM56</f>
        <v/>
      </c>
      <c r="H56" s="25" t="str">
        <f>'Hedge 1 | (BTC)2'!S56</f>
        <v/>
      </c>
      <c r="I56" s="39" t="str">
        <f>'Hedge 1 | (BTC)2'!U56</f>
        <v/>
      </c>
      <c r="J56" s="55"/>
      <c r="K56" s="55"/>
      <c r="L56" s="38" t="str">
        <f>'Hedge 2 | (BDC)2'!B56</f>
        <v/>
      </c>
      <c r="M56" s="25" t="str">
        <f>'Hedge 2 | (BDC)2'!C56</f>
        <v/>
      </c>
      <c r="N56" s="25" t="str">
        <f>'Hedge 2 | (BDC)2'!H56</f>
        <v/>
      </c>
      <c r="O56" s="25" t="str">
        <f>'Hedge 2 | (BDC)2'!O56</f>
        <v/>
      </c>
      <c r="P56" s="25" t="str">
        <f>IF(AH56="","",IF('Hedge 2 | (BDC)2'!X56="W","Y",IF('Hedge 2 | (BDC)2'!X56="L","N","")))</f>
        <v/>
      </c>
      <c r="Q56" s="25" t="str">
        <f>'Hedge 2 | (BDC)2'!AM56</f>
        <v/>
      </c>
      <c r="R56" s="25" t="str">
        <f>'Hedge 2 | (BDC)2'!S56</f>
        <v/>
      </c>
      <c r="S56" s="39" t="str">
        <f>'Hedge 2 | (BDC)2'!U56</f>
        <v/>
      </c>
      <c r="T56" s="55"/>
      <c r="U56" s="55"/>
      <c r="V56" s="38" t="str">
        <f>'Hedge 3 | (BT)2-M1'!B56</f>
        <v/>
      </c>
      <c r="W56" s="25" t="str">
        <f>'Hedge 3 | (BT)2-M1'!C56</f>
        <v/>
      </c>
      <c r="X56" s="25" t="str">
        <f>'Hedge 3 | (BT)2-M1'!H56</f>
        <v/>
      </c>
      <c r="Y56" s="25" t="str">
        <f>'Hedge 3 | (BT)2-M1'!O56</f>
        <v/>
      </c>
      <c r="Z56" s="25" t="str">
        <f>IF(AH56="","",IF('Hedge 3 | (BT)2-M1'!X56="W","Y",IF('Hedge 3 | (BT)2-M1'!X56="L","N","")))</f>
        <v/>
      </c>
      <c r="AA56" s="25" t="str">
        <f>'Hedge 3 | (BT)2-M1'!AM56</f>
        <v/>
      </c>
      <c r="AB56" s="25" t="str">
        <f>'Hedge 3 | (BT)2-M1'!S56</f>
        <v/>
      </c>
      <c r="AC56" s="39" t="str">
        <f>'Hedge 3 | (BT)2-M1'!U56</f>
        <v/>
      </c>
      <c r="AD56" s="55"/>
      <c r="AE56" s="55"/>
      <c r="AF56" s="55"/>
      <c r="AG56" s="55"/>
      <c r="AH56" s="115"/>
      <c r="AI56" s="123"/>
      <c r="AJ56" s="124"/>
      <c r="AK56" s="120"/>
      <c r="AL56" s="74"/>
      <c r="AM56" s="67" t="str" cm="1">
        <f t="array" aca="1" ref="AM56" ca="1">IF(AH55="","",INDIRECT(CQ55&amp;CF56))</f>
        <v/>
      </c>
      <c r="AN56" s="25" t="str">
        <f t="shared" si="8"/>
        <v/>
      </c>
      <c r="AO56" s="25" t="str">
        <f t="shared" si="11"/>
        <v/>
      </c>
      <c r="AP56" s="37" t="str">
        <f t="shared" si="9"/>
        <v/>
      </c>
      <c r="AQ56" s="55"/>
      <c r="AR56" s="55"/>
      <c r="AS56" s="55"/>
      <c r="AT56" s="38" t="str">
        <f>'Hedge 4 | (BM1C)2'!B56</f>
        <v/>
      </c>
      <c r="AU56" s="25" t="str">
        <f>'Hedge 4 | (BM1C)2'!C56</f>
        <v/>
      </c>
      <c r="AV56" s="25" t="str">
        <f>'Hedge 4 | (BM1C)2'!H56</f>
        <v/>
      </c>
      <c r="AW56" s="25" t="str">
        <f>'Hedge 4 | (BM1C)2'!O56</f>
        <v/>
      </c>
      <c r="AX56" s="25" t="str">
        <f>IF(AH56="","",IF('Hedge 4 | (BM1C)2'!X56="W","Y",IF('Hedge 4 | (BM1C)2'!X56="L","N","")))</f>
        <v/>
      </c>
      <c r="AY56" s="25" t="str">
        <f>'Hedge 4 | (BM1C)2'!AM56</f>
        <v/>
      </c>
      <c r="AZ56" s="25" t="str">
        <f>'Hedge 4 | (BM1C)2'!S56</f>
        <v/>
      </c>
      <c r="BA56" s="39" t="str">
        <f>'Hedge 4 | (BM1C)2'!U56</f>
        <v/>
      </c>
      <c r="BB56" s="55"/>
      <c r="BC56" s="55"/>
      <c r="BD56" s="38" t="str">
        <f>'Hedge 5 | (BFC)2'!B56</f>
        <v/>
      </c>
      <c r="BE56" s="25" t="str">
        <f>'Hedge 5 | (BFC)2'!C56</f>
        <v/>
      </c>
      <c r="BF56" s="25" t="str">
        <f>'Hedge 5 | (BFC)2'!H56</f>
        <v/>
      </c>
      <c r="BG56" s="25" t="str">
        <f>'Hedge 5 | (BFC)2'!O56</f>
        <v/>
      </c>
      <c r="BH56" s="25" t="str">
        <f>IF(AH56="","",IF('Hedge 5 | (BFC)2'!X56="W","Y",IF('Hedge 5 | (BFC)2'!X56="L","N","")))</f>
        <v/>
      </c>
      <c r="BI56" s="25" t="str">
        <f>'Hedge 5 | (BFC)2'!AM56</f>
        <v/>
      </c>
      <c r="BJ56" s="25" t="str">
        <f>'Hedge 5 | (BFC)2'!S56</f>
        <v/>
      </c>
      <c r="BK56" s="39" t="str">
        <f>'Hedge 5 | (BFC)2'!U56</f>
        <v/>
      </c>
      <c r="BL56" s="55"/>
      <c r="BM56" s="55"/>
      <c r="BN56" s="35" t="str">
        <f>'Hedge 6 | (D3BF3)2'!B56</f>
        <v/>
      </c>
      <c r="BO56" s="36" t="str">
        <f>'Hedge 6 | (D3BF3)2'!C56</f>
        <v/>
      </c>
      <c r="BP56" s="36" t="str">
        <f>'Hedge 6 | (D3BF3)2'!H56</f>
        <v/>
      </c>
      <c r="BQ56" s="36" t="str">
        <f>'Hedge 6 | (D3BF3)2'!O56</f>
        <v/>
      </c>
      <c r="BR56" s="36" t="str">
        <f>IF(AH56="","",IF('Hedge 6 | (D3BF3)2'!X56="W","Y",IF('Hedge 6 | (D3BF3)2'!X56="L","N","")))</f>
        <v/>
      </c>
      <c r="BS56" s="36" t="str">
        <f>'Hedge 6 | (D3BF3)2'!AM56</f>
        <v/>
      </c>
      <c r="BT56" s="36" t="str">
        <f>'Hedge 6 | (D3BF3)2'!S56</f>
        <v/>
      </c>
      <c r="BU56" s="37" t="str">
        <f>'Hedge 6 | (D3BF3)2'!U56</f>
        <v/>
      </c>
      <c r="BV56" s="55"/>
      <c r="BW56" s="55"/>
      <c r="BX56" s="1" t="e">
        <f>IF(AN56="",0,IFERROR(VLOOKUP(AN51&amp;AN52&amp;AN53&amp;AN54&amp;AN55&amp;AN56,General!I:J,2,FALSE),0))+AO55</f>
        <v>#VALUE!</v>
      </c>
      <c r="CE56" s="1" t="str">
        <f>CE59</f>
        <v/>
      </c>
      <c r="CF56" s="1">
        <v>56</v>
      </c>
      <c r="CG56" s="1" t="str">
        <f t="shared" ref="CG56:CG59" si="52">$CE$59</f>
        <v/>
      </c>
      <c r="CL56" s="1">
        <f>CR56</f>
        <v>2</v>
      </c>
      <c r="CQ56" s="1" t="str">
        <f t="shared" ref="CQ56:CQ58" ca="1" si="53">$CL$54</f>
        <v/>
      </c>
      <c r="CR56" s="1">
        <f t="shared" ref="CR56" si="54">IF(CR51=4,1,CR51+1)</f>
        <v>2</v>
      </c>
      <c r="CT56" s="1" t="str">
        <f t="shared" si="10"/>
        <v/>
      </c>
      <c r="DQ56" s="17" t="str">
        <f t="shared" si="36"/>
        <v>B47</v>
      </c>
      <c r="DR56" s="76" t="str">
        <f t="shared" si="37"/>
        <v/>
      </c>
      <c r="DS56" s="4" t="str">
        <f t="shared" si="38"/>
        <v/>
      </c>
      <c r="DT56" s="4" t="str">
        <f t="shared" si="39"/>
        <v/>
      </c>
      <c r="DU56" s="4" t="str">
        <f t="shared" si="40"/>
        <v/>
      </c>
      <c r="DV56" s="4" t="str">
        <f t="shared" si="41"/>
        <v/>
      </c>
      <c r="DW56" s="4" t="str">
        <f t="shared" si="42"/>
        <v/>
      </c>
    </row>
    <row r="57" spans="1:127" ht="26.25" customHeight="1" thickBot="1">
      <c r="A57" s="1">
        <v>48</v>
      </c>
      <c r="B57" s="38" t="str">
        <f>'Hedge 1 | (BTC)2'!B57</f>
        <v/>
      </c>
      <c r="C57" s="25" t="str">
        <f>'Hedge 1 | (BTC)2'!C57</f>
        <v/>
      </c>
      <c r="D57" s="25" t="str">
        <f>'Hedge 1 | (BTC)2'!H57</f>
        <v/>
      </c>
      <c r="E57" s="25" t="str">
        <f>'Hedge 1 | (BTC)2'!O57</f>
        <v/>
      </c>
      <c r="F57" s="25" t="str">
        <f>IF(AH57="","",IF('Hedge 1 | (BTC)2'!X57="W","Y",IF('Hedge 1 | (BTC)2'!X57="L","N","")))</f>
        <v/>
      </c>
      <c r="G57" s="25" t="str">
        <f>'Hedge 1 | (BTC)2'!AM57</f>
        <v/>
      </c>
      <c r="H57" s="25" t="str">
        <f>'Hedge 1 | (BTC)2'!S57</f>
        <v/>
      </c>
      <c r="I57" s="39" t="str">
        <f>'Hedge 1 | (BTC)2'!U57</f>
        <v/>
      </c>
      <c r="J57" s="55"/>
      <c r="K57" s="55"/>
      <c r="L57" s="38" t="str">
        <f>'Hedge 2 | (BDC)2'!B57</f>
        <v/>
      </c>
      <c r="M57" s="25" t="str">
        <f>'Hedge 2 | (BDC)2'!C57</f>
        <v/>
      </c>
      <c r="N57" s="25" t="str">
        <f>'Hedge 2 | (BDC)2'!H57</f>
        <v/>
      </c>
      <c r="O57" s="25" t="str">
        <f>'Hedge 2 | (BDC)2'!O57</f>
        <v/>
      </c>
      <c r="P57" s="25" t="str">
        <f>IF(AH57="","",IF('Hedge 2 | (BDC)2'!X57="W","Y",IF('Hedge 2 | (BDC)2'!X57="L","N","")))</f>
        <v/>
      </c>
      <c r="Q57" s="25" t="str">
        <f>'Hedge 2 | (BDC)2'!AM57</f>
        <v/>
      </c>
      <c r="R57" s="25" t="str">
        <f>'Hedge 2 | (BDC)2'!S57</f>
        <v/>
      </c>
      <c r="S57" s="39" t="str">
        <f>'Hedge 2 | (BDC)2'!U57</f>
        <v/>
      </c>
      <c r="T57" s="55"/>
      <c r="U57" s="55"/>
      <c r="V57" s="38" t="str">
        <f>'Hedge 3 | (BT)2-M1'!B57</f>
        <v/>
      </c>
      <c r="W57" s="25" t="str">
        <f>'Hedge 3 | (BT)2-M1'!C57</f>
        <v/>
      </c>
      <c r="X57" s="25" t="str">
        <f>'Hedge 3 | (BT)2-M1'!H57</f>
        <v/>
      </c>
      <c r="Y57" s="25" t="str">
        <f>'Hedge 3 | (BT)2-M1'!O57</f>
        <v/>
      </c>
      <c r="Z57" s="25" t="str">
        <f>IF(AH57="","",IF('Hedge 3 | (BT)2-M1'!X57="W","Y",IF('Hedge 3 | (BT)2-M1'!X57="L","N","")))</f>
        <v/>
      </c>
      <c r="AA57" s="25" t="str">
        <f>'Hedge 3 | (BT)2-M1'!AM57</f>
        <v/>
      </c>
      <c r="AB57" s="25" t="str">
        <f>'Hedge 3 | (BT)2-M1'!S57</f>
        <v/>
      </c>
      <c r="AC57" s="39" t="str">
        <f>'Hedge 3 | (BT)2-M1'!U57</f>
        <v/>
      </c>
      <c r="AD57" s="55"/>
      <c r="AE57" s="55"/>
      <c r="AF57" s="55"/>
      <c r="AG57" s="55"/>
      <c r="AH57" s="115"/>
      <c r="AI57" s="123"/>
      <c r="AJ57" s="124"/>
      <c r="AK57" s="120"/>
      <c r="AL57" s="74"/>
      <c r="AM57" s="67" t="str" cm="1">
        <f t="array" aca="1" ref="AM57" ca="1">IF(AH56="","",INDIRECT(CQ56&amp;CF57))</f>
        <v/>
      </c>
      <c r="AN57" s="25" t="str">
        <f t="shared" si="8"/>
        <v/>
      </c>
      <c r="AO57" s="25" t="str">
        <f t="shared" si="11"/>
        <v/>
      </c>
      <c r="AP57" s="37" t="str">
        <f t="shared" si="9"/>
        <v/>
      </c>
      <c r="AQ57" s="55"/>
      <c r="AR57" s="55"/>
      <c r="AS57" s="55"/>
      <c r="AT57" s="38" t="str">
        <f>'Hedge 4 | (BM1C)2'!B57</f>
        <v/>
      </c>
      <c r="AU57" s="25" t="str">
        <f>'Hedge 4 | (BM1C)2'!C57</f>
        <v/>
      </c>
      <c r="AV57" s="25" t="str">
        <f>'Hedge 4 | (BM1C)2'!H57</f>
        <v/>
      </c>
      <c r="AW57" s="25" t="str">
        <f>'Hedge 4 | (BM1C)2'!O57</f>
        <v/>
      </c>
      <c r="AX57" s="25" t="str">
        <f>IF(AH57="","",IF('Hedge 4 | (BM1C)2'!X57="W","Y",IF('Hedge 4 | (BM1C)2'!X57="L","N","")))</f>
        <v/>
      </c>
      <c r="AY57" s="25" t="str">
        <f>'Hedge 4 | (BM1C)2'!AM57</f>
        <v/>
      </c>
      <c r="AZ57" s="25" t="str">
        <f>'Hedge 4 | (BM1C)2'!S57</f>
        <v/>
      </c>
      <c r="BA57" s="39" t="str">
        <f>'Hedge 4 | (BM1C)2'!U57</f>
        <v/>
      </c>
      <c r="BB57" s="55"/>
      <c r="BC57" s="55"/>
      <c r="BD57" s="38" t="str">
        <f>'Hedge 5 | (BFC)2'!B57</f>
        <v/>
      </c>
      <c r="BE57" s="25" t="str">
        <f>'Hedge 5 | (BFC)2'!C57</f>
        <v/>
      </c>
      <c r="BF57" s="25" t="str">
        <f>'Hedge 5 | (BFC)2'!H57</f>
        <v/>
      </c>
      <c r="BG57" s="25" t="str">
        <f>'Hedge 5 | (BFC)2'!O57</f>
        <v/>
      </c>
      <c r="BH57" s="25" t="str">
        <f>IF(AH57="","",IF('Hedge 5 | (BFC)2'!X57="W","Y",IF('Hedge 5 | (BFC)2'!X57="L","N","")))</f>
        <v/>
      </c>
      <c r="BI57" s="25" t="str">
        <f>'Hedge 5 | (BFC)2'!AM57</f>
        <v/>
      </c>
      <c r="BJ57" s="25" t="str">
        <f>'Hedge 5 | (BFC)2'!S57</f>
        <v/>
      </c>
      <c r="BK57" s="39" t="str">
        <f>'Hedge 5 | (BFC)2'!U57</f>
        <v/>
      </c>
      <c r="BL57" s="55"/>
      <c r="BM57" s="55"/>
      <c r="BN57" s="35" t="str">
        <f>'Hedge 6 | (D3BF3)2'!B57</f>
        <v/>
      </c>
      <c r="BO57" s="36" t="str">
        <f>'Hedge 6 | (D3BF3)2'!C57</f>
        <v/>
      </c>
      <c r="BP57" s="36" t="str">
        <f>'Hedge 6 | (D3BF3)2'!H57</f>
        <v/>
      </c>
      <c r="BQ57" s="36" t="str">
        <f>'Hedge 6 | (D3BF3)2'!O57</f>
        <v/>
      </c>
      <c r="BR57" s="36" t="str">
        <f>IF(AH57="","",IF('Hedge 6 | (D3BF3)2'!X57="W","Y",IF('Hedge 6 | (D3BF3)2'!X57="L","N","")))</f>
        <v/>
      </c>
      <c r="BS57" s="36" t="str">
        <f>'Hedge 6 | (D3BF3)2'!AM57</f>
        <v/>
      </c>
      <c r="BT57" s="36" t="str">
        <f>'Hedge 6 | (D3BF3)2'!S57</f>
        <v/>
      </c>
      <c r="BU57" s="37" t="str">
        <f>'Hedge 6 | (D3BF3)2'!U57</f>
        <v/>
      </c>
      <c r="BV57" s="55"/>
      <c r="BW57" s="55"/>
      <c r="BX57" s="1" t="e">
        <f>IF(AN57="",0,IFERROR(VLOOKUP(AN52&amp;AN53&amp;AN54&amp;AN55&amp;AN56&amp;AN57,General!I:J,2,FALSE),0))+AO56</f>
        <v>#VALUE!</v>
      </c>
      <c r="CE57" s="1" t="str">
        <f>CE59</f>
        <v/>
      </c>
      <c r="CF57" s="1">
        <v>57</v>
      </c>
      <c r="CG57" s="1" t="str">
        <f t="shared" si="52"/>
        <v/>
      </c>
      <c r="CH57" s="1" t="str">
        <f>IFERROR(VLOOKUP(CH59,General!R:S,2,FALSE),"")</f>
        <v/>
      </c>
      <c r="CI57" s="1" t="str">
        <f>IFERROR(VLOOKUP(CI59,General!R:S,2,FALSE),"")</f>
        <v/>
      </c>
      <c r="CJ57" s="1" t="str">
        <f>IFERROR(VLOOKUP(CJ59,General!R:S,2,FALSE),"")</f>
        <v/>
      </c>
      <c r="CK57" s="1" t="str">
        <f>IFERROR(VLOOKUP(CK59,General!R:S,2,FALSE),"")</f>
        <v/>
      </c>
      <c r="CL57" s="1">
        <f ca="1">COUNTIF(CH58:CK58,MAX(CH58:CK58))</f>
        <v>4</v>
      </c>
      <c r="CQ57" s="1" t="str">
        <f t="shared" ca="1" si="53"/>
        <v/>
      </c>
      <c r="CT57" s="1" t="str">
        <f t="shared" si="10"/>
        <v/>
      </c>
      <c r="DQ57" s="17" t="str">
        <f t="shared" si="36"/>
        <v>B48</v>
      </c>
      <c r="DR57" s="76" t="str">
        <f t="shared" si="37"/>
        <v/>
      </c>
      <c r="DS57" s="4" t="str">
        <f t="shared" si="38"/>
        <v/>
      </c>
      <c r="DT57" s="4" t="str">
        <f t="shared" si="39"/>
        <v/>
      </c>
      <c r="DU57" s="4" t="str">
        <f t="shared" si="40"/>
        <v/>
      </c>
      <c r="DV57" s="4" t="str">
        <f t="shared" si="41"/>
        <v/>
      </c>
      <c r="DW57" s="4" t="str">
        <f t="shared" si="42"/>
        <v/>
      </c>
    </row>
    <row r="58" spans="1:127" ht="26.25" customHeight="1" thickBot="1">
      <c r="A58" s="1">
        <v>49</v>
      </c>
      <c r="B58" s="38" t="str">
        <f>'Hedge 1 | (BTC)2'!B58</f>
        <v/>
      </c>
      <c r="C58" s="25" t="str">
        <f>'Hedge 1 | (BTC)2'!C58</f>
        <v/>
      </c>
      <c r="D58" s="25" t="str">
        <f>'Hedge 1 | (BTC)2'!H58</f>
        <v/>
      </c>
      <c r="E58" s="25" t="str">
        <f>'Hedge 1 | (BTC)2'!O58</f>
        <v/>
      </c>
      <c r="F58" s="25" t="str">
        <f>IF(AH58="","",IF('Hedge 1 | (BTC)2'!X58="W","Y",IF('Hedge 1 | (BTC)2'!X58="L","N","")))</f>
        <v/>
      </c>
      <c r="G58" s="25" t="str">
        <f>'Hedge 1 | (BTC)2'!AM58</f>
        <v/>
      </c>
      <c r="H58" s="25" t="str">
        <f>'Hedge 1 | (BTC)2'!S58</f>
        <v/>
      </c>
      <c r="I58" s="39" t="str">
        <f>'Hedge 1 | (BTC)2'!U58</f>
        <v/>
      </c>
      <c r="J58" s="55"/>
      <c r="K58" s="55"/>
      <c r="L58" s="38" t="str">
        <f>'Hedge 2 | (BDC)2'!B58</f>
        <v/>
      </c>
      <c r="M58" s="25" t="str">
        <f>'Hedge 2 | (BDC)2'!C58</f>
        <v/>
      </c>
      <c r="N58" s="25" t="str">
        <f>'Hedge 2 | (BDC)2'!H58</f>
        <v/>
      </c>
      <c r="O58" s="25" t="str">
        <f>'Hedge 2 | (BDC)2'!O58</f>
        <v/>
      </c>
      <c r="P58" s="25" t="str">
        <f>IF(AH58="","",IF('Hedge 2 | (BDC)2'!X58="W","Y",IF('Hedge 2 | (BDC)2'!X58="L","N","")))</f>
        <v/>
      </c>
      <c r="Q58" s="25" t="str">
        <f>'Hedge 2 | (BDC)2'!AM58</f>
        <v/>
      </c>
      <c r="R58" s="25" t="str">
        <f>'Hedge 2 | (BDC)2'!S58</f>
        <v/>
      </c>
      <c r="S58" s="39" t="str">
        <f>'Hedge 2 | (BDC)2'!U58</f>
        <v/>
      </c>
      <c r="T58" s="55"/>
      <c r="U58" s="55"/>
      <c r="V58" s="38" t="str">
        <f>'Hedge 3 | (BT)2-M1'!B58</f>
        <v/>
      </c>
      <c r="W58" s="25" t="str">
        <f>'Hedge 3 | (BT)2-M1'!C58</f>
        <v/>
      </c>
      <c r="X58" s="25" t="str">
        <f>'Hedge 3 | (BT)2-M1'!H58</f>
        <v/>
      </c>
      <c r="Y58" s="25" t="str">
        <f>'Hedge 3 | (BT)2-M1'!O58</f>
        <v/>
      </c>
      <c r="Z58" s="25" t="str">
        <f>IF(AH58="","",IF('Hedge 3 | (BT)2-M1'!X58="W","Y",IF('Hedge 3 | (BT)2-M1'!X58="L","N","")))</f>
        <v/>
      </c>
      <c r="AA58" s="25" t="str">
        <f>'Hedge 3 | (BT)2-M1'!AM58</f>
        <v/>
      </c>
      <c r="AB58" s="25" t="str">
        <f>'Hedge 3 | (BT)2-M1'!S58</f>
        <v/>
      </c>
      <c r="AC58" s="39" t="str">
        <f>'Hedge 3 | (BT)2-M1'!U58</f>
        <v/>
      </c>
      <c r="AD58" s="55"/>
      <c r="AE58" s="55"/>
      <c r="AF58" s="55"/>
      <c r="AG58" s="55"/>
      <c r="AH58" s="115"/>
      <c r="AI58" s="123"/>
      <c r="AJ58" s="124"/>
      <c r="AK58" s="120"/>
      <c r="AL58" s="74"/>
      <c r="AM58" s="67" t="str" cm="1">
        <f t="array" aca="1" ref="AM58" ca="1">IF(AH57="","",INDIRECT(CQ57&amp;CF58))</f>
        <v/>
      </c>
      <c r="AN58" s="25" t="str">
        <f t="shared" si="8"/>
        <v/>
      </c>
      <c r="AO58" s="25" t="str">
        <f t="shared" si="11"/>
        <v/>
      </c>
      <c r="AP58" s="37" t="str">
        <f t="shared" si="9"/>
        <v/>
      </c>
      <c r="AQ58" s="55"/>
      <c r="AR58" s="55"/>
      <c r="AS58" s="55"/>
      <c r="AT58" s="38" t="str">
        <f>'Hedge 4 | (BM1C)2'!B58</f>
        <v/>
      </c>
      <c r="AU58" s="25" t="str">
        <f>'Hedge 4 | (BM1C)2'!C58</f>
        <v/>
      </c>
      <c r="AV58" s="25" t="str">
        <f>'Hedge 4 | (BM1C)2'!H58</f>
        <v/>
      </c>
      <c r="AW58" s="25" t="str">
        <f>'Hedge 4 | (BM1C)2'!O58</f>
        <v/>
      </c>
      <c r="AX58" s="25" t="str">
        <f>IF(AH58="","",IF('Hedge 4 | (BM1C)2'!X58="W","Y",IF('Hedge 4 | (BM1C)2'!X58="L","N","")))</f>
        <v/>
      </c>
      <c r="AY58" s="25" t="str">
        <f>'Hedge 4 | (BM1C)2'!AM58</f>
        <v/>
      </c>
      <c r="AZ58" s="25" t="str">
        <f>'Hedge 4 | (BM1C)2'!S58</f>
        <v/>
      </c>
      <c r="BA58" s="39" t="str">
        <f>'Hedge 4 | (BM1C)2'!U58</f>
        <v/>
      </c>
      <c r="BB58" s="55"/>
      <c r="BC58" s="55"/>
      <c r="BD58" s="38" t="str">
        <f>'Hedge 5 | (BFC)2'!B58</f>
        <v/>
      </c>
      <c r="BE58" s="25" t="str">
        <f>'Hedge 5 | (BFC)2'!C58</f>
        <v/>
      </c>
      <c r="BF58" s="25" t="str">
        <f>'Hedge 5 | (BFC)2'!H58</f>
        <v/>
      </c>
      <c r="BG58" s="25" t="str">
        <f>'Hedge 5 | (BFC)2'!O58</f>
        <v/>
      </c>
      <c r="BH58" s="25" t="str">
        <f>IF(AH58="","",IF('Hedge 5 | (BFC)2'!X58="W","Y",IF('Hedge 5 | (BFC)2'!X58="L","N","")))</f>
        <v/>
      </c>
      <c r="BI58" s="25" t="str">
        <f>'Hedge 5 | (BFC)2'!AM58</f>
        <v/>
      </c>
      <c r="BJ58" s="25" t="str">
        <f>'Hedge 5 | (BFC)2'!S58</f>
        <v/>
      </c>
      <c r="BK58" s="39" t="str">
        <f>'Hedge 5 | (BFC)2'!U58</f>
        <v/>
      </c>
      <c r="BL58" s="55"/>
      <c r="BM58" s="55"/>
      <c r="BN58" s="35" t="str">
        <f>'Hedge 6 | (D3BF3)2'!B58</f>
        <v/>
      </c>
      <c r="BO58" s="36" t="str">
        <f>'Hedge 6 | (D3BF3)2'!C58</f>
        <v/>
      </c>
      <c r="BP58" s="36" t="str">
        <f>'Hedge 6 | (D3BF3)2'!H58</f>
        <v/>
      </c>
      <c r="BQ58" s="36" t="str">
        <f>'Hedge 6 | (D3BF3)2'!O58</f>
        <v/>
      </c>
      <c r="BR58" s="36" t="str">
        <f>IF(AH58="","",IF('Hedge 6 | (D3BF3)2'!X58="W","Y",IF('Hedge 6 | (D3BF3)2'!X58="L","N","")))</f>
        <v/>
      </c>
      <c r="BS58" s="36" t="str">
        <f>'Hedge 6 | (D3BF3)2'!AM58</f>
        <v/>
      </c>
      <c r="BT58" s="36" t="str">
        <f>'Hedge 6 | (D3BF3)2'!S58</f>
        <v/>
      </c>
      <c r="BU58" s="37" t="str">
        <f>'Hedge 6 | (D3BF3)2'!U58</f>
        <v/>
      </c>
      <c r="BV58" s="55"/>
      <c r="BW58" s="55"/>
      <c r="BX58" s="1" t="e">
        <f>IF(AN58="",0,IFERROR(VLOOKUP(AN53&amp;AN54&amp;AN55&amp;AN56&amp;AN57&amp;AN58,General!I:J,2,FALSE),0))+AO57</f>
        <v>#VALUE!</v>
      </c>
      <c r="CE58" s="1" t="str">
        <f>CE59</f>
        <v/>
      </c>
      <c r="CF58" s="1">
        <v>58</v>
      </c>
      <c r="CG58" s="1" t="str">
        <f t="shared" si="52"/>
        <v/>
      </c>
      <c r="CH58" s="1">
        <f ca="1">IF(CH59="",0,COUNTIF(INDIRECT(CH57&amp;CF55):INDIRECT(CH57&amp;CF59),"Y"))</f>
        <v>0</v>
      </c>
      <c r="CI58" s="1">
        <f ca="1">IF(CI59="",0,COUNTIF(INDIRECT(CI57&amp;CF55):INDIRECT(CI57&amp;CF59),"Y"))</f>
        <v>0</v>
      </c>
      <c r="CJ58" s="1">
        <f ca="1">IF(CJ59="",0,COUNTIF(INDIRECT(CJ57&amp;CF55):INDIRECT(CJ57&amp;CF59),"Y"))</f>
        <v>0</v>
      </c>
      <c r="CK58" s="1">
        <f ca="1">IF(CK59="",0,COUNTIF(INDIRECT(CK57&amp;CF55):INDIRECT(CK57&amp;CF59),"Y"))</f>
        <v>0</v>
      </c>
      <c r="CL58" s="1" t="str" cm="1">
        <f t="array" aca="1" ref="CL58" ca="1">IFERROR(INDEX($CH$59:$CK$59,_xlfn.AGGREGATE(15,6,COLUMN($CH$59:$CK$59)-COLUMN($CG$59)/($CH$58:$CK$58=MAX($CH$58:$CK$58)),COLUMNS($CH$59:CH59))),"")</f>
        <v/>
      </c>
      <c r="CM58" s="1" t="str" cm="1">
        <f t="array" aca="1" ref="CM58" ca="1">IFERROR(INDEX($CH$59:$CK$59,_xlfn.AGGREGATE(15,6,COLUMN($CH$59:$CK$59)-COLUMN($CG$59)/($CH$58:$CK$58=MAX($CH$58:$CK$58)),COLUMNS($CH$59:CI59))),"")</f>
        <v/>
      </c>
      <c r="CN58" s="1" t="str" cm="1">
        <f t="array" aca="1" ref="CN58" ca="1">IFERROR(INDEX($CH$59:$CK$59,_xlfn.AGGREGATE(15,6,COLUMN($CH$59:$CK$59)-COLUMN($CG$59)/($CH$58:$CK$58=MAX($CH$58:$CK$58)),COLUMNS($CH$59:CJ59))),"")</f>
        <v/>
      </c>
      <c r="CO58" s="1" t="str" cm="1">
        <f t="array" aca="1" ref="CO58" ca="1">IFERROR(INDEX($CH$59:$CK$59,_xlfn.AGGREGATE(15,6,COLUMN($CH$59:$CK$59)-COLUMN($CG$59)/($CH$58:$CK$58=MAX($CH$58:$CK$58)),COLUMNS($CH$59:CK59))),"")</f>
        <v/>
      </c>
      <c r="CQ58" s="1" t="str">
        <f t="shared" ca="1" si="53"/>
        <v/>
      </c>
      <c r="CT58" s="1" t="str">
        <f t="shared" si="10"/>
        <v/>
      </c>
      <c r="DQ58" s="17" t="str">
        <f t="shared" si="36"/>
        <v>B49</v>
      </c>
      <c r="DR58" s="76" t="str">
        <f t="shared" si="37"/>
        <v/>
      </c>
      <c r="DS58" s="4" t="str">
        <f t="shared" si="38"/>
        <v/>
      </c>
      <c r="DT58" s="4" t="str">
        <f t="shared" si="39"/>
        <v/>
      </c>
      <c r="DU58" s="4" t="str">
        <f t="shared" si="40"/>
        <v/>
      </c>
      <c r="DV58" s="4" t="str">
        <f t="shared" si="41"/>
        <v/>
      </c>
      <c r="DW58" s="4" t="str">
        <f t="shared" si="42"/>
        <v/>
      </c>
    </row>
    <row r="59" spans="1:127" ht="26.25" customHeight="1" thickBot="1">
      <c r="A59" s="1">
        <v>50</v>
      </c>
      <c r="B59" s="40" t="str">
        <f>'Hedge 1 | (BTC)2'!B59</f>
        <v/>
      </c>
      <c r="C59" s="41" t="str">
        <f>'Hedge 1 | (BTC)2'!C59</f>
        <v/>
      </c>
      <c r="D59" s="41" t="str">
        <f>'Hedge 1 | (BTC)2'!H59</f>
        <v/>
      </c>
      <c r="E59" s="41" t="str">
        <f>'Hedge 1 | (BTC)2'!O59</f>
        <v/>
      </c>
      <c r="F59" s="41" t="str">
        <f>IF(AH59="","",IF('Hedge 1 | (BTC)2'!X59="W","Y",IF('Hedge 1 | (BTC)2'!X59="L","N","")))</f>
        <v/>
      </c>
      <c r="G59" s="41" t="str">
        <f>'Hedge 1 | (BTC)2'!AM59</f>
        <v/>
      </c>
      <c r="H59" s="41" t="str">
        <f>'Hedge 1 | (BTC)2'!S59</f>
        <v/>
      </c>
      <c r="I59" s="42" t="str">
        <f>'Hedge 1 | (BTC)2'!U59</f>
        <v/>
      </c>
      <c r="J59" s="55"/>
      <c r="K59" s="55"/>
      <c r="L59" s="40" t="str">
        <f>'Hedge 2 | (BDC)2'!B59</f>
        <v/>
      </c>
      <c r="M59" s="41" t="str">
        <f>'Hedge 2 | (BDC)2'!C59</f>
        <v/>
      </c>
      <c r="N59" s="41" t="str">
        <f>'Hedge 2 | (BDC)2'!H59</f>
        <v/>
      </c>
      <c r="O59" s="41" t="str">
        <f>'Hedge 2 | (BDC)2'!O59</f>
        <v/>
      </c>
      <c r="P59" s="41" t="str">
        <f>IF(AH59="","",IF('Hedge 2 | (BDC)2'!X59="W","Y",IF('Hedge 2 | (BDC)2'!X59="L","N","")))</f>
        <v/>
      </c>
      <c r="Q59" s="41" t="str">
        <f>'Hedge 2 | (BDC)2'!AM59</f>
        <v/>
      </c>
      <c r="R59" s="41" t="str">
        <f>'Hedge 2 | (BDC)2'!S59</f>
        <v/>
      </c>
      <c r="S59" s="42" t="str">
        <f>'Hedge 2 | (BDC)2'!U59</f>
        <v/>
      </c>
      <c r="T59" s="55"/>
      <c r="U59" s="55"/>
      <c r="V59" s="40" t="str">
        <f>'Hedge 3 | (BT)2-M1'!B59</f>
        <v/>
      </c>
      <c r="W59" s="41" t="str">
        <f>'Hedge 3 | (BT)2-M1'!C59</f>
        <v/>
      </c>
      <c r="X59" s="41" t="str">
        <f>'Hedge 3 | (BT)2-M1'!H59</f>
        <v/>
      </c>
      <c r="Y59" s="41" t="str">
        <f>'Hedge 3 | (BT)2-M1'!O59</f>
        <v/>
      </c>
      <c r="Z59" s="41" t="str">
        <f>IF(AH59="","",IF('Hedge 3 | (BT)2-M1'!X59="W","Y",IF('Hedge 3 | (BT)2-M1'!X59="L","N","")))</f>
        <v/>
      </c>
      <c r="AA59" s="41" t="str">
        <f>'Hedge 3 | (BT)2-M1'!AM59</f>
        <v/>
      </c>
      <c r="AB59" s="41" t="str">
        <f>'Hedge 3 | (BT)2-M1'!S59</f>
        <v/>
      </c>
      <c r="AC59" s="42" t="str">
        <f>'Hedge 3 | (BT)2-M1'!U59</f>
        <v/>
      </c>
      <c r="AD59" s="55"/>
      <c r="AE59" s="55"/>
      <c r="AF59" s="55"/>
      <c r="AG59" s="55"/>
      <c r="AH59" s="116"/>
      <c r="AI59" s="123"/>
      <c r="AJ59" s="124"/>
      <c r="AK59" s="121"/>
      <c r="AL59" s="75"/>
      <c r="AM59" s="70" t="str" cm="1">
        <f t="array" aca="1" ref="AM59" ca="1">IF(AH58="","",INDIRECT(CQ58&amp;CF59))</f>
        <v/>
      </c>
      <c r="AN59" s="41" t="str">
        <f t="shared" si="8"/>
        <v/>
      </c>
      <c r="AO59" s="41" t="str">
        <f t="shared" si="11"/>
        <v/>
      </c>
      <c r="AP59" s="37" t="str">
        <f t="shared" si="9"/>
        <v/>
      </c>
      <c r="AQ59" s="55"/>
      <c r="AR59" s="55"/>
      <c r="AS59" s="55"/>
      <c r="AT59" s="40" t="str">
        <f>'Hedge 4 | (BM1C)2'!B59</f>
        <v/>
      </c>
      <c r="AU59" s="41" t="str">
        <f>'Hedge 4 | (BM1C)2'!C59</f>
        <v/>
      </c>
      <c r="AV59" s="41" t="str">
        <f>'Hedge 4 | (BM1C)2'!H59</f>
        <v/>
      </c>
      <c r="AW59" s="41" t="str">
        <f>'Hedge 4 | (BM1C)2'!O59</f>
        <v/>
      </c>
      <c r="AX59" s="41" t="str">
        <f>IF(AH59="","",IF('Hedge 4 | (BM1C)2'!X59="W","Y",IF('Hedge 4 | (BM1C)2'!X59="L","N","")))</f>
        <v/>
      </c>
      <c r="AY59" s="41" t="str">
        <f>'Hedge 4 | (BM1C)2'!AM59</f>
        <v/>
      </c>
      <c r="AZ59" s="41" t="str">
        <f>'Hedge 4 | (BM1C)2'!S59</f>
        <v/>
      </c>
      <c r="BA59" s="42" t="str">
        <f>'Hedge 4 | (BM1C)2'!U59</f>
        <v/>
      </c>
      <c r="BB59" s="55"/>
      <c r="BC59" s="55"/>
      <c r="BD59" s="40" t="str">
        <f>'Hedge 5 | (BFC)2'!B59</f>
        <v/>
      </c>
      <c r="BE59" s="41" t="str">
        <f>'Hedge 5 | (BFC)2'!C59</f>
        <v/>
      </c>
      <c r="BF59" s="41" t="str">
        <f>'Hedge 5 | (BFC)2'!H59</f>
        <v/>
      </c>
      <c r="BG59" s="41" t="str">
        <f>'Hedge 5 | (BFC)2'!O59</f>
        <v/>
      </c>
      <c r="BH59" s="41" t="str">
        <f>IF(AH59="","",IF('Hedge 5 | (BFC)2'!X59="W","Y",IF('Hedge 5 | (BFC)2'!X59="L","N","")))</f>
        <v/>
      </c>
      <c r="BI59" s="41" t="str">
        <f>'Hedge 5 | (BFC)2'!AM59</f>
        <v/>
      </c>
      <c r="BJ59" s="41" t="str">
        <f>'Hedge 5 | (BFC)2'!S59</f>
        <v/>
      </c>
      <c r="BK59" s="42" t="str">
        <f>'Hedge 5 | (BFC)2'!U59</f>
        <v/>
      </c>
      <c r="BL59" s="55"/>
      <c r="BM59" s="55"/>
      <c r="BN59" s="35" t="str">
        <f>'Hedge 6 | (D3BF3)2'!B59</f>
        <v/>
      </c>
      <c r="BO59" s="36" t="str">
        <f>'Hedge 6 | (D3BF3)2'!C59</f>
        <v/>
      </c>
      <c r="BP59" s="36" t="str">
        <f>'Hedge 6 | (D3BF3)2'!H59</f>
        <v/>
      </c>
      <c r="BQ59" s="36" t="str">
        <f>'Hedge 6 | (D3BF3)2'!O59</f>
        <v/>
      </c>
      <c r="BR59" s="36" t="str">
        <f>IF(AH59="","",IF('Hedge 6 | (D3BF3)2'!X59="W","Y",IF('Hedge 6 | (D3BF3)2'!X59="L","N","")))</f>
        <v/>
      </c>
      <c r="BS59" s="36" t="str">
        <f>'Hedge 6 | (D3BF3)2'!AM59</f>
        <v/>
      </c>
      <c r="BT59" s="36" t="str">
        <f>'Hedge 6 | (D3BF3)2'!S59</f>
        <v/>
      </c>
      <c r="BU59" s="37" t="str">
        <f>'Hedge 6 | (D3BF3)2'!U59</f>
        <v/>
      </c>
      <c r="BV59" s="55"/>
      <c r="BW59" s="55"/>
      <c r="BX59" s="1" t="e">
        <f>IF(AN59="",0,IFERROR(VLOOKUP(AN54&amp;AN55&amp;AN56&amp;AN57&amp;AN58&amp;AN59,General!I:J,2,FALSE),0))+AO58</f>
        <v>#VALUE!</v>
      </c>
      <c r="BY59" s="1" t="str">
        <f>I59</f>
        <v/>
      </c>
      <c r="BZ59" s="1" t="str">
        <f>S59</f>
        <v/>
      </c>
      <c r="CA59" s="1" t="str">
        <f>AC59</f>
        <v/>
      </c>
      <c r="CB59" s="1" t="str">
        <f>BA59</f>
        <v/>
      </c>
      <c r="CC59" s="1" t="str">
        <f>BK59</f>
        <v/>
      </c>
      <c r="CD59" s="1" t="str">
        <f>BU59</f>
        <v/>
      </c>
      <c r="CE59" s="1" t="str">
        <f>IF(AH59="","",INDEX($BY$4:$CD$4,MATCH(MAX(BY59:CD59),BY59:CD59,0)))</f>
        <v/>
      </c>
      <c r="CF59" s="1">
        <v>59</v>
      </c>
      <c r="CG59" s="1" t="str">
        <f t="shared" si="52"/>
        <v/>
      </c>
      <c r="CH59" s="1" t="str" cm="1">
        <f t="array" ref="CH59">IFERROR(INDEX($BY$4:$CD$4,_xlfn.AGGREGATE(15,6,COLUMN($BY$4:$CD$4)-COLUMN($BX$1)/($BY$59:$CD$59=MAX($BY$59:$CD$59)),COLUMNS($BY$4:BY4))),"")</f>
        <v/>
      </c>
      <c r="CI59" s="1" t="str" cm="1">
        <f t="array" ref="CI59">IFERROR(INDEX($BY$4:$CD$4,_xlfn.AGGREGATE(15,6,COLUMN($BY$4:$CD$4)-COLUMN($BX$1)/($BY$59:$CD$59=MAX($BY$59:$CD$59)),COLUMNS($BY$4:BZ4))),"")</f>
        <v/>
      </c>
      <c r="CJ59" s="1" t="str" cm="1">
        <f t="array" ref="CJ59">IFERROR(INDEX($BY$4:$CD$4,_xlfn.AGGREGATE(15,6,COLUMN($BY$4:$CD$4)-COLUMN($BX$1)/($BY$59:$CD$59=MAX($BY$59:$CD$59)),COLUMNS($BY$4:CA4))),"")</f>
        <v/>
      </c>
      <c r="CK59" s="1" t="str" cm="1">
        <f t="array" ref="CK59">IFERROR(INDEX($BY$4:$CD$4,_xlfn.AGGREGATE(15,6,COLUMN($BY$4:$CD$4)-COLUMN($BX$1)/($BY$59:$CD$59=MAX($BY$59:$CD$59)),COLUMNS($BY$4:CA4))),"")</f>
        <v/>
      </c>
      <c r="CL59" s="66" t="str">
        <f ca="1">IF(CM58="",CL58,CL55)</f>
        <v/>
      </c>
      <c r="CP59" s="1" t="str">
        <f>IF(CL56&gt;1,"R","N")</f>
        <v>R</v>
      </c>
      <c r="CQ59" s="1" t="str">
        <f ca="1">CL59</f>
        <v/>
      </c>
      <c r="CT59" s="1" t="str">
        <f t="shared" si="10"/>
        <v/>
      </c>
      <c r="DQ59" s="17" t="str">
        <f t="shared" si="36"/>
        <v>B50</v>
      </c>
      <c r="DR59" s="76" t="str">
        <f t="shared" si="37"/>
        <v/>
      </c>
      <c r="DS59" s="4" t="str">
        <f t="shared" si="38"/>
        <v/>
      </c>
      <c r="DT59" s="4" t="str">
        <f t="shared" si="39"/>
        <v/>
      </c>
      <c r="DU59" s="4" t="str">
        <f t="shared" si="40"/>
        <v/>
      </c>
      <c r="DV59" s="4" t="str">
        <f t="shared" si="41"/>
        <v/>
      </c>
      <c r="DW59" s="4" t="str">
        <f t="shared" si="42"/>
        <v/>
      </c>
    </row>
    <row r="60" spans="1:127" ht="26.25" customHeight="1" thickBot="1">
      <c r="A60" s="1">
        <v>51</v>
      </c>
      <c r="B60" s="35" t="str">
        <f>'Hedge 1 | (BTC)2'!B60</f>
        <v/>
      </c>
      <c r="C60" s="36" t="str">
        <f>'Hedge 1 | (BTC)2'!C60</f>
        <v/>
      </c>
      <c r="D60" s="36" t="str">
        <f>'Hedge 1 | (BTC)2'!H60</f>
        <v/>
      </c>
      <c r="E60" s="36" t="str">
        <f>'Hedge 1 | (BTC)2'!O60</f>
        <v/>
      </c>
      <c r="F60" s="36" t="str">
        <f>IF(AH60="","",IF('Hedge 1 | (BTC)2'!X60="W","Y",IF('Hedge 1 | (BTC)2'!X60="L","N","")))</f>
        <v/>
      </c>
      <c r="G60" s="36" t="str">
        <f>'Hedge 1 | (BTC)2'!AM60</f>
        <v/>
      </c>
      <c r="H60" s="36" t="str">
        <f>'Hedge 1 | (BTC)2'!S60</f>
        <v/>
      </c>
      <c r="I60" s="37" t="str">
        <f>'Hedge 1 | (BTC)2'!U60</f>
        <v/>
      </c>
      <c r="J60" s="55"/>
      <c r="K60" s="55"/>
      <c r="L60" s="35" t="str">
        <f>'Hedge 2 | (BDC)2'!B60</f>
        <v/>
      </c>
      <c r="M60" s="36" t="str">
        <f>'Hedge 2 | (BDC)2'!C60</f>
        <v/>
      </c>
      <c r="N60" s="36" t="str">
        <f>'Hedge 2 | (BDC)2'!H60</f>
        <v/>
      </c>
      <c r="O60" s="36" t="str">
        <f>'Hedge 2 | (BDC)2'!O60</f>
        <v/>
      </c>
      <c r="P60" s="36" t="str">
        <f>IF(AH60="","",IF('Hedge 2 | (BDC)2'!X60="W","Y",IF('Hedge 2 | (BDC)2'!X60="L","N","")))</f>
        <v/>
      </c>
      <c r="Q60" s="36" t="str">
        <f>'Hedge 2 | (BDC)2'!AM60</f>
        <v/>
      </c>
      <c r="R60" s="36" t="str">
        <f>'Hedge 2 | (BDC)2'!S60</f>
        <v/>
      </c>
      <c r="S60" s="37" t="str">
        <f>'Hedge 2 | (BDC)2'!U60</f>
        <v/>
      </c>
      <c r="T60" s="55"/>
      <c r="U60" s="55"/>
      <c r="V60" s="35" t="str">
        <f>'Hedge 3 | (BT)2-M1'!B60</f>
        <v/>
      </c>
      <c r="W60" s="36" t="str">
        <f>'Hedge 3 | (BT)2-M1'!C60</f>
        <v/>
      </c>
      <c r="X60" s="36" t="str">
        <f>'Hedge 3 | (BT)2-M1'!H60</f>
        <v/>
      </c>
      <c r="Y60" s="36" t="str">
        <f>'Hedge 3 | (BT)2-M1'!O60</f>
        <v/>
      </c>
      <c r="Z60" s="36" t="str">
        <f>IF(AH60="","",IF('Hedge 3 | (BT)2-M1'!X60="W","Y",IF('Hedge 3 | (BT)2-M1'!X60="L","N","")))</f>
        <v/>
      </c>
      <c r="AA60" s="36" t="str">
        <f>'Hedge 3 | (BT)2-M1'!AM60</f>
        <v/>
      </c>
      <c r="AB60" s="36" t="str">
        <f>'Hedge 3 | (BT)2-M1'!S60</f>
        <v/>
      </c>
      <c r="AC60" s="37" t="str">
        <f>'Hedge 3 | (BT)2-M1'!U60</f>
        <v/>
      </c>
      <c r="AD60" s="55"/>
      <c r="AE60" s="55"/>
      <c r="AF60" s="55"/>
      <c r="AG60" s="55"/>
      <c r="AH60" s="114"/>
      <c r="AI60" s="123"/>
      <c r="AJ60" s="124"/>
      <c r="AK60" s="132" t="str">
        <f t="shared" ref="AK60" si="55">IF(AH59="","",IF(CP59="R","R",""))</f>
        <v/>
      </c>
      <c r="AL60" s="68" t="str">
        <f>IF(AH59="","",VLOOKUP(CQ60,General!U:V,2,FALSE))</f>
        <v/>
      </c>
      <c r="AM60" s="69" t="str" cm="1">
        <f t="array" aca="1" ref="AM60" ca="1">IF(AH59="","",INDIRECT(CQ59&amp;CF60))</f>
        <v/>
      </c>
      <c r="AN60" s="36" t="str">
        <f t="shared" si="8"/>
        <v/>
      </c>
      <c r="AO60" s="36" t="str">
        <f t="shared" si="11"/>
        <v/>
      </c>
      <c r="AP60" s="37" t="str">
        <f t="shared" si="9"/>
        <v/>
      </c>
      <c r="AQ60" s="55"/>
      <c r="AR60" s="55"/>
      <c r="AS60" s="55"/>
      <c r="AT60" s="35" t="str">
        <f>'Hedge 4 | (BM1C)2'!B60</f>
        <v/>
      </c>
      <c r="AU60" s="36" t="str">
        <f>'Hedge 4 | (BM1C)2'!C60</f>
        <v/>
      </c>
      <c r="AV60" s="36" t="str">
        <f>'Hedge 4 | (BM1C)2'!H60</f>
        <v/>
      </c>
      <c r="AW60" s="36" t="str">
        <f>'Hedge 4 | (BM1C)2'!O60</f>
        <v/>
      </c>
      <c r="AX60" s="36" t="str">
        <f>IF(AH60="","",IF('Hedge 4 | (BM1C)2'!X60="W","Y",IF('Hedge 4 | (BM1C)2'!X60="L","N","")))</f>
        <v/>
      </c>
      <c r="AY60" s="36" t="str">
        <f>'Hedge 4 | (BM1C)2'!AM60</f>
        <v/>
      </c>
      <c r="AZ60" s="36" t="str">
        <f>'Hedge 4 | (BM1C)2'!S60</f>
        <v/>
      </c>
      <c r="BA60" s="37" t="str">
        <f>'Hedge 4 | (BM1C)2'!U60</f>
        <v/>
      </c>
      <c r="BB60" s="55"/>
      <c r="BC60" s="55"/>
      <c r="BD60" s="35" t="str">
        <f>'Hedge 5 | (BFC)2'!B60</f>
        <v/>
      </c>
      <c r="BE60" s="36" t="str">
        <f>'Hedge 5 | (BFC)2'!C60</f>
        <v/>
      </c>
      <c r="BF60" s="36" t="str">
        <f>'Hedge 5 | (BFC)2'!H60</f>
        <v/>
      </c>
      <c r="BG60" s="36" t="str">
        <f>'Hedge 5 | (BFC)2'!O60</f>
        <v/>
      </c>
      <c r="BH60" s="36" t="str">
        <f>IF(AH60="","",IF('Hedge 5 | (BFC)2'!X60="W","Y",IF('Hedge 5 | (BFC)2'!X60="L","N","")))</f>
        <v/>
      </c>
      <c r="BI60" s="36" t="str">
        <f>'Hedge 5 | (BFC)2'!AM60</f>
        <v/>
      </c>
      <c r="BJ60" s="36" t="str">
        <f>'Hedge 5 | (BFC)2'!S60</f>
        <v/>
      </c>
      <c r="BK60" s="37" t="str">
        <f>'Hedge 5 | (BFC)2'!U60</f>
        <v/>
      </c>
      <c r="BL60" s="55"/>
      <c r="BM60" s="55"/>
      <c r="BN60" s="35" t="str">
        <f>'Hedge 6 | (D3BF3)2'!B60</f>
        <v/>
      </c>
      <c r="BO60" s="36" t="str">
        <f>'Hedge 6 | (D3BF3)2'!C60</f>
        <v/>
      </c>
      <c r="BP60" s="36" t="str">
        <f>'Hedge 6 | (D3BF3)2'!H60</f>
        <v/>
      </c>
      <c r="BQ60" s="36" t="str">
        <f>'Hedge 6 | (D3BF3)2'!O60</f>
        <v/>
      </c>
      <c r="BR60" s="36" t="str">
        <f>IF(AH60="","",IF('Hedge 6 | (D3BF3)2'!X60="W","Y",IF('Hedge 6 | (D3BF3)2'!X60="L","N","")))</f>
        <v/>
      </c>
      <c r="BS60" s="36" t="str">
        <f>'Hedge 6 | (D3BF3)2'!AM60</f>
        <v/>
      </c>
      <c r="BT60" s="36" t="str">
        <f>'Hedge 6 | (D3BF3)2'!S60</f>
        <v/>
      </c>
      <c r="BU60" s="37" t="str">
        <f>'Hedge 6 | (D3BF3)2'!U60</f>
        <v/>
      </c>
      <c r="BV60" s="55"/>
      <c r="BW60" s="55"/>
      <c r="BX60" s="1" t="e">
        <f>IF(AN60="",0,IFERROR(VLOOKUP(AN55&amp;AN56&amp;AN57&amp;AN58&amp;AN59&amp;AN60,General!I:J,2,FALSE),0))+AO59</f>
        <v>#VALUE!</v>
      </c>
      <c r="CE60" s="1" t="str">
        <f>CE64</f>
        <v/>
      </c>
      <c r="CF60" s="1">
        <v>60</v>
      </c>
      <c r="CG60" s="1" t="str">
        <f>$CE$64</f>
        <v/>
      </c>
      <c r="CL60" s="1" t="str">
        <f ca="1">IF(CL61=1,CL63,IF(CL61=2,IF(CM63="",CL63,CM63),IF(CL61=3,IF(AND(CM63="",CN63=""),CL63,IF(CN63="",CM63,CN63)),IF(AND(CM63="",CN63="",CO63=""),CL63,IF(AND(CN63="",CO63=""),CM63,IF(CO63="",CN63,CO63))))))</f>
        <v/>
      </c>
      <c r="CQ60" s="1" t="str">
        <f ca="1">$CL$59</f>
        <v/>
      </c>
      <c r="CT60" s="1" t="str">
        <f t="shared" si="10"/>
        <v/>
      </c>
      <c r="DQ60" s="17" t="str">
        <f t="shared" si="36"/>
        <v>B51</v>
      </c>
      <c r="DR60" s="76" t="str">
        <f t="shared" si="37"/>
        <v/>
      </c>
      <c r="DS60" s="4" t="str">
        <f t="shared" si="38"/>
        <v/>
      </c>
      <c r="DT60" s="4" t="str">
        <f t="shared" si="39"/>
        <v/>
      </c>
      <c r="DU60" s="4" t="str">
        <f t="shared" si="40"/>
        <v/>
      </c>
      <c r="DV60" s="4" t="str">
        <f t="shared" si="41"/>
        <v/>
      </c>
      <c r="DW60" s="4" t="str">
        <f t="shared" si="42"/>
        <v/>
      </c>
    </row>
    <row r="61" spans="1:127" ht="26.25" customHeight="1" thickBot="1">
      <c r="A61" s="1">
        <v>52</v>
      </c>
      <c r="B61" s="38" t="str">
        <f>'Hedge 1 | (BTC)2'!B61</f>
        <v/>
      </c>
      <c r="C61" s="25" t="str">
        <f>'Hedge 1 | (BTC)2'!C61</f>
        <v/>
      </c>
      <c r="D61" s="25" t="str">
        <f>'Hedge 1 | (BTC)2'!H61</f>
        <v/>
      </c>
      <c r="E61" s="25" t="str">
        <f>'Hedge 1 | (BTC)2'!O61</f>
        <v/>
      </c>
      <c r="F61" s="25" t="str">
        <f>IF(AH61="","",IF('Hedge 1 | (BTC)2'!X61="W","Y",IF('Hedge 1 | (BTC)2'!X61="L","N","")))</f>
        <v/>
      </c>
      <c r="G61" s="25" t="str">
        <f>'Hedge 1 | (BTC)2'!AM61</f>
        <v/>
      </c>
      <c r="H61" s="25" t="str">
        <f>'Hedge 1 | (BTC)2'!S61</f>
        <v/>
      </c>
      <c r="I61" s="39" t="str">
        <f>'Hedge 1 | (BTC)2'!U61</f>
        <v/>
      </c>
      <c r="J61" s="55"/>
      <c r="K61" s="55"/>
      <c r="L61" s="38" t="str">
        <f>'Hedge 2 | (BDC)2'!B61</f>
        <v/>
      </c>
      <c r="M61" s="25" t="str">
        <f>'Hedge 2 | (BDC)2'!C61</f>
        <v/>
      </c>
      <c r="N61" s="25" t="str">
        <f>'Hedge 2 | (BDC)2'!H61</f>
        <v/>
      </c>
      <c r="O61" s="25" t="str">
        <f>'Hedge 2 | (BDC)2'!O61</f>
        <v/>
      </c>
      <c r="P61" s="25" t="str">
        <f>IF(AH61="","",IF('Hedge 2 | (BDC)2'!X61="W","Y",IF('Hedge 2 | (BDC)2'!X61="L","N","")))</f>
        <v/>
      </c>
      <c r="Q61" s="25" t="str">
        <f>'Hedge 2 | (BDC)2'!AM61</f>
        <v/>
      </c>
      <c r="R61" s="25" t="str">
        <f>'Hedge 2 | (BDC)2'!S61</f>
        <v/>
      </c>
      <c r="S61" s="39" t="str">
        <f>'Hedge 2 | (BDC)2'!U61</f>
        <v/>
      </c>
      <c r="T61" s="55"/>
      <c r="U61" s="55"/>
      <c r="V61" s="38" t="str">
        <f>'Hedge 3 | (BT)2-M1'!B61</f>
        <v/>
      </c>
      <c r="W61" s="25" t="str">
        <f>'Hedge 3 | (BT)2-M1'!C61</f>
        <v/>
      </c>
      <c r="X61" s="25" t="str">
        <f>'Hedge 3 | (BT)2-M1'!H61</f>
        <v/>
      </c>
      <c r="Y61" s="25" t="str">
        <f>'Hedge 3 | (BT)2-M1'!O61</f>
        <v/>
      </c>
      <c r="Z61" s="25" t="str">
        <f>IF(AH61="","",IF('Hedge 3 | (BT)2-M1'!X61="W","Y",IF('Hedge 3 | (BT)2-M1'!X61="L","N","")))</f>
        <v/>
      </c>
      <c r="AA61" s="25" t="str">
        <f>'Hedge 3 | (BT)2-M1'!AM61</f>
        <v/>
      </c>
      <c r="AB61" s="25" t="str">
        <f>'Hedge 3 | (BT)2-M1'!S61</f>
        <v/>
      </c>
      <c r="AC61" s="39" t="str">
        <f>'Hedge 3 | (BT)2-M1'!U61</f>
        <v/>
      </c>
      <c r="AD61" s="55"/>
      <c r="AE61" s="55"/>
      <c r="AF61" s="55"/>
      <c r="AG61" s="55"/>
      <c r="AH61" s="115"/>
      <c r="AI61" s="123"/>
      <c r="AJ61" s="124"/>
      <c r="AK61" s="120"/>
      <c r="AL61" s="74"/>
      <c r="AM61" s="67" t="str" cm="1">
        <f t="array" aca="1" ref="AM61" ca="1">IF(AH60="","",INDIRECT(CQ60&amp;CF61))</f>
        <v/>
      </c>
      <c r="AN61" s="25" t="str">
        <f t="shared" si="8"/>
        <v/>
      </c>
      <c r="AO61" s="25" t="str">
        <f t="shared" si="11"/>
        <v/>
      </c>
      <c r="AP61" s="37" t="str">
        <f t="shared" si="9"/>
        <v/>
      </c>
      <c r="AQ61" s="55"/>
      <c r="AR61" s="55"/>
      <c r="AS61" s="55"/>
      <c r="AT61" s="38" t="str">
        <f>'Hedge 4 | (BM1C)2'!B61</f>
        <v/>
      </c>
      <c r="AU61" s="25" t="str">
        <f>'Hedge 4 | (BM1C)2'!C61</f>
        <v/>
      </c>
      <c r="AV61" s="25" t="str">
        <f>'Hedge 4 | (BM1C)2'!H61</f>
        <v/>
      </c>
      <c r="AW61" s="25" t="str">
        <f>'Hedge 4 | (BM1C)2'!O61</f>
        <v/>
      </c>
      <c r="AX61" s="25" t="str">
        <f>IF(AH61="","",IF('Hedge 4 | (BM1C)2'!X61="W","Y",IF('Hedge 4 | (BM1C)2'!X61="L","N","")))</f>
        <v/>
      </c>
      <c r="AY61" s="25" t="str">
        <f>'Hedge 4 | (BM1C)2'!AM61</f>
        <v/>
      </c>
      <c r="AZ61" s="25" t="str">
        <f>'Hedge 4 | (BM1C)2'!S61</f>
        <v/>
      </c>
      <c r="BA61" s="39" t="str">
        <f>'Hedge 4 | (BM1C)2'!U61</f>
        <v/>
      </c>
      <c r="BB61" s="55"/>
      <c r="BC61" s="55"/>
      <c r="BD61" s="38" t="str">
        <f>'Hedge 5 | (BFC)2'!B61</f>
        <v/>
      </c>
      <c r="BE61" s="25" t="str">
        <f>'Hedge 5 | (BFC)2'!C61</f>
        <v/>
      </c>
      <c r="BF61" s="25" t="str">
        <f>'Hedge 5 | (BFC)2'!H61</f>
        <v/>
      </c>
      <c r="BG61" s="25" t="str">
        <f>'Hedge 5 | (BFC)2'!O61</f>
        <v/>
      </c>
      <c r="BH61" s="25" t="str">
        <f>IF(AH61="","",IF('Hedge 5 | (BFC)2'!X61="W","Y",IF('Hedge 5 | (BFC)2'!X61="L","N","")))</f>
        <v/>
      </c>
      <c r="BI61" s="25" t="str">
        <f>'Hedge 5 | (BFC)2'!AM61</f>
        <v/>
      </c>
      <c r="BJ61" s="25" t="str">
        <f>'Hedge 5 | (BFC)2'!S61</f>
        <v/>
      </c>
      <c r="BK61" s="39" t="str">
        <f>'Hedge 5 | (BFC)2'!U61</f>
        <v/>
      </c>
      <c r="BL61" s="55"/>
      <c r="BM61" s="55"/>
      <c r="BN61" s="35" t="str">
        <f>'Hedge 6 | (D3BF3)2'!B61</f>
        <v/>
      </c>
      <c r="BO61" s="36" t="str">
        <f>'Hedge 6 | (D3BF3)2'!C61</f>
        <v/>
      </c>
      <c r="BP61" s="36" t="str">
        <f>'Hedge 6 | (D3BF3)2'!H61</f>
        <v/>
      </c>
      <c r="BQ61" s="36" t="str">
        <f>'Hedge 6 | (D3BF3)2'!O61</f>
        <v/>
      </c>
      <c r="BR61" s="36" t="str">
        <f>IF(AH61="","",IF('Hedge 6 | (D3BF3)2'!X61="W","Y",IF('Hedge 6 | (D3BF3)2'!X61="L","N","")))</f>
        <v/>
      </c>
      <c r="BS61" s="36" t="str">
        <f>'Hedge 6 | (D3BF3)2'!AM61</f>
        <v/>
      </c>
      <c r="BT61" s="36" t="str">
        <f>'Hedge 6 | (D3BF3)2'!S61</f>
        <v/>
      </c>
      <c r="BU61" s="37" t="str">
        <f>'Hedge 6 | (D3BF3)2'!U61</f>
        <v/>
      </c>
      <c r="BV61" s="55"/>
      <c r="BW61" s="55"/>
      <c r="BX61" s="1" t="e">
        <f>IF(AN61="",0,IFERROR(VLOOKUP(AN56&amp;AN57&amp;AN58&amp;AN59&amp;AN60&amp;AN61,General!I:J,2,FALSE),0))+AO60</f>
        <v>#VALUE!</v>
      </c>
      <c r="CE61" s="1" t="str">
        <f>CE64</f>
        <v/>
      </c>
      <c r="CF61" s="1">
        <v>61</v>
      </c>
      <c r="CG61" s="1" t="str">
        <f t="shared" ref="CG61:CG64" si="56">$CE$64</f>
        <v/>
      </c>
      <c r="CL61" s="1">
        <f>CR61</f>
        <v>3</v>
      </c>
      <c r="CQ61" s="1" t="str">
        <f t="shared" ref="CQ61:CQ63" ca="1" si="57">$CL$59</f>
        <v/>
      </c>
      <c r="CR61" s="1">
        <f t="shared" ref="CR61" si="58">IF(CR56=4,1,CR56+1)</f>
        <v>3</v>
      </c>
      <c r="CT61" s="1" t="str">
        <f t="shared" si="10"/>
        <v/>
      </c>
      <c r="DQ61" s="17" t="str">
        <f t="shared" si="36"/>
        <v>B52</v>
      </c>
      <c r="DR61" s="76" t="str">
        <f t="shared" si="37"/>
        <v/>
      </c>
      <c r="DS61" s="4" t="str">
        <f t="shared" si="38"/>
        <v/>
      </c>
      <c r="DT61" s="4" t="str">
        <f t="shared" si="39"/>
        <v/>
      </c>
      <c r="DU61" s="4" t="str">
        <f t="shared" si="40"/>
        <v/>
      </c>
      <c r="DV61" s="4" t="str">
        <f t="shared" si="41"/>
        <v/>
      </c>
      <c r="DW61" s="4" t="str">
        <f t="shared" si="42"/>
        <v/>
      </c>
    </row>
    <row r="62" spans="1:127" ht="26.25" customHeight="1" thickBot="1">
      <c r="A62" s="1">
        <v>53</v>
      </c>
      <c r="B62" s="38" t="str">
        <f>'Hedge 1 | (BTC)2'!B62</f>
        <v/>
      </c>
      <c r="C62" s="25" t="str">
        <f>'Hedge 1 | (BTC)2'!C62</f>
        <v/>
      </c>
      <c r="D62" s="25" t="str">
        <f>'Hedge 1 | (BTC)2'!H62</f>
        <v/>
      </c>
      <c r="E62" s="25" t="str">
        <f>'Hedge 1 | (BTC)2'!O62</f>
        <v/>
      </c>
      <c r="F62" s="25" t="str">
        <f>IF(AH62="","",IF('Hedge 1 | (BTC)2'!X62="W","Y",IF('Hedge 1 | (BTC)2'!X62="L","N","")))</f>
        <v/>
      </c>
      <c r="G62" s="25" t="str">
        <f>'Hedge 1 | (BTC)2'!AM62</f>
        <v/>
      </c>
      <c r="H62" s="25" t="str">
        <f>'Hedge 1 | (BTC)2'!S62</f>
        <v/>
      </c>
      <c r="I62" s="39" t="str">
        <f>'Hedge 1 | (BTC)2'!U62</f>
        <v/>
      </c>
      <c r="J62" s="55"/>
      <c r="K62" s="55"/>
      <c r="L62" s="38" t="str">
        <f>'Hedge 2 | (BDC)2'!B62</f>
        <v/>
      </c>
      <c r="M62" s="25" t="str">
        <f>'Hedge 2 | (BDC)2'!C62</f>
        <v/>
      </c>
      <c r="N62" s="25" t="str">
        <f>'Hedge 2 | (BDC)2'!H62</f>
        <v/>
      </c>
      <c r="O62" s="25" t="str">
        <f>'Hedge 2 | (BDC)2'!O62</f>
        <v/>
      </c>
      <c r="P62" s="25" t="str">
        <f>IF(AH62="","",IF('Hedge 2 | (BDC)2'!X62="W","Y",IF('Hedge 2 | (BDC)2'!X62="L","N","")))</f>
        <v/>
      </c>
      <c r="Q62" s="25" t="str">
        <f>'Hedge 2 | (BDC)2'!AM62</f>
        <v/>
      </c>
      <c r="R62" s="25" t="str">
        <f>'Hedge 2 | (BDC)2'!S62</f>
        <v/>
      </c>
      <c r="S62" s="39" t="str">
        <f>'Hedge 2 | (BDC)2'!U62</f>
        <v/>
      </c>
      <c r="T62" s="55"/>
      <c r="U62" s="55"/>
      <c r="V62" s="38" t="str">
        <f>'Hedge 3 | (BT)2-M1'!B62</f>
        <v/>
      </c>
      <c r="W62" s="25" t="str">
        <f>'Hedge 3 | (BT)2-M1'!C62</f>
        <v/>
      </c>
      <c r="X62" s="25" t="str">
        <f>'Hedge 3 | (BT)2-M1'!H62</f>
        <v/>
      </c>
      <c r="Y62" s="25" t="str">
        <f>'Hedge 3 | (BT)2-M1'!O62</f>
        <v/>
      </c>
      <c r="Z62" s="25" t="str">
        <f>IF(AH62="","",IF('Hedge 3 | (BT)2-M1'!X62="W","Y",IF('Hedge 3 | (BT)2-M1'!X62="L","N","")))</f>
        <v/>
      </c>
      <c r="AA62" s="25" t="str">
        <f>'Hedge 3 | (BT)2-M1'!AM62</f>
        <v/>
      </c>
      <c r="AB62" s="25" t="str">
        <f>'Hedge 3 | (BT)2-M1'!S62</f>
        <v/>
      </c>
      <c r="AC62" s="39" t="str">
        <f>'Hedge 3 | (BT)2-M1'!U62</f>
        <v/>
      </c>
      <c r="AD62" s="55"/>
      <c r="AE62" s="55"/>
      <c r="AF62" s="55"/>
      <c r="AG62" s="55"/>
      <c r="AH62" s="115"/>
      <c r="AI62" s="123"/>
      <c r="AJ62" s="124"/>
      <c r="AK62" s="120"/>
      <c r="AL62" s="74"/>
      <c r="AM62" s="67" t="str" cm="1">
        <f t="array" aca="1" ref="AM62" ca="1">IF(AH61="","",INDIRECT(CQ61&amp;CF62))</f>
        <v/>
      </c>
      <c r="AN62" s="25" t="str">
        <f t="shared" si="8"/>
        <v/>
      </c>
      <c r="AO62" s="25" t="str">
        <f t="shared" si="11"/>
        <v/>
      </c>
      <c r="AP62" s="37" t="str">
        <f t="shared" si="9"/>
        <v/>
      </c>
      <c r="AQ62" s="55"/>
      <c r="AR62" s="55"/>
      <c r="AS62" s="55"/>
      <c r="AT62" s="38" t="str">
        <f>'Hedge 4 | (BM1C)2'!B62</f>
        <v/>
      </c>
      <c r="AU62" s="25" t="str">
        <f>'Hedge 4 | (BM1C)2'!C62</f>
        <v/>
      </c>
      <c r="AV62" s="25" t="str">
        <f>'Hedge 4 | (BM1C)2'!H62</f>
        <v/>
      </c>
      <c r="AW62" s="25" t="str">
        <f>'Hedge 4 | (BM1C)2'!O62</f>
        <v/>
      </c>
      <c r="AX62" s="25" t="str">
        <f>IF(AH62="","",IF('Hedge 4 | (BM1C)2'!X62="W","Y",IF('Hedge 4 | (BM1C)2'!X62="L","N","")))</f>
        <v/>
      </c>
      <c r="AY62" s="25" t="str">
        <f>'Hedge 4 | (BM1C)2'!AM62</f>
        <v/>
      </c>
      <c r="AZ62" s="25" t="str">
        <f>'Hedge 4 | (BM1C)2'!S62</f>
        <v/>
      </c>
      <c r="BA62" s="39" t="str">
        <f>'Hedge 4 | (BM1C)2'!U62</f>
        <v/>
      </c>
      <c r="BB62" s="55"/>
      <c r="BC62" s="55"/>
      <c r="BD62" s="38" t="str">
        <f>'Hedge 5 | (BFC)2'!B62</f>
        <v/>
      </c>
      <c r="BE62" s="25" t="str">
        <f>'Hedge 5 | (BFC)2'!C62</f>
        <v/>
      </c>
      <c r="BF62" s="25" t="str">
        <f>'Hedge 5 | (BFC)2'!H62</f>
        <v/>
      </c>
      <c r="BG62" s="25" t="str">
        <f>'Hedge 5 | (BFC)2'!O62</f>
        <v/>
      </c>
      <c r="BH62" s="25" t="str">
        <f>IF(AH62="","",IF('Hedge 5 | (BFC)2'!X62="W","Y",IF('Hedge 5 | (BFC)2'!X62="L","N","")))</f>
        <v/>
      </c>
      <c r="BI62" s="25" t="str">
        <f>'Hedge 5 | (BFC)2'!AM62</f>
        <v/>
      </c>
      <c r="BJ62" s="25" t="str">
        <f>'Hedge 5 | (BFC)2'!S62</f>
        <v/>
      </c>
      <c r="BK62" s="39" t="str">
        <f>'Hedge 5 | (BFC)2'!U62</f>
        <v/>
      </c>
      <c r="BL62" s="55"/>
      <c r="BM62" s="55"/>
      <c r="BN62" s="35" t="str">
        <f>'Hedge 6 | (D3BF3)2'!B62</f>
        <v/>
      </c>
      <c r="BO62" s="36" t="str">
        <f>'Hedge 6 | (D3BF3)2'!C62</f>
        <v/>
      </c>
      <c r="BP62" s="36" t="str">
        <f>'Hedge 6 | (D3BF3)2'!H62</f>
        <v/>
      </c>
      <c r="BQ62" s="36" t="str">
        <f>'Hedge 6 | (D3BF3)2'!O62</f>
        <v/>
      </c>
      <c r="BR62" s="36" t="str">
        <f>IF(AH62="","",IF('Hedge 6 | (D3BF3)2'!X62="W","Y",IF('Hedge 6 | (D3BF3)2'!X62="L","N","")))</f>
        <v/>
      </c>
      <c r="BS62" s="36" t="str">
        <f>'Hedge 6 | (D3BF3)2'!AM62</f>
        <v/>
      </c>
      <c r="BT62" s="36" t="str">
        <f>'Hedge 6 | (D3BF3)2'!S62</f>
        <v/>
      </c>
      <c r="BU62" s="37" t="str">
        <f>'Hedge 6 | (D3BF3)2'!U62</f>
        <v/>
      </c>
      <c r="BV62" s="55"/>
      <c r="BW62" s="55"/>
      <c r="BX62" s="1" t="e">
        <f>IF(AN62="",0,IFERROR(VLOOKUP(AN57&amp;AN58&amp;AN59&amp;AN60&amp;AN61&amp;AN62,General!I:J,2,FALSE),0))+AO61</f>
        <v>#VALUE!</v>
      </c>
      <c r="CE62" s="1" t="str">
        <f>CE64</f>
        <v/>
      </c>
      <c r="CF62" s="1">
        <v>62</v>
      </c>
      <c r="CG62" s="1" t="str">
        <f t="shared" si="56"/>
        <v/>
      </c>
      <c r="CH62" s="1" t="str">
        <f>IFERROR(VLOOKUP(CH64,General!R:S,2,FALSE),"")</f>
        <v/>
      </c>
      <c r="CI62" s="1" t="str">
        <f>IFERROR(VLOOKUP(CI64,General!R:S,2,FALSE),"")</f>
        <v/>
      </c>
      <c r="CJ62" s="1" t="str">
        <f>IFERROR(VLOOKUP(CJ64,General!R:S,2,FALSE),"")</f>
        <v/>
      </c>
      <c r="CK62" s="1" t="str">
        <f>IFERROR(VLOOKUP(CK64,General!R:S,2,FALSE),"")</f>
        <v/>
      </c>
      <c r="CL62" s="1">
        <f ca="1">COUNTIF(CH63:CK63,MAX(CH63:CK63))</f>
        <v>4</v>
      </c>
      <c r="CQ62" s="1" t="str">
        <f t="shared" ca="1" si="57"/>
        <v/>
      </c>
      <c r="CT62" s="1" t="str">
        <f t="shared" si="10"/>
        <v/>
      </c>
      <c r="DQ62" s="17" t="str">
        <f t="shared" si="36"/>
        <v>B53</v>
      </c>
      <c r="DR62" s="76" t="str">
        <f t="shared" si="37"/>
        <v/>
      </c>
      <c r="DS62" s="4" t="str">
        <f t="shared" si="38"/>
        <v/>
      </c>
      <c r="DT62" s="4" t="str">
        <f t="shared" si="39"/>
        <v/>
      </c>
      <c r="DU62" s="4" t="str">
        <f t="shared" si="40"/>
        <v/>
      </c>
      <c r="DV62" s="4" t="str">
        <f t="shared" si="41"/>
        <v/>
      </c>
      <c r="DW62" s="4" t="str">
        <f t="shared" si="42"/>
        <v/>
      </c>
    </row>
    <row r="63" spans="1:127" ht="26.25" customHeight="1" thickBot="1">
      <c r="A63" s="1">
        <v>54</v>
      </c>
      <c r="B63" s="38" t="str">
        <f>'Hedge 1 | (BTC)2'!B63</f>
        <v/>
      </c>
      <c r="C63" s="25" t="str">
        <f>'Hedge 1 | (BTC)2'!C63</f>
        <v/>
      </c>
      <c r="D63" s="25" t="str">
        <f>'Hedge 1 | (BTC)2'!H63</f>
        <v/>
      </c>
      <c r="E63" s="25" t="str">
        <f>'Hedge 1 | (BTC)2'!O63</f>
        <v/>
      </c>
      <c r="F63" s="25" t="str">
        <f>IF(AH63="","",IF('Hedge 1 | (BTC)2'!X63="W","Y",IF('Hedge 1 | (BTC)2'!X63="L","N","")))</f>
        <v/>
      </c>
      <c r="G63" s="25" t="str">
        <f>'Hedge 1 | (BTC)2'!AM63</f>
        <v/>
      </c>
      <c r="H63" s="25" t="str">
        <f>'Hedge 1 | (BTC)2'!S63</f>
        <v/>
      </c>
      <c r="I63" s="39" t="str">
        <f>'Hedge 1 | (BTC)2'!U63</f>
        <v/>
      </c>
      <c r="J63" s="55"/>
      <c r="K63" s="55"/>
      <c r="L63" s="38" t="str">
        <f>'Hedge 2 | (BDC)2'!B63</f>
        <v/>
      </c>
      <c r="M63" s="25" t="str">
        <f>'Hedge 2 | (BDC)2'!C63</f>
        <v/>
      </c>
      <c r="N63" s="25" t="str">
        <f>'Hedge 2 | (BDC)2'!H63</f>
        <v/>
      </c>
      <c r="O63" s="25" t="str">
        <f>'Hedge 2 | (BDC)2'!O63</f>
        <v/>
      </c>
      <c r="P63" s="25" t="str">
        <f>IF(AH63="","",IF('Hedge 2 | (BDC)2'!X63="W","Y",IF('Hedge 2 | (BDC)2'!X63="L","N","")))</f>
        <v/>
      </c>
      <c r="Q63" s="25" t="str">
        <f>'Hedge 2 | (BDC)2'!AM63</f>
        <v/>
      </c>
      <c r="R63" s="25" t="str">
        <f>'Hedge 2 | (BDC)2'!S63</f>
        <v/>
      </c>
      <c r="S63" s="39" t="str">
        <f>'Hedge 2 | (BDC)2'!U63</f>
        <v/>
      </c>
      <c r="T63" s="55"/>
      <c r="U63" s="55"/>
      <c r="V63" s="38" t="str">
        <f>'Hedge 3 | (BT)2-M1'!B63</f>
        <v/>
      </c>
      <c r="W63" s="25" t="str">
        <f>'Hedge 3 | (BT)2-M1'!C63</f>
        <v/>
      </c>
      <c r="X63" s="25" t="str">
        <f>'Hedge 3 | (BT)2-M1'!H63</f>
        <v/>
      </c>
      <c r="Y63" s="25" t="str">
        <f>'Hedge 3 | (BT)2-M1'!O63</f>
        <v/>
      </c>
      <c r="Z63" s="25" t="str">
        <f>IF(AH63="","",IF('Hedge 3 | (BT)2-M1'!X63="W","Y",IF('Hedge 3 | (BT)2-M1'!X63="L","N","")))</f>
        <v/>
      </c>
      <c r="AA63" s="25" t="str">
        <f>'Hedge 3 | (BT)2-M1'!AM63</f>
        <v/>
      </c>
      <c r="AB63" s="25" t="str">
        <f>'Hedge 3 | (BT)2-M1'!S63</f>
        <v/>
      </c>
      <c r="AC63" s="39" t="str">
        <f>'Hedge 3 | (BT)2-M1'!U63</f>
        <v/>
      </c>
      <c r="AD63" s="55"/>
      <c r="AE63" s="55"/>
      <c r="AF63" s="55"/>
      <c r="AG63" s="55"/>
      <c r="AH63" s="115"/>
      <c r="AI63" s="123"/>
      <c r="AJ63" s="124"/>
      <c r="AK63" s="120"/>
      <c r="AL63" s="74"/>
      <c r="AM63" s="67" t="str" cm="1">
        <f t="array" aca="1" ref="AM63" ca="1">IF(AH62="","",INDIRECT(CQ62&amp;CF63))</f>
        <v/>
      </c>
      <c r="AN63" s="25" t="str">
        <f t="shared" si="8"/>
        <v/>
      </c>
      <c r="AO63" s="25" t="str">
        <f t="shared" si="11"/>
        <v/>
      </c>
      <c r="AP63" s="37" t="str">
        <f t="shared" si="9"/>
        <v/>
      </c>
      <c r="AQ63" s="55"/>
      <c r="AR63" s="55"/>
      <c r="AS63" s="55"/>
      <c r="AT63" s="38" t="str">
        <f>'Hedge 4 | (BM1C)2'!B63</f>
        <v/>
      </c>
      <c r="AU63" s="25" t="str">
        <f>'Hedge 4 | (BM1C)2'!C63</f>
        <v/>
      </c>
      <c r="AV63" s="25" t="str">
        <f>'Hedge 4 | (BM1C)2'!H63</f>
        <v/>
      </c>
      <c r="AW63" s="25" t="str">
        <f>'Hedge 4 | (BM1C)2'!O63</f>
        <v/>
      </c>
      <c r="AX63" s="25" t="str">
        <f>IF(AH63="","",IF('Hedge 4 | (BM1C)2'!X63="W","Y",IF('Hedge 4 | (BM1C)2'!X63="L","N","")))</f>
        <v/>
      </c>
      <c r="AY63" s="25" t="str">
        <f>'Hedge 4 | (BM1C)2'!AM63</f>
        <v/>
      </c>
      <c r="AZ63" s="25" t="str">
        <f>'Hedge 4 | (BM1C)2'!S63</f>
        <v/>
      </c>
      <c r="BA63" s="39" t="str">
        <f>'Hedge 4 | (BM1C)2'!U63</f>
        <v/>
      </c>
      <c r="BB63" s="55"/>
      <c r="BC63" s="55"/>
      <c r="BD63" s="38" t="str">
        <f>'Hedge 5 | (BFC)2'!B63</f>
        <v/>
      </c>
      <c r="BE63" s="25" t="str">
        <f>'Hedge 5 | (BFC)2'!C63</f>
        <v/>
      </c>
      <c r="BF63" s="25" t="str">
        <f>'Hedge 5 | (BFC)2'!H63</f>
        <v/>
      </c>
      <c r="BG63" s="25" t="str">
        <f>'Hedge 5 | (BFC)2'!O63</f>
        <v/>
      </c>
      <c r="BH63" s="25" t="str">
        <f>IF(AH63="","",IF('Hedge 5 | (BFC)2'!X63="W","Y",IF('Hedge 5 | (BFC)2'!X63="L","N","")))</f>
        <v/>
      </c>
      <c r="BI63" s="25" t="str">
        <f>'Hedge 5 | (BFC)2'!AM63</f>
        <v/>
      </c>
      <c r="BJ63" s="25" t="str">
        <f>'Hedge 5 | (BFC)2'!S63</f>
        <v/>
      </c>
      <c r="BK63" s="39" t="str">
        <f>'Hedge 5 | (BFC)2'!U63</f>
        <v/>
      </c>
      <c r="BL63" s="55"/>
      <c r="BM63" s="55"/>
      <c r="BN63" s="35" t="str">
        <f>'Hedge 6 | (D3BF3)2'!B63</f>
        <v/>
      </c>
      <c r="BO63" s="36" t="str">
        <f>'Hedge 6 | (D3BF3)2'!C63</f>
        <v/>
      </c>
      <c r="BP63" s="36" t="str">
        <f>'Hedge 6 | (D3BF3)2'!H63</f>
        <v/>
      </c>
      <c r="BQ63" s="36" t="str">
        <f>'Hedge 6 | (D3BF3)2'!O63</f>
        <v/>
      </c>
      <c r="BR63" s="36" t="str">
        <f>IF(AH63="","",IF('Hedge 6 | (D3BF3)2'!X63="W","Y",IF('Hedge 6 | (D3BF3)2'!X63="L","N","")))</f>
        <v/>
      </c>
      <c r="BS63" s="36" t="str">
        <f>'Hedge 6 | (D3BF3)2'!AM63</f>
        <v/>
      </c>
      <c r="BT63" s="36" t="str">
        <f>'Hedge 6 | (D3BF3)2'!S63</f>
        <v/>
      </c>
      <c r="BU63" s="37" t="str">
        <f>'Hedge 6 | (D3BF3)2'!U63</f>
        <v/>
      </c>
      <c r="BV63" s="55"/>
      <c r="BW63" s="55"/>
      <c r="BX63" s="1" t="e">
        <f>IF(AN63="",0,IFERROR(VLOOKUP(AN58&amp;AN59&amp;AN60&amp;AN61&amp;AN62&amp;AN63,General!I:J,2,FALSE),0))+AO62</f>
        <v>#VALUE!</v>
      </c>
      <c r="CE63" s="1" t="str">
        <f>CE64</f>
        <v/>
      </c>
      <c r="CF63" s="1">
        <v>63</v>
      </c>
      <c r="CG63" s="1" t="str">
        <f t="shared" si="56"/>
        <v/>
      </c>
      <c r="CH63" s="1">
        <f ca="1">IF(CH64="",0,COUNTIF(INDIRECT(CH62&amp;CF60):INDIRECT(CH62&amp;CF64),"Y"))</f>
        <v>0</v>
      </c>
      <c r="CI63" s="1">
        <f ca="1">IF(CI64="",0,COUNTIF(INDIRECT(CI62&amp;CF60):INDIRECT(CI62&amp;CF64),"Y"))</f>
        <v>0</v>
      </c>
      <c r="CJ63" s="1">
        <f ca="1">IF(CJ64="",0,COUNTIF(INDIRECT(CJ62&amp;CF60):INDIRECT(CJ62&amp;CF64),"Y"))</f>
        <v>0</v>
      </c>
      <c r="CK63" s="1">
        <f ca="1">IF(CK64="",0,COUNTIF(INDIRECT(CK62&amp;CF60):INDIRECT(CK62&amp;CF64),"Y"))</f>
        <v>0</v>
      </c>
      <c r="CL63" s="1" t="str" cm="1">
        <f t="array" aca="1" ref="CL63" ca="1">IFERROR(INDEX($CH$64:$CK$64,_xlfn.AGGREGATE(15,6,COLUMN($CH$64:$CK$64)-COLUMN($CG$64)/($CH$63:$CK$63=MAX($CH$63:$CK$63)),COLUMNS($CH$64:CH64))),"")</f>
        <v/>
      </c>
      <c r="CM63" s="1" t="str" cm="1">
        <f t="array" aca="1" ref="CM63" ca="1">IFERROR(INDEX($CH$64:$CK$64,_xlfn.AGGREGATE(15,6,COLUMN($CH$64:$CK$64)-COLUMN($CG$64)/($CH$63:$CK$63=MAX($CH$63:$CK$63)),COLUMNS($CH$64:CI64))),"")</f>
        <v/>
      </c>
      <c r="CN63" s="1" t="str" cm="1">
        <f t="array" aca="1" ref="CN63" ca="1">IFERROR(INDEX($CH$64:$CK$64,_xlfn.AGGREGATE(15,6,COLUMN($CH$64:$CK$64)-COLUMN($CG$64)/($CH$63:$CK$63=MAX($CH$63:$CK$63)),COLUMNS($CH$64:CJ64))),"")</f>
        <v/>
      </c>
      <c r="CO63" s="1" t="str" cm="1">
        <f t="array" aca="1" ref="CO63" ca="1">IFERROR(INDEX($CH$64:$CK$64,_xlfn.AGGREGATE(15,6,COLUMN($CH$64:$CK$64)-COLUMN($CG$64)/($CH$63:$CK$63=MAX($CH$63:$CK$63)),COLUMNS($CH$64:CK64))),"")</f>
        <v/>
      </c>
      <c r="CQ63" s="1" t="str">
        <f t="shared" ca="1" si="57"/>
        <v/>
      </c>
      <c r="CT63" s="1" t="str">
        <f t="shared" si="10"/>
        <v/>
      </c>
      <c r="DQ63" s="17" t="str">
        <f t="shared" si="36"/>
        <v>B54</v>
      </c>
      <c r="DR63" s="76" t="str">
        <f t="shared" si="37"/>
        <v/>
      </c>
      <c r="DS63" s="4" t="str">
        <f t="shared" si="38"/>
        <v/>
      </c>
      <c r="DT63" s="4" t="str">
        <f t="shared" si="39"/>
        <v/>
      </c>
      <c r="DU63" s="4" t="str">
        <f t="shared" si="40"/>
        <v/>
      </c>
      <c r="DV63" s="4" t="str">
        <f t="shared" si="41"/>
        <v/>
      </c>
      <c r="DW63" s="4" t="str">
        <f t="shared" si="42"/>
        <v/>
      </c>
    </row>
    <row r="64" spans="1:127" ht="26.25" customHeight="1" thickBot="1">
      <c r="A64" s="1">
        <v>55</v>
      </c>
      <c r="B64" s="40" t="str">
        <f>'Hedge 1 | (BTC)2'!B64</f>
        <v/>
      </c>
      <c r="C64" s="41" t="str">
        <f>'Hedge 1 | (BTC)2'!C64</f>
        <v/>
      </c>
      <c r="D64" s="41" t="str">
        <f>'Hedge 1 | (BTC)2'!H64</f>
        <v/>
      </c>
      <c r="E64" s="41" t="str">
        <f>'Hedge 1 | (BTC)2'!O64</f>
        <v/>
      </c>
      <c r="F64" s="41" t="str">
        <f>IF(AH64="","",IF('Hedge 1 | (BTC)2'!X64="W","Y",IF('Hedge 1 | (BTC)2'!X64="L","N","")))</f>
        <v/>
      </c>
      <c r="G64" s="41" t="str">
        <f>'Hedge 1 | (BTC)2'!AM64</f>
        <v/>
      </c>
      <c r="H64" s="41" t="str">
        <f>'Hedge 1 | (BTC)2'!S64</f>
        <v/>
      </c>
      <c r="I64" s="42" t="str">
        <f>'Hedge 1 | (BTC)2'!U64</f>
        <v/>
      </c>
      <c r="J64" s="55"/>
      <c r="K64" s="55"/>
      <c r="L64" s="40" t="str">
        <f>'Hedge 2 | (BDC)2'!B64</f>
        <v/>
      </c>
      <c r="M64" s="41" t="str">
        <f>'Hedge 2 | (BDC)2'!C64</f>
        <v/>
      </c>
      <c r="N64" s="41" t="str">
        <f>'Hedge 2 | (BDC)2'!H64</f>
        <v/>
      </c>
      <c r="O64" s="41" t="str">
        <f>'Hedge 2 | (BDC)2'!O64</f>
        <v/>
      </c>
      <c r="P64" s="41" t="str">
        <f>IF(AH64="","",IF('Hedge 2 | (BDC)2'!X64="W","Y",IF('Hedge 2 | (BDC)2'!X64="L","N","")))</f>
        <v/>
      </c>
      <c r="Q64" s="41" t="str">
        <f>'Hedge 2 | (BDC)2'!AM64</f>
        <v/>
      </c>
      <c r="R64" s="41" t="str">
        <f>'Hedge 2 | (BDC)2'!S64</f>
        <v/>
      </c>
      <c r="S64" s="42" t="str">
        <f>'Hedge 2 | (BDC)2'!U64</f>
        <v/>
      </c>
      <c r="T64" s="55"/>
      <c r="U64" s="55"/>
      <c r="V64" s="40" t="str">
        <f>'Hedge 3 | (BT)2-M1'!B64</f>
        <v/>
      </c>
      <c r="W64" s="41" t="str">
        <f>'Hedge 3 | (BT)2-M1'!C64</f>
        <v/>
      </c>
      <c r="X64" s="41" t="str">
        <f>'Hedge 3 | (BT)2-M1'!H64</f>
        <v/>
      </c>
      <c r="Y64" s="41" t="str">
        <f>'Hedge 3 | (BT)2-M1'!O64</f>
        <v/>
      </c>
      <c r="Z64" s="41" t="str">
        <f>IF(AH64="","",IF('Hedge 3 | (BT)2-M1'!X64="W","Y",IF('Hedge 3 | (BT)2-M1'!X64="L","N","")))</f>
        <v/>
      </c>
      <c r="AA64" s="41" t="str">
        <f>'Hedge 3 | (BT)2-M1'!AM64</f>
        <v/>
      </c>
      <c r="AB64" s="41" t="str">
        <f>'Hedge 3 | (BT)2-M1'!S64</f>
        <v/>
      </c>
      <c r="AC64" s="42" t="str">
        <f>'Hedge 3 | (BT)2-M1'!U64</f>
        <v/>
      </c>
      <c r="AD64" s="55"/>
      <c r="AE64" s="55"/>
      <c r="AF64" s="55"/>
      <c r="AG64" s="55"/>
      <c r="AH64" s="116"/>
      <c r="AI64" s="123"/>
      <c r="AJ64" s="124"/>
      <c r="AK64" s="121"/>
      <c r="AL64" s="75"/>
      <c r="AM64" s="70" t="str" cm="1">
        <f t="array" aca="1" ref="AM64" ca="1">IF(AH63="","",INDIRECT(CQ63&amp;CF64))</f>
        <v/>
      </c>
      <c r="AN64" s="41" t="str">
        <f t="shared" si="8"/>
        <v/>
      </c>
      <c r="AO64" s="41" t="str">
        <f t="shared" si="11"/>
        <v/>
      </c>
      <c r="AP64" s="37" t="str">
        <f t="shared" si="9"/>
        <v/>
      </c>
      <c r="AQ64" s="55"/>
      <c r="AR64" s="55"/>
      <c r="AS64" s="55"/>
      <c r="AT64" s="40" t="str">
        <f>'Hedge 4 | (BM1C)2'!B64</f>
        <v/>
      </c>
      <c r="AU64" s="41" t="str">
        <f>'Hedge 4 | (BM1C)2'!C64</f>
        <v/>
      </c>
      <c r="AV64" s="41" t="str">
        <f>'Hedge 4 | (BM1C)2'!H64</f>
        <v/>
      </c>
      <c r="AW64" s="41" t="str">
        <f>'Hedge 4 | (BM1C)2'!O64</f>
        <v/>
      </c>
      <c r="AX64" s="41" t="str">
        <f>IF(AH64="","",IF('Hedge 4 | (BM1C)2'!X64="W","Y",IF('Hedge 4 | (BM1C)2'!X64="L","N","")))</f>
        <v/>
      </c>
      <c r="AY64" s="41" t="str">
        <f>'Hedge 4 | (BM1C)2'!AM64</f>
        <v/>
      </c>
      <c r="AZ64" s="41" t="str">
        <f>'Hedge 4 | (BM1C)2'!S64</f>
        <v/>
      </c>
      <c r="BA64" s="42" t="str">
        <f>'Hedge 4 | (BM1C)2'!U64</f>
        <v/>
      </c>
      <c r="BB64" s="55"/>
      <c r="BC64" s="55"/>
      <c r="BD64" s="40" t="str">
        <f>'Hedge 5 | (BFC)2'!B64</f>
        <v/>
      </c>
      <c r="BE64" s="41" t="str">
        <f>'Hedge 5 | (BFC)2'!C64</f>
        <v/>
      </c>
      <c r="BF64" s="41" t="str">
        <f>'Hedge 5 | (BFC)2'!H64</f>
        <v/>
      </c>
      <c r="BG64" s="41" t="str">
        <f>'Hedge 5 | (BFC)2'!O64</f>
        <v/>
      </c>
      <c r="BH64" s="41" t="str">
        <f>IF(AH64="","",IF('Hedge 5 | (BFC)2'!X64="W","Y",IF('Hedge 5 | (BFC)2'!X64="L","N","")))</f>
        <v/>
      </c>
      <c r="BI64" s="41" t="str">
        <f>'Hedge 5 | (BFC)2'!AM64</f>
        <v/>
      </c>
      <c r="BJ64" s="41" t="str">
        <f>'Hedge 5 | (BFC)2'!S64</f>
        <v/>
      </c>
      <c r="BK64" s="42" t="str">
        <f>'Hedge 5 | (BFC)2'!U64</f>
        <v/>
      </c>
      <c r="BL64" s="55"/>
      <c r="BM64" s="55"/>
      <c r="BN64" s="35" t="str">
        <f>'Hedge 6 | (D3BF3)2'!B64</f>
        <v/>
      </c>
      <c r="BO64" s="36" t="str">
        <f>'Hedge 6 | (D3BF3)2'!C64</f>
        <v/>
      </c>
      <c r="BP64" s="36" t="str">
        <f>'Hedge 6 | (D3BF3)2'!H64</f>
        <v/>
      </c>
      <c r="BQ64" s="36" t="str">
        <f>'Hedge 6 | (D3BF3)2'!O64</f>
        <v/>
      </c>
      <c r="BR64" s="36" t="str">
        <f>IF(AH64="","",IF('Hedge 6 | (D3BF3)2'!X64="W","Y",IF('Hedge 6 | (D3BF3)2'!X64="L","N","")))</f>
        <v/>
      </c>
      <c r="BS64" s="36" t="str">
        <f>'Hedge 6 | (D3BF3)2'!AM64</f>
        <v/>
      </c>
      <c r="BT64" s="36" t="str">
        <f>'Hedge 6 | (D3BF3)2'!S64</f>
        <v/>
      </c>
      <c r="BU64" s="37" t="str">
        <f>'Hedge 6 | (D3BF3)2'!U64</f>
        <v/>
      </c>
      <c r="BV64" s="55"/>
      <c r="BW64" s="55"/>
      <c r="BX64" s="1" t="e">
        <f>IF(AN64="",0,IFERROR(VLOOKUP(AN59&amp;AN60&amp;AN61&amp;AN62&amp;AN63&amp;AN64,General!I:J,2,FALSE),0))+AO63</f>
        <v>#VALUE!</v>
      </c>
      <c r="BY64" s="1" t="str">
        <f>I64</f>
        <v/>
      </c>
      <c r="BZ64" s="1" t="str">
        <f>S64</f>
        <v/>
      </c>
      <c r="CA64" s="1" t="str">
        <f>AC64</f>
        <v/>
      </c>
      <c r="CB64" s="1" t="str">
        <f>BA64</f>
        <v/>
      </c>
      <c r="CC64" s="1" t="str">
        <f>BK64</f>
        <v/>
      </c>
      <c r="CD64" s="1" t="str">
        <f>BU64</f>
        <v/>
      </c>
      <c r="CE64" s="1" t="str">
        <f>IF(AH64="","",INDEX($BY$4:$CD$4,MATCH(MAX(BY64:CD64),BY64:CD64,0)))</f>
        <v/>
      </c>
      <c r="CF64" s="1">
        <v>64</v>
      </c>
      <c r="CG64" s="1" t="str">
        <f t="shared" si="56"/>
        <v/>
      </c>
      <c r="CH64" s="1" t="str" cm="1">
        <f t="array" ref="CH64">IFERROR(INDEX($BY$4:$CD$4,_xlfn.AGGREGATE(15,6,COLUMN($BY$4:$CD$4)-COLUMN($BX$1)/($BY$64:$CD$64=MAX($BY$64:$CD$64)),COLUMNS($BY$4:BY4))),"")</f>
        <v/>
      </c>
      <c r="CI64" s="1" t="str" cm="1">
        <f t="array" ref="CI64">IFERROR(INDEX($BY$4:$CD$4,_xlfn.AGGREGATE(15,6,COLUMN($BY$4:$CD$4)-COLUMN($BX$1)/($BY$64:$CD$64=MAX($BY$64:$CD$64)),COLUMNS($BY$4:BZ4))),"")</f>
        <v/>
      </c>
      <c r="CJ64" s="1" t="str" cm="1">
        <f t="array" ref="CJ64">IFERROR(INDEX($BY$4:$CD$4,_xlfn.AGGREGATE(15,6,COLUMN($BY$4:$CD$4)-COLUMN($BX$1)/($BY$64:$CD$64=MAX($BY$64:$CD$64)),COLUMNS($BY$4:CA4))),"")</f>
        <v/>
      </c>
      <c r="CK64" s="1" t="str" cm="1">
        <f t="array" ref="CK64">IFERROR(INDEX($BY$4:$CD$4,_xlfn.AGGREGATE(15,6,COLUMN($BY$4:$CD$4)-COLUMN($BX$1)/($BY$64:$CD$64=MAX($BY$64:$CD$64)),COLUMNS($BY$4:CA4))),"")</f>
        <v/>
      </c>
      <c r="CL64" s="66" t="str">
        <f ca="1">IF(CM63="",CL63,CL60)</f>
        <v/>
      </c>
      <c r="CP64" s="1" t="str">
        <f>IF(CL61&gt;1,"R","N")</f>
        <v>R</v>
      </c>
      <c r="CQ64" s="1" t="str">
        <f ca="1">CL64</f>
        <v/>
      </c>
      <c r="CT64" s="1" t="str">
        <f t="shared" si="10"/>
        <v/>
      </c>
      <c r="DQ64" s="17" t="str">
        <f t="shared" si="36"/>
        <v>B55</v>
      </c>
      <c r="DR64" s="76" t="str">
        <f t="shared" si="37"/>
        <v/>
      </c>
      <c r="DS64" s="4" t="str">
        <f t="shared" si="38"/>
        <v/>
      </c>
      <c r="DT64" s="4" t="str">
        <f t="shared" si="39"/>
        <v/>
      </c>
      <c r="DU64" s="4" t="str">
        <f t="shared" si="40"/>
        <v/>
      </c>
      <c r="DV64" s="4" t="str">
        <f t="shared" si="41"/>
        <v/>
      </c>
      <c r="DW64" s="4" t="str">
        <f t="shared" si="42"/>
        <v/>
      </c>
    </row>
    <row r="65" spans="1:127" ht="26.25" customHeight="1" thickBot="1">
      <c r="A65" s="1">
        <v>56</v>
      </c>
      <c r="B65" s="35" t="str">
        <f>'Hedge 1 | (BTC)2'!B65</f>
        <v/>
      </c>
      <c r="C65" s="36" t="str">
        <f>'Hedge 1 | (BTC)2'!C65</f>
        <v/>
      </c>
      <c r="D65" s="36" t="str">
        <f>'Hedge 1 | (BTC)2'!H65</f>
        <v/>
      </c>
      <c r="E65" s="36" t="str">
        <f>'Hedge 1 | (BTC)2'!O65</f>
        <v/>
      </c>
      <c r="F65" s="36" t="str">
        <f>IF(AH65="","",IF('Hedge 1 | (BTC)2'!X65="W","Y",IF('Hedge 1 | (BTC)2'!X65="L","N","")))</f>
        <v/>
      </c>
      <c r="G65" s="36" t="str">
        <f>'Hedge 1 | (BTC)2'!AM65</f>
        <v/>
      </c>
      <c r="H65" s="36" t="str">
        <f>'Hedge 1 | (BTC)2'!S65</f>
        <v/>
      </c>
      <c r="I65" s="37" t="str">
        <f>'Hedge 1 | (BTC)2'!U65</f>
        <v/>
      </c>
      <c r="J65" s="55"/>
      <c r="K65" s="55"/>
      <c r="L65" s="35" t="str">
        <f>'Hedge 2 | (BDC)2'!B65</f>
        <v/>
      </c>
      <c r="M65" s="36" t="str">
        <f>'Hedge 2 | (BDC)2'!C65</f>
        <v/>
      </c>
      <c r="N65" s="36" t="str">
        <f>'Hedge 2 | (BDC)2'!H65</f>
        <v/>
      </c>
      <c r="O65" s="36" t="str">
        <f>'Hedge 2 | (BDC)2'!O65</f>
        <v/>
      </c>
      <c r="P65" s="36" t="str">
        <f>IF(AH65="","",IF('Hedge 2 | (BDC)2'!X65="W","Y",IF('Hedge 2 | (BDC)2'!X65="L","N","")))</f>
        <v/>
      </c>
      <c r="Q65" s="36" t="str">
        <f>'Hedge 2 | (BDC)2'!AM65</f>
        <v/>
      </c>
      <c r="R65" s="36" t="str">
        <f>'Hedge 2 | (BDC)2'!S65</f>
        <v/>
      </c>
      <c r="S65" s="37" t="str">
        <f>'Hedge 2 | (BDC)2'!U65</f>
        <v/>
      </c>
      <c r="T65" s="55"/>
      <c r="U65" s="55"/>
      <c r="V65" s="35" t="str">
        <f>'Hedge 3 | (BT)2-M1'!B65</f>
        <v/>
      </c>
      <c r="W65" s="36" t="str">
        <f>'Hedge 3 | (BT)2-M1'!C65</f>
        <v/>
      </c>
      <c r="X65" s="36" t="str">
        <f>'Hedge 3 | (BT)2-M1'!H65</f>
        <v/>
      </c>
      <c r="Y65" s="36" t="str">
        <f>'Hedge 3 | (BT)2-M1'!O65</f>
        <v/>
      </c>
      <c r="Z65" s="36" t="str">
        <f>IF(AH65="","",IF('Hedge 3 | (BT)2-M1'!X65="W","Y",IF('Hedge 3 | (BT)2-M1'!X65="L","N","")))</f>
        <v/>
      </c>
      <c r="AA65" s="36" t="str">
        <f>'Hedge 3 | (BT)2-M1'!AM65</f>
        <v/>
      </c>
      <c r="AB65" s="36" t="str">
        <f>'Hedge 3 | (BT)2-M1'!S65</f>
        <v/>
      </c>
      <c r="AC65" s="37" t="str">
        <f>'Hedge 3 | (BT)2-M1'!U65</f>
        <v/>
      </c>
      <c r="AD65" s="55"/>
      <c r="AE65" s="55"/>
      <c r="AF65" s="55"/>
      <c r="AG65" s="55"/>
      <c r="AH65" s="114"/>
      <c r="AI65" s="123"/>
      <c r="AJ65" s="124"/>
      <c r="AK65" s="132" t="str">
        <f t="shared" ref="AK65" si="59">IF(AH64="","",IF(CP64="R","R",""))</f>
        <v/>
      </c>
      <c r="AL65" s="68" t="str">
        <f>IF(AH64="","",VLOOKUP(CQ65,General!U:V,2,FALSE))</f>
        <v/>
      </c>
      <c r="AM65" s="69" t="str" cm="1">
        <f t="array" aca="1" ref="AM65" ca="1">IF(AH64="","",INDIRECT(CQ64&amp;CF65))</f>
        <v/>
      </c>
      <c r="AN65" s="36" t="str">
        <f t="shared" si="8"/>
        <v/>
      </c>
      <c r="AO65" s="36" t="str">
        <f t="shared" si="11"/>
        <v/>
      </c>
      <c r="AP65" s="37" t="str">
        <f t="shared" si="9"/>
        <v/>
      </c>
      <c r="AQ65" s="55"/>
      <c r="AR65" s="55"/>
      <c r="AS65" s="55"/>
      <c r="AT65" s="35" t="str">
        <f>'Hedge 4 | (BM1C)2'!B65</f>
        <v/>
      </c>
      <c r="AU65" s="36" t="str">
        <f>'Hedge 4 | (BM1C)2'!C65</f>
        <v/>
      </c>
      <c r="AV65" s="36" t="str">
        <f>'Hedge 4 | (BM1C)2'!H65</f>
        <v/>
      </c>
      <c r="AW65" s="36" t="str">
        <f>'Hedge 4 | (BM1C)2'!O65</f>
        <v/>
      </c>
      <c r="AX65" s="36" t="str">
        <f>IF(AH65="","",IF('Hedge 4 | (BM1C)2'!X65="W","Y",IF('Hedge 4 | (BM1C)2'!X65="L","N","")))</f>
        <v/>
      </c>
      <c r="AY65" s="36" t="str">
        <f>'Hedge 4 | (BM1C)2'!AM65</f>
        <v/>
      </c>
      <c r="AZ65" s="36" t="str">
        <f>'Hedge 4 | (BM1C)2'!S65</f>
        <v/>
      </c>
      <c r="BA65" s="37" t="str">
        <f>'Hedge 4 | (BM1C)2'!U65</f>
        <v/>
      </c>
      <c r="BB65" s="55"/>
      <c r="BC65" s="55"/>
      <c r="BD65" s="35" t="str">
        <f>'Hedge 5 | (BFC)2'!B65</f>
        <v/>
      </c>
      <c r="BE65" s="36" t="str">
        <f>'Hedge 5 | (BFC)2'!C65</f>
        <v/>
      </c>
      <c r="BF65" s="36" t="str">
        <f>'Hedge 5 | (BFC)2'!H65</f>
        <v/>
      </c>
      <c r="BG65" s="36" t="str">
        <f>'Hedge 5 | (BFC)2'!O65</f>
        <v/>
      </c>
      <c r="BH65" s="36" t="str">
        <f>IF(AH65="","",IF('Hedge 5 | (BFC)2'!X65="W","Y",IF('Hedge 5 | (BFC)2'!X65="L","N","")))</f>
        <v/>
      </c>
      <c r="BI65" s="36" t="str">
        <f>'Hedge 5 | (BFC)2'!AM65</f>
        <v/>
      </c>
      <c r="BJ65" s="36" t="str">
        <f>'Hedge 5 | (BFC)2'!S65</f>
        <v/>
      </c>
      <c r="BK65" s="37" t="str">
        <f>'Hedge 5 | (BFC)2'!U65</f>
        <v/>
      </c>
      <c r="BL65" s="55"/>
      <c r="BM65" s="55"/>
      <c r="BN65" s="35" t="str">
        <f>'Hedge 6 | (D3BF3)2'!B65</f>
        <v/>
      </c>
      <c r="BO65" s="36" t="str">
        <f>'Hedge 6 | (D3BF3)2'!C65</f>
        <v/>
      </c>
      <c r="BP65" s="36" t="str">
        <f>'Hedge 6 | (D3BF3)2'!H65</f>
        <v/>
      </c>
      <c r="BQ65" s="36" t="str">
        <f>'Hedge 6 | (D3BF3)2'!O65</f>
        <v/>
      </c>
      <c r="BR65" s="36" t="str">
        <f>IF(AH65="","",IF('Hedge 6 | (D3BF3)2'!X65="W","Y",IF('Hedge 6 | (D3BF3)2'!X65="L","N","")))</f>
        <v/>
      </c>
      <c r="BS65" s="36" t="str">
        <f>'Hedge 6 | (D3BF3)2'!AM65</f>
        <v/>
      </c>
      <c r="BT65" s="36" t="str">
        <f>'Hedge 6 | (D3BF3)2'!S65</f>
        <v/>
      </c>
      <c r="BU65" s="37" t="str">
        <f>'Hedge 6 | (D3BF3)2'!U65</f>
        <v/>
      </c>
      <c r="BV65" s="55"/>
      <c r="BW65" s="55"/>
      <c r="BX65" s="1" t="e">
        <f>IF(AN65="",0,IFERROR(VLOOKUP(AN60&amp;AN61&amp;AN62&amp;AN63&amp;AN64&amp;AN65,General!I:J,2,FALSE),0))+AO64</f>
        <v>#VALUE!</v>
      </c>
      <c r="CE65" s="1" t="str">
        <f>CE69</f>
        <v/>
      </c>
      <c r="CF65" s="1">
        <v>65</v>
      </c>
      <c r="CG65" s="1" t="str">
        <f>$CE$69</f>
        <v/>
      </c>
      <c r="CL65" s="1" t="str">
        <f ca="1">IF(CL66=1,CL68,IF(CL66=2,IF(CM68="",CL68,CM68),IF(CL66=3,IF(AND(CM68="",CN68=""),CL68,IF(CN68="",CM68,CN68)),IF(AND(CM68="",CN68="",CO68=""),CL68,IF(AND(CN68="",CO68=""),CM68,IF(CO68="",CN68,CO68))))))</f>
        <v/>
      </c>
      <c r="CQ65" s="1" t="str">
        <f ca="1">$CL$64</f>
        <v/>
      </c>
      <c r="CT65" s="1" t="str">
        <f t="shared" si="10"/>
        <v/>
      </c>
      <c r="DQ65" s="17" t="str">
        <f t="shared" si="36"/>
        <v>B56</v>
      </c>
      <c r="DR65" s="76" t="str">
        <f t="shared" si="37"/>
        <v/>
      </c>
      <c r="DS65" s="4" t="str">
        <f t="shared" si="38"/>
        <v/>
      </c>
      <c r="DT65" s="4" t="str">
        <f t="shared" si="39"/>
        <v/>
      </c>
      <c r="DU65" s="4" t="str">
        <f t="shared" si="40"/>
        <v/>
      </c>
      <c r="DV65" s="4" t="str">
        <f t="shared" si="41"/>
        <v/>
      </c>
      <c r="DW65" s="4" t="str">
        <f t="shared" si="42"/>
        <v/>
      </c>
    </row>
    <row r="66" spans="1:127" ht="26.25" customHeight="1" thickBot="1">
      <c r="A66" s="1">
        <v>57</v>
      </c>
      <c r="B66" s="38" t="str">
        <f>'Hedge 1 | (BTC)2'!B66</f>
        <v/>
      </c>
      <c r="C66" s="25" t="str">
        <f>'Hedge 1 | (BTC)2'!C66</f>
        <v/>
      </c>
      <c r="D66" s="25" t="str">
        <f>'Hedge 1 | (BTC)2'!H66</f>
        <v/>
      </c>
      <c r="E66" s="25" t="str">
        <f>'Hedge 1 | (BTC)2'!O66</f>
        <v/>
      </c>
      <c r="F66" s="25" t="str">
        <f>IF(AH66="","",IF('Hedge 1 | (BTC)2'!X66="W","Y",IF('Hedge 1 | (BTC)2'!X66="L","N","")))</f>
        <v/>
      </c>
      <c r="G66" s="25" t="str">
        <f>'Hedge 1 | (BTC)2'!AM66</f>
        <v/>
      </c>
      <c r="H66" s="25" t="str">
        <f>'Hedge 1 | (BTC)2'!S66</f>
        <v/>
      </c>
      <c r="I66" s="39" t="str">
        <f>'Hedge 1 | (BTC)2'!U66</f>
        <v/>
      </c>
      <c r="J66" s="55"/>
      <c r="K66" s="55"/>
      <c r="L66" s="38" t="str">
        <f>'Hedge 2 | (BDC)2'!B66</f>
        <v/>
      </c>
      <c r="M66" s="25" t="str">
        <f>'Hedge 2 | (BDC)2'!C66</f>
        <v/>
      </c>
      <c r="N66" s="25" t="str">
        <f>'Hedge 2 | (BDC)2'!H66</f>
        <v/>
      </c>
      <c r="O66" s="25" t="str">
        <f>'Hedge 2 | (BDC)2'!O66</f>
        <v/>
      </c>
      <c r="P66" s="25" t="str">
        <f>IF(AH66="","",IF('Hedge 2 | (BDC)2'!X66="W","Y",IF('Hedge 2 | (BDC)2'!X66="L","N","")))</f>
        <v/>
      </c>
      <c r="Q66" s="25" t="str">
        <f>'Hedge 2 | (BDC)2'!AM66</f>
        <v/>
      </c>
      <c r="R66" s="25" t="str">
        <f>'Hedge 2 | (BDC)2'!S66</f>
        <v/>
      </c>
      <c r="S66" s="39" t="str">
        <f>'Hedge 2 | (BDC)2'!U66</f>
        <v/>
      </c>
      <c r="T66" s="55"/>
      <c r="U66" s="55"/>
      <c r="V66" s="38" t="str">
        <f>'Hedge 3 | (BT)2-M1'!B66</f>
        <v/>
      </c>
      <c r="W66" s="25" t="str">
        <f>'Hedge 3 | (BT)2-M1'!C66</f>
        <v/>
      </c>
      <c r="X66" s="25" t="str">
        <f>'Hedge 3 | (BT)2-M1'!H66</f>
        <v/>
      </c>
      <c r="Y66" s="25" t="str">
        <f>'Hedge 3 | (BT)2-M1'!O66</f>
        <v/>
      </c>
      <c r="Z66" s="25" t="str">
        <f>IF(AH66="","",IF('Hedge 3 | (BT)2-M1'!X66="W","Y",IF('Hedge 3 | (BT)2-M1'!X66="L","N","")))</f>
        <v/>
      </c>
      <c r="AA66" s="25" t="str">
        <f>'Hedge 3 | (BT)2-M1'!AM66</f>
        <v/>
      </c>
      <c r="AB66" s="25" t="str">
        <f>'Hedge 3 | (BT)2-M1'!S66</f>
        <v/>
      </c>
      <c r="AC66" s="39" t="str">
        <f>'Hedge 3 | (BT)2-M1'!U66</f>
        <v/>
      </c>
      <c r="AD66" s="55"/>
      <c r="AE66" s="55"/>
      <c r="AF66" s="55"/>
      <c r="AG66" s="55"/>
      <c r="AH66" s="115"/>
      <c r="AI66" s="123"/>
      <c r="AJ66" s="124"/>
      <c r="AK66" s="120"/>
      <c r="AL66" s="74"/>
      <c r="AM66" s="67" t="str" cm="1">
        <f t="array" aca="1" ref="AM66" ca="1">IF(AH65="","",INDIRECT(CQ65&amp;CF66))</f>
        <v/>
      </c>
      <c r="AN66" s="25" t="str">
        <f t="shared" si="8"/>
        <v/>
      </c>
      <c r="AO66" s="25" t="str">
        <f t="shared" si="11"/>
        <v/>
      </c>
      <c r="AP66" s="37" t="str">
        <f t="shared" si="9"/>
        <v/>
      </c>
      <c r="AQ66" s="55"/>
      <c r="AR66" s="55"/>
      <c r="AS66" s="55"/>
      <c r="AT66" s="38" t="str">
        <f>'Hedge 4 | (BM1C)2'!B66</f>
        <v/>
      </c>
      <c r="AU66" s="25" t="str">
        <f>'Hedge 4 | (BM1C)2'!C66</f>
        <v/>
      </c>
      <c r="AV66" s="25" t="str">
        <f>'Hedge 4 | (BM1C)2'!H66</f>
        <v/>
      </c>
      <c r="AW66" s="25" t="str">
        <f>'Hedge 4 | (BM1C)2'!O66</f>
        <v/>
      </c>
      <c r="AX66" s="25" t="str">
        <f>IF(AH66="","",IF('Hedge 4 | (BM1C)2'!X66="W","Y",IF('Hedge 4 | (BM1C)2'!X66="L","N","")))</f>
        <v/>
      </c>
      <c r="AY66" s="25" t="str">
        <f>'Hedge 4 | (BM1C)2'!AM66</f>
        <v/>
      </c>
      <c r="AZ66" s="25" t="str">
        <f>'Hedge 4 | (BM1C)2'!S66</f>
        <v/>
      </c>
      <c r="BA66" s="39" t="str">
        <f>'Hedge 4 | (BM1C)2'!U66</f>
        <v/>
      </c>
      <c r="BB66" s="55"/>
      <c r="BC66" s="55"/>
      <c r="BD66" s="38" t="str">
        <f>'Hedge 5 | (BFC)2'!B66</f>
        <v/>
      </c>
      <c r="BE66" s="25" t="str">
        <f>'Hedge 5 | (BFC)2'!C66</f>
        <v/>
      </c>
      <c r="BF66" s="25" t="str">
        <f>'Hedge 5 | (BFC)2'!H66</f>
        <v/>
      </c>
      <c r="BG66" s="25" t="str">
        <f>'Hedge 5 | (BFC)2'!O66</f>
        <v/>
      </c>
      <c r="BH66" s="25" t="str">
        <f>IF(AH66="","",IF('Hedge 5 | (BFC)2'!X66="W","Y",IF('Hedge 5 | (BFC)2'!X66="L","N","")))</f>
        <v/>
      </c>
      <c r="BI66" s="25" t="str">
        <f>'Hedge 5 | (BFC)2'!AM66</f>
        <v/>
      </c>
      <c r="BJ66" s="25" t="str">
        <f>'Hedge 5 | (BFC)2'!S66</f>
        <v/>
      </c>
      <c r="BK66" s="39" t="str">
        <f>'Hedge 5 | (BFC)2'!U66</f>
        <v/>
      </c>
      <c r="BL66" s="55"/>
      <c r="BM66" s="55"/>
      <c r="BN66" s="35" t="str">
        <f>'Hedge 6 | (D3BF3)2'!B66</f>
        <v/>
      </c>
      <c r="BO66" s="36" t="str">
        <f>'Hedge 6 | (D3BF3)2'!C66</f>
        <v/>
      </c>
      <c r="BP66" s="36" t="str">
        <f>'Hedge 6 | (D3BF3)2'!H66</f>
        <v/>
      </c>
      <c r="BQ66" s="36" t="str">
        <f>'Hedge 6 | (D3BF3)2'!O66</f>
        <v/>
      </c>
      <c r="BR66" s="36" t="str">
        <f>IF(AH66="","",IF('Hedge 6 | (D3BF3)2'!X66="W","Y",IF('Hedge 6 | (D3BF3)2'!X66="L","N","")))</f>
        <v/>
      </c>
      <c r="BS66" s="36" t="str">
        <f>'Hedge 6 | (D3BF3)2'!AM66</f>
        <v/>
      </c>
      <c r="BT66" s="36" t="str">
        <f>'Hedge 6 | (D3BF3)2'!S66</f>
        <v/>
      </c>
      <c r="BU66" s="37" t="str">
        <f>'Hedge 6 | (D3BF3)2'!U66</f>
        <v/>
      </c>
      <c r="BV66" s="55"/>
      <c r="BW66" s="55"/>
      <c r="BX66" s="1" t="e">
        <f>IF(AN66="",0,IFERROR(VLOOKUP(AN61&amp;AN62&amp;AN63&amp;AN64&amp;AN65&amp;AN66,General!I:J,2,FALSE),0))+AO65</f>
        <v>#VALUE!</v>
      </c>
      <c r="CE66" s="1" t="str">
        <f>CE69</f>
        <v/>
      </c>
      <c r="CF66" s="1">
        <v>66</v>
      </c>
      <c r="CG66" s="1" t="str">
        <f t="shared" ref="CG66:CG69" si="60">$CE$69</f>
        <v/>
      </c>
      <c r="CL66" s="1">
        <f>CR66</f>
        <v>4</v>
      </c>
      <c r="CQ66" s="1" t="str">
        <f t="shared" ref="CQ66:CQ68" ca="1" si="61">$CL$64</f>
        <v/>
      </c>
      <c r="CR66" s="1">
        <f t="shared" ref="CR66" si="62">IF(CR61=4,1,CR61+1)</f>
        <v>4</v>
      </c>
      <c r="CT66" s="1" t="str">
        <f t="shared" si="10"/>
        <v/>
      </c>
      <c r="DQ66" s="17" t="str">
        <f t="shared" si="36"/>
        <v>B57</v>
      </c>
      <c r="DR66" s="76" t="str">
        <f t="shared" si="37"/>
        <v/>
      </c>
      <c r="DS66" s="4" t="str">
        <f t="shared" si="38"/>
        <v/>
      </c>
      <c r="DT66" s="4" t="str">
        <f t="shared" si="39"/>
        <v/>
      </c>
      <c r="DU66" s="4" t="str">
        <f t="shared" si="40"/>
        <v/>
      </c>
      <c r="DV66" s="4" t="str">
        <f t="shared" si="41"/>
        <v/>
      </c>
      <c r="DW66" s="4" t="str">
        <f t="shared" si="42"/>
        <v/>
      </c>
    </row>
    <row r="67" spans="1:127" ht="26.25" customHeight="1" thickBot="1">
      <c r="A67" s="1">
        <v>58</v>
      </c>
      <c r="B67" s="38" t="str">
        <f>'Hedge 1 | (BTC)2'!B67</f>
        <v/>
      </c>
      <c r="C67" s="25" t="str">
        <f>'Hedge 1 | (BTC)2'!C67</f>
        <v/>
      </c>
      <c r="D67" s="25" t="str">
        <f>'Hedge 1 | (BTC)2'!H67</f>
        <v/>
      </c>
      <c r="E67" s="25" t="str">
        <f>'Hedge 1 | (BTC)2'!O67</f>
        <v/>
      </c>
      <c r="F67" s="25" t="str">
        <f>IF(AH67="","",IF('Hedge 1 | (BTC)2'!X67="W","Y",IF('Hedge 1 | (BTC)2'!X67="L","N","")))</f>
        <v/>
      </c>
      <c r="G67" s="25" t="str">
        <f>'Hedge 1 | (BTC)2'!AM67</f>
        <v/>
      </c>
      <c r="H67" s="25" t="str">
        <f>'Hedge 1 | (BTC)2'!S67</f>
        <v/>
      </c>
      <c r="I67" s="39" t="str">
        <f>'Hedge 1 | (BTC)2'!U67</f>
        <v/>
      </c>
      <c r="J67" s="55"/>
      <c r="K67" s="55"/>
      <c r="L67" s="38" t="str">
        <f>'Hedge 2 | (BDC)2'!B67</f>
        <v/>
      </c>
      <c r="M67" s="25" t="str">
        <f>'Hedge 2 | (BDC)2'!C67</f>
        <v/>
      </c>
      <c r="N67" s="25" t="str">
        <f>'Hedge 2 | (BDC)2'!H67</f>
        <v/>
      </c>
      <c r="O67" s="25" t="str">
        <f>'Hedge 2 | (BDC)2'!O67</f>
        <v/>
      </c>
      <c r="P67" s="25" t="str">
        <f>IF(AH67="","",IF('Hedge 2 | (BDC)2'!X67="W","Y",IF('Hedge 2 | (BDC)2'!X67="L","N","")))</f>
        <v/>
      </c>
      <c r="Q67" s="25" t="str">
        <f>'Hedge 2 | (BDC)2'!AM67</f>
        <v/>
      </c>
      <c r="R67" s="25" t="str">
        <f>'Hedge 2 | (BDC)2'!S67</f>
        <v/>
      </c>
      <c r="S67" s="39" t="str">
        <f>'Hedge 2 | (BDC)2'!U67</f>
        <v/>
      </c>
      <c r="T67" s="55"/>
      <c r="U67" s="55"/>
      <c r="V67" s="38" t="str">
        <f>'Hedge 3 | (BT)2-M1'!B67</f>
        <v/>
      </c>
      <c r="W67" s="25" t="str">
        <f>'Hedge 3 | (BT)2-M1'!C67</f>
        <v/>
      </c>
      <c r="X67" s="25" t="str">
        <f>'Hedge 3 | (BT)2-M1'!H67</f>
        <v/>
      </c>
      <c r="Y67" s="25" t="str">
        <f>'Hedge 3 | (BT)2-M1'!O67</f>
        <v/>
      </c>
      <c r="Z67" s="25" t="str">
        <f>IF(AH67="","",IF('Hedge 3 | (BT)2-M1'!X67="W","Y",IF('Hedge 3 | (BT)2-M1'!X67="L","N","")))</f>
        <v/>
      </c>
      <c r="AA67" s="25" t="str">
        <f>'Hedge 3 | (BT)2-M1'!AM67</f>
        <v/>
      </c>
      <c r="AB67" s="25" t="str">
        <f>'Hedge 3 | (BT)2-M1'!S67</f>
        <v/>
      </c>
      <c r="AC67" s="39" t="str">
        <f>'Hedge 3 | (BT)2-M1'!U67</f>
        <v/>
      </c>
      <c r="AD67" s="55"/>
      <c r="AE67" s="55"/>
      <c r="AF67" s="55"/>
      <c r="AG67" s="55"/>
      <c r="AH67" s="115"/>
      <c r="AI67" s="123"/>
      <c r="AJ67" s="124"/>
      <c r="AK67" s="120"/>
      <c r="AL67" s="74"/>
      <c r="AM67" s="67" t="str" cm="1">
        <f t="array" aca="1" ref="AM67" ca="1">IF(AH66="","",INDIRECT(CQ66&amp;CF67))</f>
        <v/>
      </c>
      <c r="AN67" s="25" t="str">
        <f t="shared" si="8"/>
        <v/>
      </c>
      <c r="AO67" s="25" t="str">
        <f t="shared" si="11"/>
        <v/>
      </c>
      <c r="AP67" s="37" t="str">
        <f t="shared" si="9"/>
        <v/>
      </c>
      <c r="AQ67" s="55"/>
      <c r="AR67" s="55"/>
      <c r="AS67" s="55"/>
      <c r="AT67" s="38" t="str">
        <f>'Hedge 4 | (BM1C)2'!B67</f>
        <v/>
      </c>
      <c r="AU67" s="25" t="str">
        <f>'Hedge 4 | (BM1C)2'!C67</f>
        <v/>
      </c>
      <c r="AV67" s="25" t="str">
        <f>'Hedge 4 | (BM1C)2'!H67</f>
        <v/>
      </c>
      <c r="AW67" s="25" t="str">
        <f>'Hedge 4 | (BM1C)2'!O67</f>
        <v/>
      </c>
      <c r="AX67" s="25" t="str">
        <f>IF(AH67="","",IF('Hedge 4 | (BM1C)2'!X67="W","Y",IF('Hedge 4 | (BM1C)2'!X67="L","N","")))</f>
        <v/>
      </c>
      <c r="AY67" s="25" t="str">
        <f>'Hedge 4 | (BM1C)2'!AM67</f>
        <v/>
      </c>
      <c r="AZ67" s="25" t="str">
        <f>'Hedge 4 | (BM1C)2'!S67</f>
        <v/>
      </c>
      <c r="BA67" s="39" t="str">
        <f>'Hedge 4 | (BM1C)2'!U67</f>
        <v/>
      </c>
      <c r="BB67" s="55"/>
      <c r="BC67" s="55"/>
      <c r="BD67" s="38" t="str">
        <f>'Hedge 5 | (BFC)2'!B67</f>
        <v/>
      </c>
      <c r="BE67" s="25" t="str">
        <f>'Hedge 5 | (BFC)2'!C67</f>
        <v/>
      </c>
      <c r="BF67" s="25" t="str">
        <f>'Hedge 5 | (BFC)2'!H67</f>
        <v/>
      </c>
      <c r="BG67" s="25" t="str">
        <f>'Hedge 5 | (BFC)2'!O67</f>
        <v/>
      </c>
      <c r="BH67" s="25" t="str">
        <f>IF(AH67="","",IF('Hedge 5 | (BFC)2'!X67="W","Y",IF('Hedge 5 | (BFC)2'!X67="L","N","")))</f>
        <v/>
      </c>
      <c r="BI67" s="25" t="str">
        <f>'Hedge 5 | (BFC)2'!AM67</f>
        <v/>
      </c>
      <c r="BJ67" s="25" t="str">
        <f>'Hedge 5 | (BFC)2'!S67</f>
        <v/>
      </c>
      <c r="BK67" s="39" t="str">
        <f>'Hedge 5 | (BFC)2'!U67</f>
        <v/>
      </c>
      <c r="BL67" s="55"/>
      <c r="BM67" s="55"/>
      <c r="BN67" s="35" t="str">
        <f>'Hedge 6 | (D3BF3)2'!B67</f>
        <v/>
      </c>
      <c r="BO67" s="36" t="str">
        <f>'Hedge 6 | (D3BF3)2'!C67</f>
        <v/>
      </c>
      <c r="BP67" s="36" t="str">
        <f>'Hedge 6 | (D3BF3)2'!H67</f>
        <v/>
      </c>
      <c r="BQ67" s="36" t="str">
        <f>'Hedge 6 | (D3BF3)2'!O67</f>
        <v/>
      </c>
      <c r="BR67" s="36" t="str">
        <f>IF(AH67="","",IF('Hedge 6 | (D3BF3)2'!X67="W","Y",IF('Hedge 6 | (D3BF3)2'!X67="L","N","")))</f>
        <v/>
      </c>
      <c r="BS67" s="36" t="str">
        <f>'Hedge 6 | (D3BF3)2'!AM67</f>
        <v/>
      </c>
      <c r="BT67" s="36" t="str">
        <f>'Hedge 6 | (D3BF3)2'!S67</f>
        <v/>
      </c>
      <c r="BU67" s="37" t="str">
        <f>'Hedge 6 | (D3BF3)2'!U67</f>
        <v/>
      </c>
      <c r="BV67" s="55"/>
      <c r="BW67" s="55"/>
      <c r="BX67" s="1" t="e">
        <f>IF(AN67="",0,IFERROR(VLOOKUP(AN62&amp;AN63&amp;AN64&amp;AN65&amp;AN66&amp;AN67,General!I:J,2,FALSE),0))+AO66</f>
        <v>#VALUE!</v>
      </c>
      <c r="CE67" s="1" t="str">
        <f>CE69</f>
        <v/>
      </c>
      <c r="CF67" s="1">
        <v>67</v>
      </c>
      <c r="CG67" s="1" t="str">
        <f t="shared" si="60"/>
        <v/>
      </c>
      <c r="CH67" s="1" t="str">
        <f>IFERROR(VLOOKUP(CH69,General!R:S,2,FALSE),"")</f>
        <v/>
      </c>
      <c r="CI67" s="1" t="str">
        <f>IFERROR(VLOOKUP(CI69,General!R:S,2,FALSE),"")</f>
        <v/>
      </c>
      <c r="CJ67" s="1" t="str">
        <f>IFERROR(VLOOKUP(CJ69,General!R:S,2,FALSE),"")</f>
        <v/>
      </c>
      <c r="CK67" s="1" t="str">
        <f>IFERROR(VLOOKUP(CK69,General!R:S,2,FALSE),"")</f>
        <v/>
      </c>
      <c r="CL67" s="1">
        <f ca="1">COUNTIF(CH68:CK68,MAX(CH68:CK68))</f>
        <v>4</v>
      </c>
      <c r="CQ67" s="1" t="str">
        <f t="shared" ca="1" si="61"/>
        <v/>
      </c>
      <c r="CT67" s="1" t="str">
        <f t="shared" si="10"/>
        <v/>
      </c>
      <c r="DQ67" s="17" t="str">
        <f t="shared" si="36"/>
        <v>B58</v>
      </c>
      <c r="DR67" s="76" t="str">
        <f t="shared" si="37"/>
        <v/>
      </c>
      <c r="DS67" s="4" t="str">
        <f t="shared" si="38"/>
        <v/>
      </c>
      <c r="DT67" s="4" t="str">
        <f t="shared" si="39"/>
        <v/>
      </c>
      <c r="DU67" s="4" t="str">
        <f t="shared" si="40"/>
        <v/>
      </c>
      <c r="DV67" s="4" t="str">
        <f t="shared" si="41"/>
        <v/>
      </c>
      <c r="DW67" s="4" t="str">
        <f t="shared" si="42"/>
        <v/>
      </c>
    </row>
    <row r="68" spans="1:127" ht="26.25" customHeight="1" thickBot="1">
      <c r="A68" s="1">
        <v>59</v>
      </c>
      <c r="B68" s="38" t="str">
        <f>'Hedge 1 | (BTC)2'!B68</f>
        <v/>
      </c>
      <c r="C68" s="25" t="str">
        <f>'Hedge 1 | (BTC)2'!C68</f>
        <v/>
      </c>
      <c r="D68" s="25" t="str">
        <f>'Hedge 1 | (BTC)2'!H68</f>
        <v/>
      </c>
      <c r="E68" s="25" t="str">
        <f>'Hedge 1 | (BTC)2'!O68</f>
        <v/>
      </c>
      <c r="F68" s="25" t="str">
        <f>IF(AH68="","",IF('Hedge 1 | (BTC)2'!X68="W","Y",IF('Hedge 1 | (BTC)2'!X68="L","N","")))</f>
        <v/>
      </c>
      <c r="G68" s="25" t="str">
        <f>'Hedge 1 | (BTC)2'!AM68</f>
        <v/>
      </c>
      <c r="H68" s="25" t="str">
        <f>'Hedge 1 | (BTC)2'!S68</f>
        <v/>
      </c>
      <c r="I68" s="39" t="str">
        <f>'Hedge 1 | (BTC)2'!U68</f>
        <v/>
      </c>
      <c r="J68" s="55"/>
      <c r="K68" s="55"/>
      <c r="L68" s="38" t="str">
        <f>'Hedge 2 | (BDC)2'!B68</f>
        <v/>
      </c>
      <c r="M68" s="25" t="str">
        <f>'Hedge 2 | (BDC)2'!C68</f>
        <v/>
      </c>
      <c r="N68" s="25" t="str">
        <f>'Hedge 2 | (BDC)2'!H68</f>
        <v/>
      </c>
      <c r="O68" s="25" t="str">
        <f>'Hedge 2 | (BDC)2'!O68</f>
        <v/>
      </c>
      <c r="P68" s="25" t="str">
        <f>IF(AH68="","",IF('Hedge 2 | (BDC)2'!X68="W","Y",IF('Hedge 2 | (BDC)2'!X68="L","N","")))</f>
        <v/>
      </c>
      <c r="Q68" s="25" t="str">
        <f>'Hedge 2 | (BDC)2'!AM68</f>
        <v/>
      </c>
      <c r="R68" s="25" t="str">
        <f>'Hedge 2 | (BDC)2'!S68</f>
        <v/>
      </c>
      <c r="S68" s="39" t="str">
        <f>'Hedge 2 | (BDC)2'!U68</f>
        <v/>
      </c>
      <c r="T68" s="55"/>
      <c r="U68" s="55"/>
      <c r="V68" s="38" t="str">
        <f>'Hedge 3 | (BT)2-M1'!B68</f>
        <v/>
      </c>
      <c r="W68" s="25" t="str">
        <f>'Hedge 3 | (BT)2-M1'!C68</f>
        <v/>
      </c>
      <c r="X68" s="25" t="str">
        <f>'Hedge 3 | (BT)2-M1'!H68</f>
        <v/>
      </c>
      <c r="Y68" s="25" t="str">
        <f>'Hedge 3 | (BT)2-M1'!O68</f>
        <v/>
      </c>
      <c r="Z68" s="25" t="str">
        <f>IF(AH68="","",IF('Hedge 3 | (BT)2-M1'!X68="W","Y",IF('Hedge 3 | (BT)2-M1'!X68="L","N","")))</f>
        <v/>
      </c>
      <c r="AA68" s="25" t="str">
        <f>'Hedge 3 | (BT)2-M1'!AM68</f>
        <v/>
      </c>
      <c r="AB68" s="25" t="str">
        <f>'Hedge 3 | (BT)2-M1'!S68</f>
        <v/>
      </c>
      <c r="AC68" s="39" t="str">
        <f>'Hedge 3 | (BT)2-M1'!U68</f>
        <v/>
      </c>
      <c r="AD68" s="55"/>
      <c r="AE68" s="55"/>
      <c r="AF68" s="55"/>
      <c r="AG68" s="55"/>
      <c r="AH68" s="115"/>
      <c r="AI68" s="123"/>
      <c r="AJ68" s="124"/>
      <c r="AK68" s="120"/>
      <c r="AL68" s="74"/>
      <c r="AM68" s="67" t="str" cm="1">
        <f t="array" aca="1" ref="AM68" ca="1">IF(AH67="","",INDIRECT(CQ67&amp;CF68))</f>
        <v/>
      </c>
      <c r="AN68" s="25" t="str">
        <f t="shared" si="8"/>
        <v/>
      </c>
      <c r="AO68" s="25" t="str">
        <f t="shared" si="11"/>
        <v/>
      </c>
      <c r="AP68" s="37" t="str">
        <f t="shared" si="9"/>
        <v/>
      </c>
      <c r="AQ68" s="55"/>
      <c r="AR68" s="55"/>
      <c r="AS68" s="55"/>
      <c r="AT68" s="38" t="str">
        <f>'Hedge 4 | (BM1C)2'!B68</f>
        <v/>
      </c>
      <c r="AU68" s="25" t="str">
        <f>'Hedge 4 | (BM1C)2'!C68</f>
        <v/>
      </c>
      <c r="AV68" s="25" t="str">
        <f>'Hedge 4 | (BM1C)2'!H68</f>
        <v/>
      </c>
      <c r="AW68" s="25" t="str">
        <f>'Hedge 4 | (BM1C)2'!O68</f>
        <v/>
      </c>
      <c r="AX68" s="25" t="str">
        <f>IF(AH68="","",IF('Hedge 4 | (BM1C)2'!X68="W","Y",IF('Hedge 4 | (BM1C)2'!X68="L","N","")))</f>
        <v/>
      </c>
      <c r="AY68" s="25" t="str">
        <f>'Hedge 4 | (BM1C)2'!AM68</f>
        <v/>
      </c>
      <c r="AZ68" s="25" t="str">
        <f>'Hedge 4 | (BM1C)2'!S68</f>
        <v/>
      </c>
      <c r="BA68" s="39" t="str">
        <f>'Hedge 4 | (BM1C)2'!U68</f>
        <v/>
      </c>
      <c r="BB68" s="55"/>
      <c r="BC68" s="55"/>
      <c r="BD68" s="38" t="str">
        <f>'Hedge 5 | (BFC)2'!B68</f>
        <v/>
      </c>
      <c r="BE68" s="25" t="str">
        <f>'Hedge 5 | (BFC)2'!C68</f>
        <v/>
      </c>
      <c r="BF68" s="25" t="str">
        <f>'Hedge 5 | (BFC)2'!H68</f>
        <v/>
      </c>
      <c r="BG68" s="25" t="str">
        <f>'Hedge 5 | (BFC)2'!O68</f>
        <v/>
      </c>
      <c r="BH68" s="25" t="str">
        <f>IF(AH68="","",IF('Hedge 5 | (BFC)2'!X68="W","Y",IF('Hedge 5 | (BFC)2'!X68="L","N","")))</f>
        <v/>
      </c>
      <c r="BI68" s="25" t="str">
        <f>'Hedge 5 | (BFC)2'!AM68</f>
        <v/>
      </c>
      <c r="BJ68" s="25" t="str">
        <f>'Hedge 5 | (BFC)2'!S68</f>
        <v/>
      </c>
      <c r="BK68" s="39" t="str">
        <f>'Hedge 5 | (BFC)2'!U68</f>
        <v/>
      </c>
      <c r="BL68" s="55"/>
      <c r="BM68" s="55"/>
      <c r="BN68" s="35" t="str">
        <f>'Hedge 6 | (D3BF3)2'!B68</f>
        <v/>
      </c>
      <c r="BO68" s="36" t="str">
        <f>'Hedge 6 | (D3BF3)2'!C68</f>
        <v/>
      </c>
      <c r="BP68" s="36" t="str">
        <f>'Hedge 6 | (D3BF3)2'!H68</f>
        <v/>
      </c>
      <c r="BQ68" s="36" t="str">
        <f>'Hedge 6 | (D3BF3)2'!O68</f>
        <v/>
      </c>
      <c r="BR68" s="36" t="str">
        <f>IF(AH68="","",IF('Hedge 6 | (D3BF3)2'!X68="W","Y",IF('Hedge 6 | (D3BF3)2'!X68="L","N","")))</f>
        <v/>
      </c>
      <c r="BS68" s="36" t="str">
        <f>'Hedge 6 | (D3BF3)2'!AM68</f>
        <v/>
      </c>
      <c r="BT68" s="36" t="str">
        <f>'Hedge 6 | (D3BF3)2'!S68</f>
        <v/>
      </c>
      <c r="BU68" s="37" t="str">
        <f>'Hedge 6 | (D3BF3)2'!U68</f>
        <v/>
      </c>
      <c r="BV68" s="55"/>
      <c r="BW68" s="55"/>
      <c r="BX68" s="1" t="e">
        <f>IF(AN68="",0,IFERROR(VLOOKUP(AN63&amp;AN64&amp;AN65&amp;AN66&amp;AN67&amp;AN68,General!I:J,2,FALSE),0))+AO67</f>
        <v>#VALUE!</v>
      </c>
      <c r="CE68" s="1" t="str">
        <f>CE69</f>
        <v/>
      </c>
      <c r="CF68" s="1">
        <v>68</v>
      </c>
      <c r="CG68" s="1" t="str">
        <f t="shared" si="60"/>
        <v/>
      </c>
      <c r="CH68" s="1">
        <f ca="1">IF(CH69="",0,COUNTIF(INDIRECT(CH67&amp;CF65):INDIRECT(CH67&amp;CF69),"Y"))</f>
        <v>0</v>
      </c>
      <c r="CI68" s="1">
        <f ca="1">IF(CI69="",0,COUNTIF(INDIRECT(CI67&amp;CF65):INDIRECT(CI67&amp;CF69),"Y"))</f>
        <v>0</v>
      </c>
      <c r="CJ68" s="1">
        <f ca="1">IF(CJ69="",0,COUNTIF(INDIRECT(CJ67&amp;CF65):INDIRECT(CJ67&amp;CF69),"Y"))</f>
        <v>0</v>
      </c>
      <c r="CK68" s="1">
        <f ca="1">IF(CK69="",0,COUNTIF(INDIRECT(CK67&amp;CF65):INDIRECT(CK67&amp;CF69),"Y"))</f>
        <v>0</v>
      </c>
      <c r="CL68" s="1" t="str" cm="1">
        <f t="array" aca="1" ref="CL68" ca="1">IFERROR(INDEX($CH$64:$CK$64,_xlfn.AGGREGATE(15,6,COLUMN($CH$64:$CK$64)-COLUMN($CG$64)/($CH$63:$CK$63=MAX($CH$63:$CK$63)),COLUMNS($CH$64:CH64))),"")</f>
        <v/>
      </c>
      <c r="CM68" s="1" t="str" cm="1">
        <f t="array" aca="1" ref="CM68" ca="1">IFERROR(INDEX($CH$64:$CK$64,_xlfn.AGGREGATE(15,6,COLUMN($CH$64:$CK$64)-COLUMN($CG$64)/($CH$63:$CK$63=MAX($CH$63:$CK$63)),COLUMNS($CH$64:CI64))),"")</f>
        <v/>
      </c>
      <c r="CN68" s="1" t="str" cm="1">
        <f t="array" aca="1" ref="CN68" ca="1">IFERROR(INDEX($CH$64:$CK$64,_xlfn.AGGREGATE(15,6,COLUMN($CH$64:$CK$64)-COLUMN($CG$64)/($CH$63:$CK$63=MAX($CH$63:$CK$63)),COLUMNS($CH$64:CJ64))),"")</f>
        <v/>
      </c>
      <c r="CO68" s="1" t="str" cm="1">
        <f t="array" aca="1" ref="CO68" ca="1">IFERROR(INDEX($CH$64:$CK$64,_xlfn.AGGREGATE(15,6,COLUMN($CH$64:$CK$64)-COLUMN($CG$64)/($CH$63:$CK$63=MAX($CH$63:$CK$63)),COLUMNS($CH$64:CK64))),"")</f>
        <v/>
      </c>
      <c r="CQ68" s="1" t="str">
        <f t="shared" ca="1" si="61"/>
        <v/>
      </c>
      <c r="CT68" s="1" t="str">
        <f t="shared" si="10"/>
        <v/>
      </c>
      <c r="DQ68" s="17" t="str">
        <f t="shared" si="36"/>
        <v>B59</v>
      </c>
      <c r="DR68" s="76" t="str">
        <f t="shared" si="37"/>
        <v/>
      </c>
      <c r="DS68" s="4" t="str">
        <f t="shared" si="38"/>
        <v/>
      </c>
      <c r="DT68" s="4" t="str">
        <f t="shared" si="39"/>
        <v/>
      </c>
      <c r="DU68" s="4" t="str">
        <f t="shared" si="40"/>
        <v/>
      </c>
      <c r="DV68" s="4" t="str">
        <f t="shared" si="41"/>
        <v/>
      </c>
      <c r="DW68" s="4" t="str">
        <f t="shared" si="42"/>
        <v/>
      </c>
    </row>
    <row r="69" spans="1:127" ht="26.25" customHeight="1" thickBot="1">
      <c r="A69" s="1">
        <v>60</v>
      </c>
      <c r="B69" s="40" t="str">
        <f>'Hedge 1 | (BTC)2'!B69</f>
        <v/>
      </c>
      <c r="C69" s="41" t="str">
        <f>'Hedge 1 | (BTC)2'!C69</f>
        <v/>
      </c>
      <c r="D69" s="41" t="str">
        <f>'Hedge 1 | (BTC)2'!H69</f>
        <v/>
      </c>
      <c r="E69" s="41" t="str">
        <f>'Hedge 1 | (BTC)2'!O69</f>
        <v/>
      </c>
      <c r="F69" s="41" t="str">
        <f>IF(AH69="","",IF('Hedge 1 | (BTC)2'!X69="W","Y",IF('Hedge 1 | (BTC)2'!X69="L","N","")))</f>
        <v/>
      </c>
      <c r="G69" s="41" t="str">
        <f>'Hedge 1 | (BTC)2'!AM69</f>
        <v/>
      </c>
      <c r="H69" s="41" t="str">
        <f>'Hedge 1 | (BTC)2'!S69</f>
        <v/>
      </c>
      <c r="I69" s="42" t="str">
        <f>'Hedge 1 | (BTC)2'!U69</f>
        <v/>
      </c>
      <c r="J69" s="55"/>
      <c r="K69" s="55"/>
      <c r="L69" s="40" t="str">
        <f>'Hedge 2 | (BDC)2'!B69</f>
        <v/>
      </c>
      <c r="M69" s="41" t="str">
        <f>'Hedge 2 | (BDC)2'!C69</f>
        <v/>
      </c>
      <c r="N69" s="41" t="str">
        <f>'Hedge 2 | (BDC)2'!H69</f>
        <v/>
      </c>
      <c r="O69" s="41" t="str">
        <f>'Hedge 2 | (BDC)2'!O69</f>
        <v/>
      </c>
      <c r="P69" s="41" t="str">
        <f>IF(AH69="","",IF('Hedge 2 | (BDC)2'!X69="W","Y",IF('Hedge 2 | (BDC)2'!X69="L","N","")))</f>
        <v/>
      </c>
      <c r="Q69" s="41" t="str">
        <f>'Hedge 2 | (BDC)2'!AM69</f>
        <v/>
      </c>
      <c r="R69" s="41" t="str">
        <f>'Hedge 2 | (BDC)2'!S69</f>
        <v/>
      </c>
      <c r="S69" s="42" t="str">
        <f>'Hedge 2 | (BDC)2'!U69</f>
        <v/>
      </c>
      <c r="T69" s="55"/>
      <c r="U69" s="55"/>
      <c r="V69" s="40" t="str">
        <f>'Hedge 3 | (BT)2-M1'!B69</f>
        <v/>
      </c>
      <c r="W69" s="41" t="str">
        <f>'Hedge 3 | (BT)2-M1'!C69</f>
        <v/>
      </c>
      <c r="X69" s="41" t="str">
        <f>'Hedge 3 | (BT)2-M1'!H69</f>
        <v/>
      </c>
      <c r="Y69" s="41" t="str">
        <f>'Hedge 3 | (BT)2-M1'!O69</f>
        <v/>
      </c>
      <c r="Z69" s="41" t="str">
        <f>IF(AH69="","",IF('Hedge 3 | (BT)2-M1'!X69="W","Y",IF('Hedge 3 | (BT)2-M1'!X69="L","N","")))</f>
        <v/>
      </c>
      <c r="AA69" s="41" t="str">
        <f>'Hedge 3 | (BT)2-M1'!AM69</f>
        <v/>
      </c>
      <c r="AB69" s="41" t="str">
        <f>'Hedge 3 | (BT)2-M1'!S69</f>
        <v/>
      </c>
      <c r="AC69" s="42" t="str">
        <f>'Hedge 3 | (BT)2-M1'!U69</f>
        <v/>
      </c>
      <c r="AD69" s="55"/>
      <c r="AE69" s="55"/>
      <c r="AF69" s="55"/>
      <c r="AG69" s="55"/>
      <c r="AH69" s="116"/>
      <c r="AI69" s="123"/>
      <c r="AJ69" s="124"/>
      <c r="AK69" s="121"/>
      <c r="AL69" s="75"/>
      <c r="AM69" s="70" t="str" cm="1">
        <f t="array" aca="1" ref="AM69" ca="1">IF(AH68="","",INDIRECT(CQ68&amp;CF69))</f>
        <v/>
      </c>
      <c r="AN69" s="41" t="str">
        <f t="shared" si="8"/>
        <v/>
      </c>
      <c r="AO69" s="41" t="str">
        <f t="shared" si="11"/>
        <v/>
      </c>
      <c r="AP69" s="37" t="str">
        <f t="shared" si="9"/>
        <v/>
      </c>
      <c r="AQ69" s="55"/>
      <c r="AR69" s="55"/>
      <c r="AS69" s="55"/>
      <c r="AT69" s="40" t="str">
        <f>'Hedge 4 | (BM1C)2'!B69</f>
        <v/>
      </c>
      <c r="AU69" s="41" t="str">
        <f>'Hedge 4 | (BM1C)2'!C69</f>
        <v/>
      </c>
      <c r="AV69" s="41" t="str">
        <f>'Hedge 4 | (BM1C)2'!H69</f>
        <v/>
      </c>
      <c r="AW69" s="41" t="str">
        <f>'Hedge 4 | (BM1C)2'!O69</f>
        <v/>
      </c>
      <c r="AX69" s="41" t="str">
        <f>IF(AH69="","",IF('Hedge 4 | (BM1C)2'!X69="W","Y",IF('Hedge 4 | (BM1C)2'!X69="L","N","")))</f>
        <v/>
      </c>
      <c r="AY69" s="41" t="str">
        <f>'Hedge 4 | (BM1C)2'!AM69</f>
        <v/>
      </c>
      <c r="AZ69" s="41" t="str">
        <f>'Hedge 4 | (BM1C)2'!S69</f>
        <v/>
      </c>
      <c r="BA69" s="42" t="str">
        <f>'Hedge 4 | (BM1C)2'!U69</f>
        <v/>
      </c>
      <c r="BB69" s="55"/>
      <c r="BC69" s="55"/>
      <c r="BD69" s="40" t="str">
        <f>'Hedge 5 | (BFC)2'!B69</f>
        <v/>
      </c>
      <c r="BE69" s="41" t="str">
        <f>'Hedge 5 | (BFC)2'!C69</f>
        <v/>
      </c>
      <c r="BF69" s="41" t="str">
        <f>'Hedge 5 | (BFC)2'!H69</f>
        <v/>
      </c>
      <c r="BG69" s="41" t="str">
        <f>'Hedge 5 | (BFC)2'!O69</f>
        <v/>
      </c>
      <c r="BH69" s="41" t="str">
        <f>IF(AH69="","",IF('Hedge 5 | (BFC)2'!X69="W","Y",IF('Hedge 5 | (BFC)2'!X69="L","N","")))</f>
        <v/>
      </c>
      <c r="BI69" s="41" t="str">
        <f>'Hedge 5 | (BFC)2'!AM69</f>
        <v/>
      </c>
      <c r="BJ69" s="41" t="str">
        <f>'Hedge 5 | (BFC)2'!S69</f>
        <v/>
      </c>
      <c r="BK69" s="42" t="str">
        <f>'Hedge 5 | (BFC)2'!U69</f>
        <v/>
      </c>
      <c r="BL69" s="55"/>
      <c r="BM69" s="55"/>
      <c r="BN69" s="35" t="str">
        <f>'Hedge 6 | (D3BF3)2'!B69</f>
        <v/>
      </c>
      <c r="BO69" s="36" t="str">
        <f>'Hedge 6 | (D3BF3)2'!C69</f>
        <v/>
      </c>
      <c r="BP69" s="36" t="str">
        <f>'Hedge 6 | (D3BF3)2'!H69</f>
        <v/>
      </c>
      <c r="BQ69" s="36" t="str">
        <f>'Hedge 6 | (D3BF3)2'!O69</f>
        <v/>
      </c>
      <c r="BR69" s="36" t="str">
        <f>IF(AH69="","",IF('Hedge 6 | (D3BF3)2'!X69="W","Y",IF('Hedge 6 | (D3BF3)2'!X69="L","N","")))</f>
        <v/>
      </c>
      <c r="BS69" s="36" t="str">
        <f>'Hedge 6 | (D3BF3)2'!AM69</f>
        <v/>
      </c>
      <c r="BT69" s="36" t="str">
        <f>'Hedge 6 | (D3BF3)2'!S69</f>
        <v/>
      </c>
      <c r="BU69" s="37" t="str">
        <f>'Hedge 6 | (D3BF3)2'!U69</f>
        <v/>
      </c>
      <c r="BV69" s="55"/>
      <c r="BW69" s="55"/>
      <c r="BX69" s="1" t="e">
        <f>IF(AN69="",0,IFERROR(VLOOKUP(AN64&amp;AN65&amp;AN66&amp;AN67&amp;AN68&amp;AN69,General!I:J,2,FALSE),0))+AO68</f>
        <v>#VALUE!</v>
      </c>
      <c r="BY69" s="1" t="str">
        <f>I69</f>
        <v/>
      </c>
      <c r="BZ69" s="1" t="str">
        <f>S69</f>
        <v/>
      </c>
      <c r="CA69" s="1" t="str">
        <f>AC69</f>
        <v/>
      </c>
      <c r="CB69" s="1" t="str">
        <f>BA69</f>
        <v/>
      </c>
      <c r="CC69" s="1" t="str">
        <f>BK69</f>
        <v/>
      </c>
      <c r="CD69" s="1" t="str">
        <f>BU69</f>
        <v/>
      </c>
      <c r="CE69" s="1" t="str">
        <f>IF(AH69="","",INDEX($BY$4:$CD$4,MATCH(MAX(BY69:CD69),BY69:CD69,0)))</f>
        <v/>
      </c>
      <c r="CF69" s="1">
        <v>69</v>
      </c>
      <c r="CG69" s="1" t="str">
        <f t="shared" si="60"/>
        <v/>
      </c>
      <c r="CH69" s="1" t="str" cm="1">
        <f t="array" ref="CH69">IFERROR(INDEX($BY$4:$CD$4,_xlfn.AGGREGATE(15,6,COLUMN($BY$4:$CD$4)-COLUMN($BX$1)/($BY$69:$CD$69=MAX($BY$69:$CD$69)),COLUMNS($BY$4:BY59))),"")</f>
        <v/>
      </c>
      <c r="CI69" s="1" t="str" cm="1">
        <f t="array" ref="CI69">IFERROR(INDEX($BY$4:$CD$4,_xlfn.AGGREGATE(15,6,COLUMN($BY$4:$CD$4)-COLUMN($BX$1)/($BY$69:$CD$69=MAX($BY$69:$CD$69)),COLUMNS($BY$4:BZ59))),"")</f>
        <v/>
      </c>
      <c r="CJ69" s="1" t="str" cm="1">
        <f t="array" ref="CJ69">IFERROR(INDEX($BY$4:$CD$4,_xlfn.AGGREGATE(15,6,COLUMN($BY$4:$CD$4)-COLUMN($BX$1)/($BY$69:$CD$69=MAX($BY$69:$CD$69)),COLUMNS($BY$4:CA59))),"")</f>
        <v/>
      </c>
      <c r="CK69" s="1" t="str" cm="1">
        <f t="array" ref="CK69">IFERROR(INDEX($BY$4:$CD$4,_xlfn.AGGREGATE(15,6,COLUMN($BY$4:$CD$4)-COLUMN($BX$1)/($BY$69:$CD$69=MAX($BY$69:$CD$69)),COLUMNS($BY$4:CA59))),"")</f>
        <v/>
      </c>
      <c r="CL69" s="66" t="str">
        <f ca="1">IF(CM68="",CL68,CL65)</f>
        <v/>
      </c>
      <c r="CP69" s="1" t="str">
        <f>IF(CL66&gt;1,"R","N")</f>
        <v>R</v>
      </c>
      <c r="CQ69" s="1" t="str">
        <f ca="1">CL69</f>
        <v/>
      </c>
      <c r="CT69" s="1" t="str">
        <f t="shared" si="10"/>
        <v/>
      </c>
      <c r="DQ69" s="17" t="str">
        <f t="shared" si="36"/>
        <v>B60</v>
      </c>
      <c r="DR69" s="76" t="str">
        <f t="shared" si="37"/>
        <v/>
      </c>
      <c r="DS69" s="4" t="str">
        <f t="shared" si="38"/>
        <v/>
      </c>
      <c r="DT69" s="4" t="str">
        <f t="shared" si="39"/>
        <v/>
      </c>
      <c r="DU69" s="4" t="str">
        <f t="shared" si="40"/>
        <v/>
      </c>
      <c r="DV69" s="4" t="str">
        <f t="shared" si="41"/>
        <v/>
      </c>
      <c r="DW69" s="4" t="str">
        <f t="shared" si="42"/>
        <v/>
      </c>
    </row>
    <row r="70" spans="1:127" ht="26.25" customHeight="1" thickBot="1">
      <c r="A70" s="1">
        <v>61</v>
      </c>
      <c r="B70" s="35" t="str">
        <f>'Hedge 1 | (BTC)2'!B70</f>
        <v/>
      </c>
      <c r="C70" s="36" t="str">
        <f>'Hedge 1 | (BTC)2'!C70</f>
        <v/>
      </c>
      <c r="D70" s="36" t="str">
        <f>'Hedge 1 | (BTC)2'!H70</f>
        <v/>
      </c>
      <c r="E70" s="36" t="str">
        <f>'Hedge 1 | (BTC)2'!O70</f>
        <v/>
      </c>
      <c r="F70" s="36" t="str">
        <f>IF(AH70="","",IF('Hedge 1 | (BTC)2'!X70="W","Y",IF('Hedge 1 | (BTC)2'!X70="L","N","")))</f>
        <v/>
      </c>
      <c r="G70" s="36" t="str">
        <f>'Hedge 1 | (BTC)2'!AM70</f>
        <v/>
      </c>
      <c r="H70" s="36" t="str">
        <f>'Hedge 1 | (BTC)2'!S70</f>
        <v/>
      </c>
      <c r="I70" s="37" t="str">
        <f>'Hedge 1 | (BTC)2'!U70</f>
        <v/>
      </c>
      <c r="J70" s="55"/>
      <c r="K70" s="55"/>
      <c r="L70" s="35" t="str">
        <f>'Hedge 2 | (BDC)2'!B70</f>
        <v/>
      </c>
      <c r="M70" s="36" t="str">
        <f>'Hedge 2 | (BDC)2'!C70</f>
        <v/>
      </c>
      <c r="N70" s="36" t="str">
        <f>'Hedge 2 | (BDC)2'!H70</f>
        <v/>
      </c>
      <c r="O70" s="36" t="str">
        <f>'Hedge 2 | (BDC)2'!O70</f>
        <v/>
      </c>
      <c r="P70" s="36" t="str">
        <f>IF(AH70="","",IF('Hedge 2 | (BDC)2'!X70="W","Y",IF('Hedge 2 | (BDC)2'!X70="L","N","")))</f>
        <v/>
      </c>
      <c r="Q70" s="36" t="str">
        <f>'Hedge 2 | (BDC)2'!AM70</f>
        <v/>
      </c>
      <c r="R70" s="36" t="str">
        <f>'Hedge 2 | (BDC)2'!S70</f>
        <v/>
      </c>
      <c r="S70" s="37" t="str">
        <f>'Hedge 2 | (BDC)2'!U70</f>
        <v/>
      </c>
      <c r="T70" s="55"/>
      <c r="U70" s="55"/>
      <c r="V70" s="35" t="str">
        <f>'Hedge 3 | (BT)2-M1'!B70</f>
        <v/>
      </c>
      <c r="W70" s="36" t="str">
        <f>'Hedge 3 | (BT)2-M1'!C70</f>
        <v/>
      </c>
      <c r="X70" s="36" t="str">
        <f>'Hedge 3 | (BT)2-M1'!H70</f>
        <v/>
      </c>
      <c r="Y70" s="36" t="str">
        <f>'Hedge 3 | (BT)2-M1'!O70</f>
        <v/>
      </c>
      <c r="Z70" s="36" t="str">
        <f>IF(AH70="","",IF('Hedge 3 | (BT)2-M1'!X70="W","Y",IF('Hedge 3 | (BT)2-M1'!X70="L","N","")))</f>
        <v/>
      </c>
      <c r="AA70" s="36" t="str">
        <f>'Hedge 3 | (BT)2-M1'!AM70</f>
        <v/>
      </c>
      <c r="AB70" s="36" t="str">
        <f>'Hedge 3 | (BT)2-M1'!S70</f>
        <v/>
      </c>
      <c r="AC70" s="37" t="str">
        <f>'Hedge 3 | (BT)2-M1'!U70</f>
        <v/>
      </c>
      <c r="AD70" s="55"/>
      <c r="AE70" s="55"/>
      <c r="AF70" s="55"/>
      <c r="AG70" s="55"/>
      <c r="AH70" s="114"/>
      <c r="AI70" s="123"/>
      <c r="AJ70" s="124"/>
      <c r="AK70" s="132" t="str">
        <f t="shared" ref="AK70" si="63">IF(AH69="","",IF(CP69="R","R",""))</f>
        <v/>
      </c>
      <c r="AL70" s="68" t="str">
        <f>IF(AH69="","",VLOOKUP(CQ70,General!U:V,2,FALSE))</f>
        <v/>
      </c>
      <c r="AM70" s="69" t="str" cm="1">
        <f t="array" aca="1" ref="AM70" ca="1">IF(AH69="","",INDIRECT(CQ69&amp;CF70))</f>
        <v/>
      </c>
      <c r="AN70" s="36" t="str">
        <f t="shared" si="8"/>
        <v/>
      </c>
      <c r="AO70" s="36" t="str">
        <f t="shared" si="11"/>
        <v/>
      </c>
      <c r="AP70" s="37" t="str">
        <f t="shared" si="9"/>
        <v/>
      </c>
      <c r="AQ70" s="55"/>
      <c r="AR70" s="55"/>
      <c r="AS70" s="55"/>
      <c r="AT70" s="35" t="str">
        <f>'Hedge 4 | (BM1C)2'!B70</f>
        <v/>
      </c>
      <c r="AU70" s="36" t="str">
        <f>'Hedge 4 | (BM1C)2'!C70</f>
        <v/>
      </c>
      <c r="AV70" s="36" t="str">
        <f>'Hedge 4 | (BM1C)2'!H70</f>
        <v/>
      </c>
      <c r="AW70" s="36" t="str">
        <f>'Hedge 4 | (BM1C)2'!O70</f>
        <v/>
      </c>
      <c r="AX70" s="36" t="str">
        <f>IF(AH70="","",IF('Hedge 4 | (BM1C)2'!X70="W","Y",IF('Hedge 4 | (BM1C)2'!X70="L","N","")))</f>
        <v/>
      </c>
      <c r="AY70" s="36" t="str">
        <f>'Hedge 4 | (BM1C)2'!AM70</f>
        <v/>
      </c>
      <c r="AZ70" s="36" t="str">
        <f>'Hedge 4 | (BM1C)2'!S70</f>
        <v/>
      </c>
      <c r="BA70" s="37" t="str">
        <f>'Hedge 4 | (BM1C)2'!U70</f>
        <v/>
      </c>
      <c r="BB70" s="55"/>
      <c r="BC70" s="55"/>
      <c r="BD70" s="35" t="str">
        <f>'Hedge 5 | (BFC)2'!B70</f>
        <v/>
      </c>
      <c r="BE70" s="36" t="str">
        <f>'Hedge 5 | (BFC)2'!C70</f>
        <v/>
      </c>
      <c r="BF70" s="36" t="str">
        <f>'Hedge 5 | (BFC)2'!H70</f>
        <v/>
      </c>
      <c r="BG70" s="36" t="str">
        <f>'Hedge 5 | (BFC)2'!O70</f>
        <v/>
      </c>
      <c r="BH70" s="36" t="str">
        <f>IF(AH70="","",IF('Hedge 5 | (BFC)2'!X70="W","Y",IF('Hedge 5 | (BFC)2'!X70="L","N","")))</f>
        <v/>
      </c>
      <c r="BI70" s="36" t="str">
        <f>'Hedge 5 | (BFC)2'!AM70</f>
        <v/>
      </c>
      <c r="BJ70" s="36" t="str">
        <f>'Hedge 5 | (BFC)2'!S70</f>
        <v/>
      </c>
      <c r="BK70" s="37" t="str">
        <f>'Hedge 5 | (BFC)2'!U70</f>
        <v/>
      </c>
      <c r="BL70" s="55"/>
      <c r="BM70" s="55"/>
      <c r="BN70" s="35" t="str">
        <f>'Hedge 6 | (D3BF3)2'!B70</f>
        <v/>
      </c>
      <c r="BO70" s="36" t="str">
        <f>'Hedge 6 | (D3BF3)2'!C70</f>
        <v/>
      </c>
      <c r="BP70" s="36" t="str">
        <f>'Hedge 6 | (D3BF3)2'!H70</f>
        <v/>
      </c>
      <c r="BQ70" s="36" t="str">
        <f>'Hedge 6 | (D3BF3)2'!O70</f>
        <v/>
      </c>
      <c r="BR70" s="36" t="str">
        <f>IF(AH70="","",IF('Hedge 6 | (D3BF3)2'!X70="W","Y",IF('Hedge 6 | (D3BF3)2'!X70="L","N","")))</f>
        <v/>
      </c>
      <c r="BS70" s="36" t="str">
        <f>'Hedge 6 | (D3BF3)2'!AM70</f>
        <v/>
      </c>
      <c r="BT70" s="36" t="str">
        <f>'Hedge 6 | (D3BF3)2'!S70</f>
        <v/>
      </c>
      <c r="BU70" s="37" t="str">
        <f>'Hedge 6 | (D3BF3)2'!U70</f>
        <v/>
      </c>
      <c r="BV70" s="55"/>
      <c r="BW70" s="55"/>
      <c r="BX70" s="1" t="e">
        <f>IF(AN70="",0,IFERROR(VLOOKUP(AN65&amp;AN66&amp;AN67&amp;AN68&amp;AN69&amp;AN70,General!I:J,2,FALSE),0))+AO69</f>
        <v>#VALUE!</v>
      </c>
      <c r="CE70" s="1" t="str">
        <f>CE74</f>
        <v/>
      </c>
      <c r="CF70" s="1">
        <v>70</v>
      </c>
      <c r="CG70" s="1" t="str">
        <f>$CE$74</f>
        <v/>
      </c>
      <c r="CL70" s="1" t="str">
        <f ca="1">IF(CL71=1,CL73,IF(CL71=2,IF(CM73="",CL73,CM73),IF(CL71=3,IF(AND(CM73="",CN73=""),CL73,IF(CN73="",CM73,CN73)),IF(AND(CM73="",CN73="",CO73=""),CL73,IF(AND(CN73="",CO73=""),CM73,IF(CO73="",CN73,CO73))))))</f>
        <v/>
      </c>
      <c r="CQ70" s="1" t="str">
        <f ca="1">$CL$69</f>
        <v/>
      </c>
      <c r="CT70" s="1" t="str">
        <f t="shared" si="10"/>
        <v/>
      </c>
      <c r="DQ70" s="17" t="str">
        <f t="shared" si="36"/>
        <v>B61</v>
      </c>
      <c r="DR70" s="76" t="str">
        <f t="shared" si="37"/>
        <v/>
      </c>
      <c r="DS70" s="4" t="str">
        <f t="shared" si="38"/>
        <v/>
      </c>
      <c r="DT70" s="4" t="str">
        <f t="shared" si="39"/>
        <v/>
      </c>
      <c r="DU70" s="4" t="str">
        <f t="shared" si="40"/>
        <v/>
      </c>
      <c r="DV70" s="4" t="str">
        <f t="shared" si="41"/>
        <v/>
      </c>
      <c r="DW70" s="4" t="str">
        <f t="shared" si="42"/>
        <v/>
      </c>
    </row>
    <row r="71" spans="1:127" ht="26.25" customHeight="1" thickBot="1">
      <c r="A71" s="1">
        <v>62</v>
      </c>
      <c r="B71" s="38" t="str">
        <f>'Hedge 1 | (BTC)2'!B71</f>
        <v/>
      </c>
      <c r="C71" s="25" t="str">
        <f>'Hedge 1 | (BTC)2'!C71</f>
        <v/>
      </c>
      <c r="D71" s="25" t="str">
        <f>'Hedge 1 | (BTC)2'!H71</f>
        <v/>
      </c>
      <c r="E71" s="25" t="str">
        <f>'Hedge 1 | (BTC)2'!O71</f>
        <v/>
      </c>
      <c r="F71" s="25" t="str">
        <f>IF(AH71="","",IF('Hedge 1 | (BTC)2'!X71="W","Y",IF('Hedge 1 | (BTC)2'!X71="L","N","")))</f>
        <v/>
      </c>
      <c r="G71" s="25" t="str">
        <f>'Hedge 1 | (BTC)2'!AM71</f>
        <v/>
      </c>
      <c r="H71" s="25" t="str">
        <f>'Hedge 1 | (BTC)2'!S71</f>
        <v/>
      </c>
      <c r="I71" s="39" t="str">
        <f>'Hedge 1 | (BTC)2'!U71</f>
        <v/>
      </c>
      <c r="J71" s="55"/>
      <c r="K71" s="55"/>
      <c r="L71" s="38" t="str">
        <f>'Hedge 2 | (BDC)2'!B71</f>
        <v/>
      </c>
      <c r="M71" s="25" t="str">
        <f>'Hedge 2 | (BDC)2'!C71</f>
        <v/>
      </c>
      <c r="N71" s="25" t="str">
        <f>'Hedge 2 | (BDC)2'!H71</f>
        <v/>
      </c>
      <c r="O71" s="25" t="str">
        <f>'Hedge 2 | (BDC)2'!O71</f>
        <v/>
      </c>
      <c r="P71" s="25" t="str">
        <f>IF(AH71="","",IF('Hedge 2 | (BDC)2'!X71="W","Y",IF('Hedge 2 | (BDC)2'!X71="L","N","")))</f>
        <v/>
      </c>
      <c r="Q71" s="25" t="str">
        <f>'Hedge 2 | (BDC)2'!AM71</f>
        <v/>
      </c>
      <c r="R71" s="25" t="str">
        <f>'Hedge 2 | (BDC)2'!S71</f>
        <v/>
      </c>
      <c r="S71" s="39" t="str">
        <f>'Hedge 2 | (BDC)2'!U71</f>
        <v/>
      </c>
      <c r="T71" s="55"/>
      <c r="U71" s="55"/>
      <c r="V71" s="38" t="str">
        <f>'Hedge 3 | (BT)2-M1'!B71</f>
        <v/>
      </c>
      <c r="W71" s="25" t="str">
        <f>'Hedge 3 | (BT)2-M1'!C71</f>
        <v/>
      </c>
      <c r="X71" s="25" t="str">
        <f>'Hedge 3 | (BT)2-M1'!H71</f>
        <v/>
      </c>
      <c r="Y71" s="25" t="str">
        <f>'Hedge 3 | (BT)2-M1'!O71</f>
        <v/>
      </c>
      <c r="Z71" s="25" t="str">
        <f>IF(AH71="","",IF('Hedge 3 | (BT)2-M1'!X71="W","Y",IF('Hedge 3 | (BT)2-M1'!X71="L","N","")))</f>
        <v/>
      </c>
      <c r="AA71" s="25" t="str">
        <f>'Hedge 3 | (BT)2-M1'!AM71</f>
        <v/>
      </c>
      <c r="AB71" s="25" t="str">
        <f>'Hedge 3 | (BT)2-M1'!S71</f>
        <v/>
      </c>
      <c r="AC71" s="39" t="str">
        <f>'Hedge 3 | (BT)2-M1'!U71</f>
        <v/>
      </c>
      <c r="AD71" s="55"/>
      <c r="AE71" s="55"/>
      <c r="AF71" s="55"/>
      <c r="AG71" s="55"/>
      <c r="AH71" s="115"/>
      <c r="AI71" s="123"/>
      <c r="AJ71" s="124"/>
      <c r="AK71" s="120"/>
      <c r="AL71" s="74"/>
      <c r="AM71" s="67" t="str" cm="1">
        <f t="array" aca="1" ref="AM71" ca="1">IF(AH70="","",INDIRECT(CQ70&amp;CF71))</f>
        <v/>
      </c>
      <c r="AN71" s="25" t="str">
        <f t="shared" si="8"/>
        <v/>
      </c>
      <c r="AO71" s="25" t="str">
        <f t="shared" si="11"/>
        <v/>
      </c>
      <c r="AP71" s="37" t="str">
        <f t="shared" si="9"/>
        <v/>
      </c>
      <c r="AQ71" s="55"/>
      <c r="AR71" s="55"/>
      <c r="AS71" s="55"/>
      <c r="AT71" s="38" t="str">
        <f>'Hedge 4 | (BM1C)2'!B71</f>
        <v/>
      </c>
      <c r="AU71" s="25" t="str">
        <f>'Hedge 4 | (BM1C)2'!C71</f>
        <v/>
      </c>
      <c r="AV71" s="25" t="str">
        <f>'Hedge 4 | (BM1C)2'!H71</f>
        <v/>
      </c>
      <c r="AW71" s="25" t="str">
        <f>'Hedge 4 | (BM1C)2'!O71</f>
        <v/>
      </c>
      <c r="AX71" s="25" t="str">
        <f>IF(AH71="","",IF('Hedge 4 | (BM1C)2'!X71="W","Y",IF('Hedge 4 | (BM1C)2'!X71="L","N","")))</f>
        <v/>
      </c>
      <c r="AY71" s="25" t="str">
        <f>'Hedge 4 | (BM1C)2'!AM71</f>
        <v/>
      </c>
      <c r="AZ71" s="25" t="str">
        <f>'Hedge 4 | (BM1C)2'!S71</f>
        <v/>
      </c>
      <c r="BA71" s="39" t="str">
        <f>'Hedge 4 | (BM1C)2'!U71</f>
        <v/>
      </c>
      <c r="BB71" s="55"/>
      <c r="BC71" s="55"/>
      <c r="BD71" s="38" t="str">
        <f>'Hedge 5 | (BFC)2'!B71</f>
        <v/>
      </c>
      <c r="BE71" s="25" t="str">
        <f>'Hedge 5 | (BFC)2'!C71</f>
        <v/>
      </c>
      <c r="BF71" s="25" t="str">
        <f>'Hedge 5 | (BFC)2'!H71</f>
        <v/>
      </c>
      <c r="BG71" s="25" t="str">
        <f>'Hedge 5 | (BFC)2'!O71</f>
        <v/>
      </c>
      <c r="BH71" s="25" t="str">
        <f>IF(AH71="","",IF('Hedge 5 | (BFC)2'!X71="W","Y",IF('Hedge 5 | (BFC)2'!X71="L","N","")))</f>
        <v/>
      </c>
      <c r="BI71" s="25" t="str">
        <f>'Hedge 5 | (BFC)2'!AM71</f>
        <v/>
      </c>
      <c r="BJ71" s="25" t="str">
        <f>'Hedge 5 | (BFC)2'!S71</f>
        <v/>
      </c>
      <c r="BK71" s="39" t="str">
        <f>'Hedge 5 | (BFC)2'!U71</f>
        <v/>
      </c>
      <c r="BL71" s="55"/>
      <c r="BM71" s="55"/>
      <c r="BN71" s="35" t="str">
        <f>'Hedge 6 | (D3BF3)2'!B71</f>
        <v/>
      </c>
      <c r="BO71" s="36" t="str">
        <f>'Hedge 6 | (D3BF3)2'!C71</f>
        <v/>
      </c>
      <c r="BP71" s="36" t="str">
        <f>'Hedge 6 | (D3BF3)2'!H71</f>
        <v/>
      </c>
      <c r="BQ71" s="36" t="str">
        <f>'Hedge 6 | (D3BF3)2'!O71</f>
        <v/>
      </c>
      <c r="BR71" s="36" t="str">
        <f>IF(AH71="","",IF('Hedge 6 | (D3BF3)2'!X71="W","Y",IF('Hedge 6 | (D3BF3)2'!X71="L","N","")))</f>
        <v/>
      </c>
      <c r="BS71" s="36" t="str">
        <f>'Hedge 6 | (D3BF3)2'!AM71</f>
        <v/>
      </c>
      <c r="BT71" s="36" t="str">
        <f>'Hedge 6 | (D3BF3)2'!S71</f>
        <v/>
      </c>
      <c r="BU71" s="37" t="str">
        <f>'Hedge 6 | (D3BF3)2'!U71</f>
        <v/>
      </c>
      <c r="BV71" s="55"/>
      <c r="BW71" s="55"/>
      <c r="BX71" s="1" t="e">
        <f>IF(AN71="",0,IFERROR(VLOOKUP(AN66&amp;AN67&amp;AN68&amp;AN69&amp;AN70&amp;AN71,General!I:J,2,FALSE),0))+AO70</f>
        <v>#VALUE!</v>
      </c>
      <c r="CE71" s="1" t="str">
        <f>CE74</f>
        <v/>
      </c>
      <c r="CF71" s="1">
        <v>71</v>
      </c>
      <c r="CG71" s="1" t="str">
        <f t="shared" ref="CG71:CG74" si="64">$CE$74</f>
        <v/>
      </c>
      <c r="CL71" s="1">
        <f>CR71</f>
        <v>1</v>
      </c>
      <c r="CQ71" s="1" t="str">
        <f t="shared" ref="CQ71:CQ73" ca="1" si="65">$CL$69</f>
        <v/>
      </c>
      <c r="CR71" s="1">
        <f t="shared" ref="CR71" si="66">IF(CR66=4,1,CR66+1)</f>
        <v>1</v>
      </c>
      <c r="CT71" s="1" t="str">
        <f t="shared" si="10"/>
        <v/>
      </c>
      <c r="DQ71" s="17" t="str">
        <f t="shared" si="36"/>
        <v>B62</v>
      </c>
      <c r="DR71" s="76" t="str">
        <f t="shared" si="37"/>
        <v/>
      </c>
      <c r="DS71" s="4" t="str">
        <f t="shared" si="38"/>
        <v/>
      </c>
      <c r="DT71" s="4" t="str">
        <f t="shared" si="39"/>
        <v/>
      </c>
      <c r="DU71" s="4" t="str">
        <f t="shared" si="40"/>
        <v/>
      </c>
      <c r="DV71" s="4" t="str">
        <f t="shared" si="41"/>
        <v/>
      </c>
      <c r="DW71" s="4" t="str">
        <f t="shared" si="42"/>
        <v/>
      </c>
    </row>
    <row r="72" spans="1:127" ht="26.25" customHeight="1" thickBot="1">
      <c r="A72" s="1">
        <v>63</v>
      </c>
      <c r="B72" s="38" t="str">
        <f>'Hedge 1 | (BTC)2'!B72</f>
        <v/>
      </c>
      <c r="C72" s="25" t="str">
        <f>'Hedge 1 | (BTC)2'!C72</f>
        <v/>
      </c>
      <c r="D72" s="25" t="str">
        <f>'Hedge 1 | (BTC)2'!H72</f>
        <v/>
      </c>
      <c r="E72" s="25" t="str">
        <f>'Hedge 1 | (BTC)2'!O72</f>
        <v/>
      </c>
      <c r="F72" s="25" t="str">
        <f>IF(AH72="","",IF('Hedge 1 | (BTC)2'!X72="W","Y",IF('Hedge 1 | (BTC)2'!X72="L","N","")))</f>
        <v/>
      </c>
      <c r="G72" s="25" t="str">
        <f>'Hedge 1 | (BTC)2'!AM72</f>
        <v/>
      </c>
      <c r="H72" s="25" t="str">
        <f>'Hedge 1 | (BTC)2'!S72</f>
        <v/>
      </c>
      <c r="I72" s="39" t="str">
        <f>'Hedge 1 | (BTC)2'!U72</f>
        <v/>
      </c>
      <c r="J72" s="55"/>
      <c r="K72" s="55"/>
      <c r="L72" s="38" t="str">
        <f>'Hedge 2 | (BDC)2'!B72</f>
        <v/>
      </c>
      <c r="M72" s="25" t="str">
        <f>'Hedge 2 | (BDC)2'!C72</f>
        <v/>
      </c>
      <c r="N72" s="25" t="str">
        <f>'Hedge 2 | (BDC)2'!H72</f>
        <v/>
      </c>
      <c r="O72" s="25" t="str">
        <f>'Hedge 2 | (BDC)2'!O72</f>
        <v/>
      </c>
      <c r="P72" s="25" t="str">
        <f>IF(AH72="","",IF('Hedge 2 | (BDC)2'!X72="W","Y",IF('Hedge 2 | (BDC)2'!X72="L","N","")))</f>
        <v/>
      </c>
      <c r="Q72" s="25" t="str">
        <f>'Hedge 2 | (BDC)2'!AM72</f>
        <v/>
      </c>
      <c r="R72" s="25" t="str">
        <f>'Hedge 2 | (BDC)2'!S72</f>
        <v/>
      </c>
      <c r="S72" s="39" t="str">
        <f>'Hedge 2 | (BDC)2'!U72</f>
        <v/>
      </c>
      <c r="T72" s="55"/>
      <c r="U72" s="55"/>
      <c r="V72" s="38" t="str">
        <f>'Hedge 3 | (BT)2-M1'!B72</f>
        <v/>
      </c>
      <c r="W72" s="25" t="str">
        <f>'Hedge 3 | (BT)2-M1'!C72</f>
        <v/>
      </c>
      <c r="X72" s="25" t="str">
        <f>'Hedge 3 | (BT)2-M1'!H72</f>
        <v/>
      </c>
      <c r="Y72" s="25" t="str">
        <f>'Hedge 3 | (BT)2-M1'!O72</f>
        <v/>
      </c>
      <c r="Z72" s="25" t="str">
        <f>IF(AH72="","",IF('Hedge 3 | (BT)2-M1'!X72="W","Y",IF('Hedge 3 | (BT)2-M1'!X72="L","N","")))</f>
        <v/>
      </c>
      <c r="AA72" s="25" t="str">
        <f>'Hedge 3 | (BT)2-M1'!AM72</f>
        <v/>
      </c>
      <c r="AB72" s="25" t="str">
        <f>'Hedge 3 | (BT)2-M1'!S72</f>
        <v/>
      </c>
      <c r="AC72" s="39" t="str">
        <f>'Hedge 3 | (BT)2-M1'!U72</f>
        <v/>
      </c>
      <c r="AD72" s="55"/>
      <c r="AE72" s="55"/>
      <c r="AF72" s="55"/>
      <c r="AG72" s="55"/>
      <c r="AH72" s="115"/>
      <c r="AI72" s="123"/>
      <c r="AJ72" s="124"/>
      <c r="AK72" s="120"/>
      <c r="AL72" s="74"/>
      <c r="AM72" s="67" t="str" cm="1">
        <f t="array" aca="1" ref="AM72" ca="1">IF(AH71="","",INDIRECT(CQ71&amp;CF72))</f>
        <v/>
      </c>
      <c r="AN72" s="25" t="str">
        <f t="shared" si="8"/>
        <v/>
      </c>
      <c r="AO72" s="25" t="str">
        <f t="shared" si="11"/>
        <v/>
      </c>
      <c r="AP72" s="37" t="str">
        <f t="shared" si="9"/>
        <v/>
      </c>
      <c r="AQ72" s="55"/>
      <c r="AR72" s="55"/>
      <c r="AS72" s="55"/>
      <c r="AT72" s="38" t="str">
        <f>'Hedge 4 | (BM1C)2'!B72</f>
        <v/>
      </c>
      <c r="AU72" s="25" t="str">
        <f>'Hedge 4 | (BM1C)2'!C72</f>
        <v/>
      </c>
      <c r="AV72" s="25" t="str">
        <f>'Hedge 4 | (BM1C)2'!H72</f>
        <v/>
      </c>
      <c r="AW72" s="25" t="str">
        <f>'Hedge 4 | (BM1C)2'!O72</f>
        <v/>
      </c>
      <c r="AX72" s="25" t="str">
        <f>IF(AH72="","",IF('Hedge 4 | (BM1C)2'!X72="W","Y",IF('Hedge 4 | (BM1C)2'!X72="L","N","")))</f>
        <v/>
      </c>
      <c r="AY72" s="25" t="str">
        <f>'Hedge 4 | (BM1C)2'!AM72</f>
        <v/>
      </c>
      <c r="AZ72" s="25" t="str">
        <f>'Hedge 4 | (BM1C)2'!S72</f>
        <v/>
      </c>
      <c r="BA72" s="39" t="str">
        <f>'Hedge 4 | (BM1C)2'!U72</f>
        <v/>
      </c>
      <c r="BB72" s="55"/>
      <c r="BC72" s="55"/>
      <c r="BD72" s="38" t="str">
        <f>'Hedge 5 | (BFC)2'!B72</f>
        <v/>
      </c>
      <c r="BE72" s="25" t="str">
        <f>'Hedge 5 | (BFC)2'!C72</f>
        <v/>
      </c>
      <c r="BF72" s="25" t="str">
        <f>'Hedge 5 | (BFC)2'!H72</f>
        <v/>
      </c>
      <c r="BG72" s="25" t="str">
        <f>'Hedge 5 | (BFC)2'!O72</f>
        <v/>
      </c>
      <c r="BH72" s="25" t="str">
        <f>IF(AH72="","",IF('Hedge 5 | (BFC)2'!X72="W","Y",IF('Hedge 5 | (BFC)2'!X72="L","N","")))</f>
        <v/>
      </c>
      <c r="BI72" s="25" t="str">
        <f>'Hedge 5 | (BFC)2'!AM72</f>
        <v/>
      </c>
      <c r="BJ72" s="25" t="str">
        <f>'Hedge 5 | (BFC)2'!S72</f>
        <v/>
      </c>
      <c r="BK72" s="39" t="str">
        <f>'Hedge 5 | (BFC)2'!U72</f>
        <v/>
      </c>
      <c r="BL72" s="55"/>
      <c r="BM72" s="55"/>
      <c r="BN72" s="35" t="str">
        <f>'Hedge 6 | (D3BF3)2'!B72</f>
        <v/>
      </c>
      <c r="BO72" s="36" t="str">
        <f>'Hedge 6 | (D3BF3)2'!C72</f>
        <v/>
      </c>
      <c r="BP72" s="36" t="str">
        <f>'Hedge 6 | (D3BF3)2'!H72</f>
        <v/>
      </c>
      <c r="BQ72" s="36" t="str">
        <f>'Hedge 6 | (D3BF3)2'!O72</f>
        <v/>
      </c>
      <c r="BR72" s="36" t="str">
        <f>IF(AH72="","",IF('Hedge 6 | (D3BF3)2'!X72="W","Y",IF('Hedge 6 | (D3BF3)2'!X72="L","N","")))</f>
        <v/>
      </c>
      <c r="BS72" s="36" t="str">
        <f>'Hedge 6 | (D3BF3)2'!AM72</f>
        <v/>
      </c>
      <c r="BT72" s="36" t="str">
        <f>'Hedge 6 | (D3BF3)2'!S72</f>
        <v/>
      </c>
      <c r="BU72" s="37" t="str">
        <f>'Hedge 6 | (D3BF3)2'!U72</f>
        <v/>
      </c>
      <c r="BV72" s="55"/>
      <c r="BW72" s="55"/>
      <c r="BX72" s="1" t="e">
        <f>IF(AN72="",0,IFERROR(VLOOKUP(AN67&amp;AN68&amp;AN69&amp;AN70&amp;AN71&amp;AN72,General!I:J,2,FALSE),0))+AO71</f>
        <v>#VALUE!</v>
      </c>
      <c r="CE72" s="1" t="str">
        <f>CE74</f>
        <v/>
      </c>
      <c r="CF72" s="1">
        <v>72</v>
      </c>
      <c r="CG72" s="1" t="str">
        <f t="shared" si="64"/>
        <v/>
      </c>
      <c r="CH72" s="1" t="str">
        <f>IFERROR(VLOOKUP(CH74,General!R:S,2,FALSE),"")</f>
        <v/>
      </c>
      <c r="CI72" s="1" t="str">
        <f>IFERROR(VLOOKUP(CI74,General!R:S,2,FALSE),"")</f>
        <v/>
      </c>
      <c r="CJ72" s="1" t="str">
        <f>IFERROR(VLOOKUP(CJ74,General!R:S,2,FALSE),"")</f>
        <v/>
      </c>
      <c r="CK72" s="1" t="str">
        <f>IFERROR(VLOOKUP(CK74,General!R:S,2,FALSE),"")</f>
        <v/>
      </c>
      <c r="CL72" s="1">
        <f ca="1">COUNTIF(CH73:CK73,MAX(CH73:CK73))</f>
        <v>4</v>
      </c>
      <c r="CQ72" s="1" t="str">
        <f t="shared" ca="1" si="65"/>
        <v/>
      </c>
      <c r="CT72" s="1" t="str">
        <f t="shared" si="10"/>
        <v/>
      </c>
      <c r="DQ72" s="17" t="str">
        <f t="shared" si="36"/>
        <v>B63</v>
      </c>
      <c r="DR72" s="76" t="str">
        <f t="shared" si="37"/>
        <v/>
      </c>
      <c r="DS72" s="4" t="str">
        <f t="shared" si="38"/>
        <v/>
      </c>
      <c r="DT72" s="4" t="str">
        <f t="shared" si="39"/>
        <v/>
      </c>
      <c r="DU72" s="4" t="str">
        <f t="shared" si="40"/>
        <v/>
      </c>
      <c r="DV72" s="4" t="str">
        <f t="shared" si="41"/>
        <v/>
      </c>
      <c r="DW72" s="4" t="str">
        <f t="shared" si="42"/>
        <v/>
      </c>
    </row>
    <row r="73" spans="1:127" ht="26.25" customHeight="1" thickBot="1">
      <c r="A73" s="1">
        <v>64</v>
      </c>
      <c r="B73" s="38" t="str">
        <f>'Hedge 1 | (BTC)2'!B73</f>
        <v/>
      </c>
      <c r="C73" s="25" t="str">
        <f>'Hedge 1 | (BTC)2'!C73</f>
        <v/>
      </c>
      <c r="D73" s="25" t="str">
        <f>'Hedge 1 | (BTC)2'!H73</f>
        <v/>
      </c>
      <c r="E73" s="25" t="str">
        <f>'Hedge 1 | (BTC)2'!O73</f>
        <v/>
      </c>
      <c r="F73" s="25" t="str">
        <f>IF(AH73="","",IF('Hedge 1 | (BTC)2'!X73="W","Y",IF('Hedge 1 | (BTC)2'!X73="L","N","")))</f>
        <v/>
      </c>
      <c r="G73" s="25" t="str">
        <f>'Hedge 1 | (BTC)2'!AM73</f>
        <v/>
      </c>
      <c r="H73" s="25" t="str">
        <f>'Hedge 1 | (BTC)2'!S73</f>
        <v/>
      </c>
      <c r="I73" s="39" t="str">
        <f>'Hedge 1 | (BTC)2'!U73</f>
        <v/>
      </c>
      <c r="J73" s="55"/>
      <c r="K73" s="55"/>
      <c r="L73" s="38" t="str">
        <f>'Hedge 2 | (BDC)2'!B73</f>
        <v/>
      </c>
      <c r="M73" s="25" t="str">
        <f>'Hedge 2 | (BDC)2'!C73</f>
        <v/>
      </c>
      <c r="N73" s="25" t="str">
        <f>'Hedge 2 | (BDC)2'!H73</f>
        <v/>
      </c>
      <c r="O73" s="25" t="str">
        <f>'Hedge 2 | (BDC)2'!O73</f>
        <v/>
      </c>
      <c r="P73" s="25" t="str">
        <f>IF(AH73="","",IF('Hedge 2 | (BDC)2'!X73="W","Y",IF('Hedge 2 | (BDC)2'!X73="L","N","")))</f>
        <v/>
      </c>
      <c r="Q73" s="25" t="str">
        <f>'Hedge 2 | (BDC)2'!AM73</f>
        <v/>
      </c>
      <c r="R73" s="25" t="str">
        <f>'Hedge 2 | (BDC)2'!S73</f>
        <v/>
      </c>
      <c r="S73" s="39" t="str">
        <f>'Hedge 2 | (BDC)2'!U73</f>
        <v/>
      </c>
      <c r="T73" s="55"/>
      <c r="U73" s="55"/>
      <c r="V73" s="38" t="str">
        <f>'Hedge 3 | (BT)2-M1'!B73</f>
        <v/>
      </c>
      <c r="W73" s="25" t="str">
        <f>'Hedge 3 | (BT)2-M1'!C73</f>
        <v/>
      </c>
      <c r="X73" s="25" t="str">
        <f>'Hedge 3 | (BT)2-M1'!H73</f>
        <v/>
      </c>
      <c r="Y73" s="25" t="str">
        <f>'Hedge 3 | (BT)2-M1'!O73</f>
        <v/>
      </c>
      <c r="Z73" s="25" t="str">
        <f>IF(AH73="","",IF('Hedge 3 | (BT)2-M1'!X73="W","Y",IF('Hedge 3 | (BT)2-M1'!X73="L","N","")))</f>
        <v/>
      </c>
      <c r="AA73" s="25" t="str">
        <f>'Hedge 3 | (BT)2-M1'!AM73</f>
        <v/>
      </c>
      <c r="AB73" s="25" t="str">
        <f>'Hedge 3 | (BT)2-M1'!S73</f>
        <v/>
      </c>
      <c r="AC73" s="39" t="str">
        <f>'Hedge 3 | (BT)2-M1'!U73</f>
        <v/>
      </c>
      <c r="AD73" s="55"/>
      <c r="AE73" s="55"/>
      <c r="AF73" s="55"/>
      <c r="AG73" s="55"/>
      <c r="AH73" s="115"/>
      <c r="AI73" s="123"/>
      <c r="AJ73" s="124"/>
      <c r="AK73" s="120"/>
      <c r="AL73" s="74"/>
      <c r="AM73" s="67" t="str" cm="1">
        <f t="array" aca="1" ref="AM73" ca="1">IF(AH72="","",INDIRECT(CQ72&amp;CF73))</f>
        <v/>
      </c>
      <c r="AN73" s="25" t="str">
        <f t="shared" si="8"/>
        <v/>
      </c>
      <c r="AO73" s="25" t="str">
        <f t="shared" si="11"/>
        <v/>
      </c>
      <c r="AP73" s="37" t="str">
        <f t="shared" si="9"/>
        <v/>
      </c>
      <c r="AQ73" s="55"/>
      <c r="AR73" s="55"/>
      <c r="AS73" s="55"/>
      <c r="AT73" s="38" t="str">
        <f>'Hedge 4 | (BM1C)2'!B73</f>
        <v/>
      </c>
      <c r="AU73" s="25" t="str">
        <f>'Hedge 4 | (BM1C)2'!C73</f>
        <v/>
      </c>
      <c r="AV73" s="25" t="str">
        <f>'Hedge 4 | (BM1C)2'!H73</f>
        <v/>
      </c>
      <c r="AW73" s="25" t="str">
        <f>'Hedge 4 | (BM1C)2'!O73</f>
        <v/>
      </c>
      <c r="AX73" s="25" t="str">
        <f>IF(AH73="","",IF('Hedge 4 | (BM1C)2'!X73="W","Y",IF('Hedge 4 | (BM1C)2'!X73="L","N","")))</f>
        <v/>
      </c>
      <c r="AY73" s="25" t="str">
        <f>'Hedge 4 | (BM1C)2'!AM73</f>
        <v/>
      </c>
      <c r="AZ73" s="25" t="str">
        <f>'Hedge 4 | (BM1C)2'!S73</f>
        <v/>
      </c>
      <c r="BA73" s="39" t="str">
        <f>'Hedge 4 | (BM1C)2'!U73</f>
        <v/>
      </c>
      <c r="BB73" s="55"/>
      <c r="BC73" s="55"/>
      <c r="BD73" s="38" t="str">
        <f>'Hedge 5 | (BFC)2'!B73</f>
        <v/>
      </c>
      <c r="BE73" s="25" t="str">
        <f>'Hedge 5 | (BFC)2'!C73</f>
        <v/>
      </c>
      <c r="BF73" s="25" t="str">
        <f>'Hedge 5 | (BFC)2'!H73</f>
        <v/>
      </c>
      <c r="BG73" s="25" t="str">
        <f>'Hedge 5 | (BFC)2'!O73</f>
        <v/>
      </c>
      <c r="BH73" s="25" t="str">
        <f>IF(AH73="","",IF('Hedge 5 | (BFC)2'!X73="W","Y",IF('Hedge 5 | (BFC)2'!X73="L","N","")))</f>
        <v/>
      </c>
      <c r="BI73" s="25" t="str">
        <f>'Hedge 5 | (BFC)2'!AM73</f>
        <v/>
      </c>
      <c r="BJ73" s="25" t="str">
        <f>'Hedge 5 | (BFC)2'!S73</f>
        <v/>
      </c>
      <c r="BK73" s="39" t="str">
        <f>'Hedge 5 | (BFC)2'!U73</f>
        <v/>
      </c>
      <c r="BL73" s="55"/>
      <c r="BM73" s="55"/>
      <c r="BN73" s="35" t="str">
        <f>'Hedge 6 | (D3BF3)2'!B73</f>
        <v/>
      </c>
      <c r="BO73" s="36" t="str">
        <f>'Hedge 6 | (D3BF3)2'!C73</f>
        <v/>
      </c>
      <c r="BP73" s="36" t="str">
        <f>'Hedge 6 | (D3BF3)2'!H73</f>
        <v/>
      </c>
      <c r="BQ73" s="36" t="str">
        <f>'Hedge 6 | (D3BF3)2'!O73</f>
        <v/>
      </c>
      <c r="BR73" s="36" t="str">
        <f>IF(AH73="","",IF('Hedge 6 | (D3BF3)2'!X73="W","Y",IF('Hedge 6 | (D3BF3)2'!X73="L","N","")))</f>
        <v/>
      </c>
      <c r="BS73" s="36" t="str">
        <f>'Hedge 6 | (D3BF3)2'!AM73</f>
        <v/>
      </c>
      <c r="BT73" s="36" t="str">
        <f>'Hedge 6 | (D3BF3)2'!S73</f>
        <v/>
      </c>
      <c r="BU73" s="37" t="str">
        <f>'Hedge 6 | (D3BF3)2'!U73</f>
        <v/>
      </c>
      <c r="BV73" s="55"/>
      <c r="BW73" s="55"/>
      <c r="BX73" s="1" t="e">
        <f>IF(AN73="",0,IFERROR(VLOOKUP(AN68&amp;AN69&amp;AN70&amp;AN71&amp;AN72&amp;AN73,General!I:J,2,FALSE),0))+AO72</f>
        <v>#VALUE!</v>
      </c>
      <c r="CE73" s="1" t="str">
        <f>CE74</f>
        <v/>
      </c>
      <c r="CF73" s="1">
        <v>73</v>
      </c>
      <c r="CG73" s="1" t="str">
        <f t="shared" si="64"/>
        <v/>
      </c>
      <c r="CH73" s="1">
        <f ca="1">IF(CH74="",0,COUNTIF(INDIRECT(CH72&amp;CF70):INDIRECT(CH72&amp;CF74),"Y"))</f>
        <v>0</v>
      </c>
      <c r="CI73" s="1">
        <f ca="1">IF(CI74="",0,COUNTIF(INDIRECT(CI72&amp;CF70):INDIRECT(CI72&amp;CF74),"Y"))</f>
        <v>0</v>
      </c>
      <c r="CJ73" s="1">
        <f ca="1">IF(CJ74="",0,COUNTIF(INDIRECT(CJ72&amp;CF70):INDIRECT(CJ72&amp;CF74),"Y"))</f>
        <v>0</v>
      </c>
      <c r="CK73" s="1">
        <f ca="1">IF(CK74="",0,COUNTIF(INDIRECT(CK72&amp;CF70):INDIRECT(CK72&amp;CF74),"Y"))</f>
        <v>0</v>
      </c>
      <c r="CL73" s="1" t="str" cm="1">
        <f t="array" aca="1" ref="CL73" ca="1">IFERROR(INDEX($CH$74:$CK$74,_xlfn.AGGREGATE(15,6,COLUMN($CH$74:$CK$74)-COLUMN($CG$74)/($CH$73:$CK$73=MAX($CH$73:$CK$73)),COLUMNS($CH$74:CH74))),"")</f>
        <v/>
      </c>
      <c r="CM73" s="1" t="str" cm="1">
        <f t="array" aca="1" ref="CM73" ca="1">IFERROR(INDEX($CH$74:$CK$74,_xlfn.AGGREGATE(15,6,COLUMN($CH$74:$CK$74)-COLUMN($CG$74)/($CH$73:$CK$73=MAX($CH$73:$CK$73)),COLUMNS($CH$74:CI74))),"")</f>
        <v/>
      </c>
      <c r="CN73" s="1" t="str" cm="1">
        <f t="array" aca="1" ref="CN73" ca="1">IFERROR(INDEX($CH$74:$CK$74,_xlfn.AGGREGATE(15,6,COLUMN($CH$74:$CK$74)-COLUMN($CG$74)/($CH$73:$CK$73=MAX($CH$73:$CK$73)),COLUMNS($CH$74:CJ74))),"")</f>
        <v/>
      </c>
      <c r="CO73" s="1" t="str" cm="1">
        <f t="array" aca="1" ref="CO73" ca="1">IFERROR(INDEX($CH$74:$CK$74,_xlfn.AGGREGATE(15,6,COLUMN($CH$74:$CK$74)-COLUMN($CG$74)/($CH$73:$CK$73=MAX($CH$73:$CK$73)),COLUMNS($CH$74:CK74))),"")</f>
        <v/>
      </c>
      <c r="CQ73" s="1" t="str">
        <f t="shared" ca="1" si="65"/>
        <v/>
      </c>
      <c r="CT73" s="1" t="str">
        <f t="shared" si="10"/>
        <v/>
      </c>
      <c r="DQ73" s="17" t="str">
        <f t="shared" si="36"/>
        <v>B64</v>
      </c>
      <c r="DR73" s="76" t="str">
        <f t="shared" si="37"/>
        <v/>
      </c>
      <c r="DS73" s="4" t="str">
        <f t="shared" si="38"/>
        <v/>
      </c>
      <c r="DT73" s="4" t="str">
        <f t="shared" si="39"/>
        <v/>
      </c>
      <c r="DU73" s="4" t="str">
        <f t="shared" si="40"/>
        <v/>
      </c>
      <c r="DV73" s="4" t="str">
        <f t="shared" si="41"/>
        <v/>
      </c>
      <c r="DW73" s="4" t="str">
        <f t="shared" si="42"/>
        <v/>
      </c>
    </row>
    <row r="74" spans="1:127" ht="26.25" customHeight="1" thickBot="1">
      <c r="A74" s="1">
        <v>65</v>
      </c>
      <c r="B74" s="40" t="str">
        <f>'Hedge 1 | (BTC)2'!B74</f>
        <v/>
      </c>
      <c r="C74" s="41" t="str">
        <f>'Hedge 1 | (BTC)2'!C74</f>
        <v/>
      </c>
      <c r="D74" s="41" t="str">
        <f>'Hedge 1 | (BTC)2'!H74</f>
        <v/>
      </c>
      <c r="E74" s="41" t="str">
        <f>'Hedge 1 | (BTC)2'!O74</f>
        <v/>
      </c>
      <c r="F74" s="41" t="str">
        <f>IF(AH74="","",IF('Hedge 1 | (BTC)2'!X74="W","Y",IF('Hedge 1 | (BTC)2'!X74="L","N","")))</f>
        <v/>
      </c>
      <c r="G74" s="41" t="str">
        <f>'Hedge 1 | (BTC)2'!AM74</f>
        <v/>
      </c>
      <c r="H74" s="41" t="str">
        <f>'Hedge 1 | (BTC)2'!S74</f>
        <v/>
      </c>
      <c r="I74" s="42" t="str">
        <f>'Hedge 1 | (BTC)2'!U74</f>
        <v/>
      </c>
      <c r="J74" s="55"/>
      <c r="K74" s="55"/>
      <c r="L74" s="40" t="str">
        <f>'Hedge 2 | (BDC)2'!B74</f>
        <v/>
      </c>
      <c r="M74" s="41" t="str">
        <f>'Hedge 2 | (BDC)2'!C74</f>
        <v/>
      </c>
      <c r="N74" s="41" t="str">
        <f>'Hedge 2 | (BDC)2'!H74</f>
        <v/>
      </c>
      <c r="O74" s="41" t="str">
        <f>'Hedge 2 | (BDC)2'!O74</f>
        <v/>
      </c>
      <c r="P74" s="41" t="str">
        <f>IF(AH74="","",IF('Hedge 2 | (BDC)2'!X74="W","Y",IF('Hedge 2 | (BDC)2'!X74="L","N","")))</f>
        <v/>
      </c>
      <c r="Q74" s="41" t="str">
        <f>'Hedge 2 | (BDC)2'!AM74</f>
        <v/>
      </c>
      <c r="R74" s="41" t="str">
        <f>'Hedge 2 | (BDC)2'!S74</f>
        <v/>
      </c>
      <c r="S74" s="42" t="str">
        <f>'Hedge 2 | (BDC)2'!U74</f>
        <v/>
      </c>
      <c r="T74" s="55"/>
      <c r="U74" s="55"/>
      <c r="V74" s="40" t="str">
        <f>'Hedge 3 | (BT)2-M1'!B74</f>
        <v/>
      </c>
      <c r="W74" s="41" t="str">
        <f>'Hedge 3 | (BT)2-M1'!C74</f>
        <v/>
      </c>
      <c r="X74" s="41" t="str">
        <f>'Hedge 3 | (BT)2-M1'!H74</f>
        <v/>
      </c>
      <c r="Y74" s="41" t="str">
        <f>'Hedge 3 | (BT)2-M1'!O74</f>
        <v/>
      </c>
      <c r="Z74" s="41" t="str">
        <f>IF(AH74="","",IF('Hedge 3 | (BT)2-M1'!X74="W","Y",IF('Hedge 3 | (BT)2-M1'!X74="L","N","")))</f>
        <v/>
      </c>
      <c r="AA74" s="41" t="str">
        <f>'Hedge 3 | (BT)2-M1'!AM74</f>
        <v/>
      </c>
      <c r="AB74" s="41" t="str">
        <f>'Hedge 3 | (BT)2-M1'!S74</f>
        <v/>
      </c>
      <c r="AC74" s="42" t="str">
        <f>'Hedge 3 | (BT)2-M1'!U74</f>
        <v/>
      </c>
      <c r="AD74" s="55"/>
      <c r="AE74" s="55"/>
      <c r="AF74" s="55"/>
      <c r="AG74" s="55"/>
      <c r="AH74" s="116"/>
      <c r="AI74" s="123"/>
      <c r="AJ74" s="124"/>
      <c r="AK74" s="121"/>
      <c r="AL74" s="75"/>
      <c r="AM74" s="70" t="str" cm="1">
        <f t="array" aca="1" ref="AM74" ca="1">IF(AH73="","",INDIRECT(CQ73&amp;CF74))</f>
        <v/>
      </c>
      <c r="AN74" s="41" t="str">
        <f t="shared" si="8"/>
        <v/>
      </c>
      <c r="AO74" s="41" t="str">
        <f t="shared" si="11"/>
        <v/>
      </c>
      <c r="AP74" s="37" t="str">
        <f t="shared" si="9"/>
        <v/>
      </c>
      <c r="AQ74" s="55"/>
      <c r="AR74" s="55"/>
      <c r="AS74" s="55"/>
      <c r="AT74" s="40" t="str">
        <f>'Hedge 4 | (BM1C)2'!B74</f>
        <v/>
      </c>
      <c r="AU74" s="41" t="str">
        <f>'Hedge 4 | (BM1C)2'!C74</f>
        <v/>
      </c>
      <c r="AV74" s="41" t="str">
        <f>'Hedge 4 | (BM1C)2'!H74</f>
        <v/>
      </c>
      <c r="AW74" s="41" t="str">
        <f>'Hedge 4 | (BM1C)2'!O74</f>
        <v/>
      </c>
      <c r="AX74" s="41" t="str">
        <f>IF(AH74="","",IF('Hedge 4 | (BM1C)2'!X74="W","Y",IF('Hedge 4 | (BM1C)2'!X74="L","N","")))</f>
        <v/>
      </c>
      <c r="AY74" s="41" t="str">
        <f>'Hedge 4 | (BM1C)2'!AM74</f>
        <v/>
      </c>
      <c r="AZ74" s="41" t="str">
        <f>'Hedge 4 | (BM1C)2'!S74</f>
        <v/>
      </c>
      <c r="BA74" s="42" t="str">
        <f>'Hedge 4 | (BM1C)2'!U74</f>
        <v/>
      </c>
      <c r="BB74" s="55"/>
      <c r="BC74" s="55"/>
      <c r="BD74" s="40" t="str">
        <f>'Hedge 5 | (BFC)2'!B74</f>
        <v/>
      </c>
      <c r="BE74" s="41" t="str">
        <f>'Hedge 5 | (BFC)2'!C74</f>
        <v/>
      </c>
      <c r="BF74" s="41" t="str">
        <f>'Hedge 5 | (BFC)2'!H74</f>
        <v/>
      </c>
      <c r="BG74" s="41" t="str">
        <f>'Hedge 5 | (BFC)2'!O74</f>
        <v/>
      </c>
      <c r="BH74" s="41" t="str">
        <f>IF(AH74="","",IF('Hedge 5 | (BFC)2'!X74="W","Y",IF('Hedge 5 | (BFC)2'!X74="L","N","")))</f>
        <v/>
      </c>
      <c r="BI74" s="41" t="str">
        <f>'Hedge 5 | (BFC)2'!AM74</f>
        <v/>
      </c>
      <c r="BJ74" s="41" t="str">
        <f>'Hedge 5 | (BFC)2'!S74</f>
        <v/>
      </c>
      <c r="BK74" s="42" t="str">
        <f>'Hedge 5 | (BFC)2'!U74</f>
        <v/>
      </c>
      <c r="BL74" s="55"/>
      <c r="BM74" s="55"/>
      <c r="BN74" s="35" t="str">
        <f>'Hedge 6 | (D3BF3)2'!B74</f>
        <v/>
      </c>
      <c r="BO74" s="36" t="str">
        <f>'Hedge 6 | (D3BF3)2'!C74</f>
        <v/>
      </c>
      <c r="BP74" s="36" t="str">
        <f>'Hedge 6 | (D3BF3)2'!H74</f>
        <v/>
      </c>
      <c r="BQ74" s="36" t="str">
        <f>'Hedge 6 | (D3BF3)2'!O74</f>
        <v/>
      </c>
      <c r="BR74" s="36" t="str">
        <f>IF(AH74="","",IF('Hedge 6 | (D3BF3)2'!X74="W","Y",IF('Hedge 6 | (D3BF3)2'!X74="L","N","")))</f>
        <v/>
      </c>
      <c r="BS74" s="36" t="str">
        <f>'Hedge 6 | (D3BF3)2'!AM74</f>
        <v/>
      </c>
      <c r="BT74" s="36" t="str">
        <f>'Hedge 6 | (D3BF3)2'!S74</f>
        <v/>
      </c>
      <c r="BU74" s="37" t="str">
        <f>'Hedge 6 | (D3BF3)2'!U74</f>
        <v/>
      </c>
      <c r="BV74" s="55"/>
      <c r="BW74" s="55"/>
      <c r="BX74" s="1" t="e">
        <f>IF(AN74="",0,IFERROR(VLOOKUP(AN69&amp;AN70&amp;AN71&amp;AN72&amp;AN73&amp;AN74,General!I:J,2,FALSE),0))+AO73</f>
        <v>#VALUE!</v>
      </c>
      <c r="BY74" s="1" t="str">
        <f>I74</f>
        <v/>
      </c>
      <c r="BZ74" s="1" t="str">
        <f>S74</f>
        <v/>
      </c>
      <c r="CA74" s="1" t="str">
        <f>AC74</f>
        <v/>
      </c>
      <c r="CB74" s="1" t="str">
        <f>BA74</f>
        <v/>
      </c>
      <c r="CC74" s="1" t="str">
        <f>BK74</f>
        <v/>
      </c>
      <c r="CD74" s="1" t="str">
        <f>BU74</f>
        <v/>
      </c>
      <c r="CE74" s="1" t="str">
        <f>IF(AH74="","",INDEX($BY$4:$CD$4,MATCH(MAX(BY74:CD74),BY74:CD74,0)))</f>
        <v/>
      </c>
      <c r="CF74" s="1">
        <v>74</v>
      </c>
      <c r="CG74" s="1" t="str">
        <f t="shared" si="64"/>
        <v/>
      </c>
      <c r="CH74" s="1" t="str" cm="1">
        <f t="array" ref="CH74">IFERROR(INDEX($BY$4:$CD$4,_xlfn.AGGREGATE(15,6,COLUMN($BY$4:$CD$4)-COLUMN($BX$1)/($BY$74:$CD$74=MAX($BY$74:$CD$74)),COLUMNS($BY$4:BY4))),"")</f>
        <v/>
      </c>
      <c r="CI74" s="1" t="str" cm="1">
        <f t="array" ref="CI74">IFERROR(INDEX($BY$4:$CD$4,_xlfn.AGGREGATE(15,6,COLUMN($BY$4:$CD$4)-COLUMN($BX$1)/($BY$74:$CD$74=MAX($BY$74:$CD$74)),COLUMNS($BY$4:BZ4))),"")</f>
        <v/>
      </c>
      <c r="CJ74" s="1" t="str" cm="1">
        <f t="array" ref="CJ74">IFERROR(INDEX($BY$4:$CD$4,_xlfn.AGGREGATE(15,6,COLUMN($BY$4:$CD$4)-COLUMN($BX$1)/($BY$74:$CD$74=MAX($BY$74:$CD$74)),COLUMNS($BY$4:CA4))),"")</f>
        <v/>
      </c>
      <c r="CK74" s="1" t="str" cm="1">
        <f t="array" ref="CK74">IFERROR(INDEX($BY$4:$CD$4,_xlfn.AGGREGATE(15,6,COLUMN($BY$4:$CD$4)-COLUMN($BX$1)/($BY$74:$CD$74=MAX($BY$74:$CD$74)),COLUMNS($BY$4:CA4))),"")</f>
        <v/>
      </c>
      <c r="CL74" s="66" t="str">
        <f ca="1">IF(CM73="",CL73,CL70)</f>
        <v/>
      </c>
      <c r="CP74" s="1" t="str">
        <f>IF(CL71&gt;1,"R","N")</f>
        <v>N</v>
      </c>
      <c r="CQ74" s="1" t="str">
        <f ca="1">CL74</f>
        <v/>
      </c>
      <c r="CT74" s="1" t="str">
        <f t="shared" si="10"/>
        <v/>
      </c>
      <c r="DQ74" s="17" t="str">
        <f t="shared" ref="DQ74:DQ109" si="67">"B"&amp;A74</f>
        <v>B65</v>
      </c>
      <c r="DR74" s="76" t="str">
        <f t="shared" ref="DR74:DR109" si="68">I74</f>
        <v/>
      </c>
      <c r="DS74" s="4" t="str">
        <f t="shared" ref="DS74:DS109" si="69">S74</f>
        <v/>
      </c>
      <c r="DT74" s="4" t="str">
        <f t="shared" ref="DT74:DT109" si="70">AC74</f>
        <v/>
      </c>
      <c r="DU74" s="4" t="str">
        <f t="shared" ref="DU74:DU109" si="71">BA74</f>
        <v/>
      </c>
      <c r="DV74" s="4" t="str">
        <f t="shared" ref="DV74:DV109" si="72">BK74</f>
        <v/>
      </c>
      <c r="DW74" s="4" t="str">
        <f t="shared" ref="DW74:DW109" si="73">BU74</f>
        <v/>
      </c>
    </row>
    <row r="75" spans="1:127" ht="26.25" customHeight="1" thickBot="1">
      <c r="A75" s="1">
        <v>66</v>
      </c>
      <c r="B75" s="35" t="str">
        <f>'Hedge 1 | (BTC)2'!B75</f>
        <v/>
      </c>
      <c r="C75" s="36" t="str">
        <f>'Hedge 1 | (BTC)2'!C75</f>
        <v/>
      </c>
      <c r="D75" s="36" t="str">
        <f>'Hedge 1 | (BTC)2'!H75</f>
        <v/>
      </c>
      <c r="E75" s="36" t="str">
        <f>'Hedge 1 | (BTC)2'!O75</f>
        <v/>
      </c>
      <c r="F75" s="36" t="str">
        <f>IF(AH75="","",IF('Hedge 1 | (BTC)2'!X75="W","Y",IF('Hedge 1 | (BTC)2'!X75="L","N","")))</f>
        <v/>
      </c>
      <c r="G75" s="36" t="str">
        <f>'Hedge 1 | (BTC)2'!AM75</f>
        <v/>
      </c>
      <c r="H75" s="36" t="str">
        <f>'Hedge 1 | (BTC)2'!S75</f>
        <v/>
      </c>
      <c r="I75" s="37" t="str">
        <f>'Hedge 1 | (BTC)2'!U75</f>
        <v/>
      </c>
      <c r="J75" s="55"/>
      <c r="K75" s="55"/>
      <c r="L75" s="35" t="str">
        <f>'Hedge 2 | (BDC)2'!B75</f>
        <v/>
      </c>
      <c r="M75" s="36" t="str">
        <f>'Hedge 2 | (BDC)2'!C75</f>
        <v/>
      </c>
      <c r="N75" s="36" t="str">
        <f>'Hedge 2 | (BDC)2'!H75</f>
        <v/>
      </c>
      <c r="O75" s="36" t="str">
        <f>'Hedge 2 | (BDC)2'!O75</f>
        <v/>
      </c>
      <c r="P75" s="36" t="str">
        <f>IF(AH75="","",IF('Hedge 2 | (BDC)2'!X75="W","Y",IF('Hedge 2 | (BDC)2'!X75="L","N","")))</f>
        <v/>
      </c>
      <c r="Q75" s="36" t="str">
        <f>'Hedge 2 | (BDC)2'!AM75</f>
        <v/>
      </c>
      <c r="R75" s="36" t="str">
        <f>'Hedge 2 | (BDC)2'!S75</f>
        <v/>
      </c>
      <c r="S75" s="37" t="str">
        <f>'Hedge 2 | (BDC)2'!U75</f>
        <v/>
      </c>
      <c r="T75" s="55"/>
      <c r="U75" s="55"/>
      <c r="V75" s="35" t="str">
        <f>'Hedge 3 | (BT)2-M1'!B75</f>
        <v/>
      </c>
      <c r="W75" s="36" t="str">
        <f>'Hedge 3 | (BT)2-M1'!C75</f>
        <v/>
      </c>
      <c r="X75" s="36" t="str">
        <f>'Hedge 3 | (BT)2-M1'!H75</f>
        <v/>
      </c>
      <c r="Y75" s="36" t="str">
        <f>'Hedge 3 | (BT)2-M1'!O75</f>
        <v/>
      </c>
      <c r="Z75" s="36" t="str">
        <f>IF(AH75="","",IF('Hedge 3 | (BT)2-M1'!X75="W","Y",IF('Hedge 3 | (BT)2-M1'!X75="L","N","")))</f>
        <v/>
      </c>
      <c r="AA75" s="36" t="str">
        <f>'Hedge 3 | (BT)2-M1'!AM75</f>
        <v/>
      </c>
      <c r="AB75" s="36" t="str">
        <f>'Hedge 3 | (BT)2-M1'!S75</f>
        <v/>
      </c>
      <c r="AC75" s="37" t="str">
        <f>'Hedge 3 | (BT)2-M1'!U75</f>
        <v/>
      </c>
      <c r="AD75" s="55"/>
      <c r="AE75" s="55"/>
      <c r="AF75" s="55"/>
      <c r="AG75" s="55"/>
      <c r="AH75" s="114"/>
      <c r="AI75" s="123"/>
      <c r="AJ75" s="124"/>
      <c r="AK75" s="132" t="str">
        <f t="shared" ref="AK75" si="74">IF(AH74="","",IF(CP74="R","R",""))</f>
        <v/>
      </c>
      <c r="AL75" s="68" t="str">
        <f>IF(AH74="","",VLOOKUP(CQ75,General!U:V,2,FALSE))</f>
        <v/>
      </c>
      <c r="AM75" s="69" t="str" cm="1">
        <f t="array" aca="1" ref="AM75" ca="1">IF(AH74="","",INDIRECT(CQ74&amp;CF75))</f>
        <v/>
      </c>
      <c r="AN75" s="36" t="str">
        <f t="shared" ref="AN75:AN109" si="75">IF(AH75="","",IF(AM75="NB","",IF(LEFT(AM75)=AH75,"Y","N")))</f>
        <v/>
      </c>
      <c r="AO75" s="36" t="str">
        <f t="shared" si="11"/>
        <v/>
      </c>
      <c r="AP75" s="37" t="str">
        <f t="shared" ref="AP75:AP109" si="76">IF(AH75="","",IF(AM75="NB",AP74,IF(AN75="Y",AP74+INT(REPLACE(AM75,1,1,"")),AP74-INT(REPLACE(AM75,1,1,"")))))</f>
        <v/>
      </c>
      <c r="AQ75" s="55"/>
      <c r="AR75" s="55"/>
      <c r="AS75" s="55"/>
      <c r="AT75" s="35" t="str">
        <f>'Hedge 4 | (BM1C)2'!B75</f>
        <v/>
      </c>
      <c r="AU75" s="36" t="str">
        <f>'Hedge 4 | (BM1C)2'!C75</f>
        <v/>
      </c>
      <c r="AV75" s="36" t="str">
        <f>'Hedge 4 | (BM1C)2'!H75</f>
        <v/>
      </c>
      <c r="AW75" s="36" t="str">
        <f>'Hedge 4 | (BM1C)2'!O75</f>
        <v/>
      </c>
      <c r="AX75" s="36" t="str">
        <f>IF(AH75="","",IF('Hedge 4 | (BM1C)2'!X75="W","Y",IF('Hedge 4 | (BM1C)2'!X75="L","N","")))</f>
        <v/>
      </c>
      <c r="AY75" s="36" t="str">
        <f>'Hedge 4 | (BM1C)2'!AM75</f>
        <v/>
      </c>
      <c r="AZ75" s="36" t="str">
        <f>'Hedge 4 | (BM1C)2'!S75</f>
        <v/>
      </c>
      <c r="BA75" s="37" t="str">
        <f>'Hedge 4 | (BM1C)2'!U75</f>
        <v/>
      </c>
      <c r="BB75" s="55"/>
      <c r="BC75" s="55"/>
      <c r="BD75" s="35" t="str">
        <f>'Hedge 5 | (BFC)2'!B75</f>
        <v/>
      </c>
      <c r="BE75" s="36" t="str">
        <f>'Hedge 5 | (BFC)2'!C75</f>
        <v/>
      </c>
      <c r="BF75" s="36" t="str">
        <f>'Hedge 5 | (BFC)2'!H75</f>
        <v/>
      </c>
      <c r="BG75" s="36" t="str">
        <f>'Hedge 5 | (BFC)2'!O75</f>
        <v/>
      </c>
      <c r="BH75" s="36" t="str">
        <f>IF(AH75="","",IF('Hedge 5 | (BFC)2'!X75="W","Y",IF('Hedge 5 | (BFC)2'!X75="L","N","")))</f>
        <v/>
      </c>
      <c r="BI75" s="36" t="str">
        <f>'Hedge 5 | (BFC)2'!AM75</f>
        <v/>
      </c>
      <c r="BJ75" s="36" t="str">
        <f>'Hedge 5 | (BFC)2'!S75</f>
        <v/>
      </c>
      <c r="BK75" s="37" t="str">
        <f>'Hedge 5 | (BFC)2'!U75</f>
        <v/>
      </c>
      <c r="BL75" s="55"/>
      <c r="BM75" s="55"/>
      <c r="BN75" s="35" t="str">
        <f>'Hedge 6 | (D3BF3)2'!B75</f>
        <v/>
      </c>
      <c r="BO75" s="36" t="str">
        <f>'Hedge 6 | (D3BF3)2'!C75</f>
        <v/>
      </c>
      <c r="BP75" s="36" t="str">
        <f>'Hedge 6 | (D3BF3)2'!H75</f>
        <v/>
      </c>
      <c r="BQ75" s="36" t="str">
        <f>'Hedge 6 | (D3BF3)2'!O75</f>
        <v/>
      </c>
      <c r="BR75" s="36" t="str">
        <f>IF(AH75="","",IF('Hedge 6 | (D3BF3)2'!X75="W","Y",IF('Hedge 6 | (D3BF3)2'!X75="L","N","")))</f>
        <v/>
      </c>
      <c r="BS75" s="36" t="str">
        <f>'Hedge 6 | (D3BF3)2'!AM75</f>
        <v/>
      </c>
      <c r="BT75" s="36" t="str">
        <f>'Hedge 6 | (D3BF3)2'!S75</f>
        <v/>
      </c>
      <c r="BU75" s="37" t="str">
        <f>'Hedge 6 | (D3BF3)2'!U75</f>
        <v/>
      </c>
      <c r="BV75" s="55"/>
      <c r="BW75" s="55"/>
      <c r="BX75" s="1" t="e">
        <f>IF(AN75="",0,IFERROR(VLOOKUP(AN70&amp;AN71&amp;AN72&amp;AN73&amp;AN74&amp;AN75,General!I:J,2,FALSE),0))+AO74</f>
        <v>#VALUE!</v>
      </c>
      <c r="CE75" s="1" t="str">
        <f>CE79</f>
        <v/>
      </c>
      <c r="CF75" s="1">
        <v>75</v>
      </c>
      <c r="CG75" s="1" t="str">
        <f>$CE$79</f>
        <v/>
      </c>
      <c r="CL75" s="1" t="str">
        <f ca="1">IF(CL76=1,CL78,IF(CL76=2,IF(CM78="",CL78,CM78),IF(CL76=3,IF(AND(CM78="",CN78=""),CL78,IF(CN78="",CM78,CN78)),IF(AND(CM78="",CN78="",CO78=""),CL78,IF(AND(CN78="",CO78=""),CM78,IF(CO78="",CN78,CO78))))))</f>
        <v/>
      </c>
      <c r="CQ75" s="1" t="str">
        <f ca="1">$CL$74</f>
        <v/>
      </c>
      <c r="CT75" s="1" t="str">
        <f t="shared" ref="CT75:CT112" si="77">IF(AH75="","",IF(AP75="",CT74,IF(AP75&gt;=30,IF(OR(CT74="G",CT74="GG"),"GG",IF(OR(CT74="R",CT74="RR"),"GRR",IF(CT74="","G","GGRR"))),IF(AP75&lt;=-30,IF(OR(CT74="R",CT74="RR"),"RR",IF(OR(CT74="G",CT74="GG"),"GGR",IF(CT74="","R","GGRR"))),IF(OR(CT74="R",CT74="RR"),"RR",IF(OR(CT74="G",CT74="GG"),"GG",IF(CT74="","","GGRR")))))))</f>
        <v/>
      </c>
      <c r="DQ75" s="17" t="str">
        <f t="shared" si="67"/>
        <v>B66</v>
      </c>
      <c r="DR75" s="76" t="str">
        <f t="shared" si="68"/>
        <v/>
      </c>
      <c r="DS75" s="4" t="str">
        <f t="shared" si="69"/>
        <v/>
      </c>
      <c r="DT75" s="4" t="str">
        <f t="shared" si="70"/>
        <v/>
      </c>
      <c r="DU75" s="4" t="str">
        <f t="shared" si="71"/>
        <v/>
      </c>
      <c r="DV75" s="4" t="str">
        <f t="shared" si="72"/>
        <v/>
      </c>
      <c r="DW75" s="4" t="str">
        <f t="shared" si="73"/>
        <v/>
      </c>
    </row>
    <row r="76" spans="1:127" ht="26.25" customHeight="1" thickBot="1">
      <c r="A76" s="1">
        <v>67</v>
      </c>
      <c r="B76" s="38" t="str">
        <f>'Hedge 1 | (BTC)2'!B76</f>
        <v/>
      </c>
      <c r="C76" s="25" t="str">
        <f>'Hedge 1 | (BTC)2'!C76</f>
        <v/>
      </c>
      <c r="D76" s="25" t="str">
        <f>'Hedge 1 | (BTC)2'!H76</f>
        <v/>
      </c>
      <c r="E76" s="25" t="str">
        <f>'Hedge 1 | (BTC)2'!O76</f>
        <v/>
      </c>
      <c r="F76" s="25" t="str">
        <f>IF(AH76="","",IF('Hedge 1 | (BTC)2'!X76="W","Y",IF('Hedge 1 | (BTC)2'!X76="L","N","")))</f>
        <v/>
      </c>
      <c r="G76" s="25" t="str">
        <f>'Hedge 1 | (BTC)2'!AM76</f>
        <v/>
      </c>
      <c r="H76" s="25" t="str">
        <f>'Hedge 1 | (BTC)2'!S76</f>
        <v/>
      </c>
      <c r="I76" s="39" t="str">
        <f>'Hedge 1 | (BTC)2'!U76</f>
        <v/>
      </c>
      <c r="J76" s="55"/>
      <c r="K76" s="55"/>
      <c r="L76" s="38" t="str">
        <f>'Hedge 2 | (BDC)2'!B76</f>
        <v/>
      </c>
      <c r="M76" s="25" t="str">
        <f>'Hedge 2 | (BDC)2'!C76</f>
        <v/>
      </c>
      <c r="N76" s="25" t="str">
        <f>'Hedge 2 | (BDC)2'!H76</f>
        <v/>
      </c>
      <c r="O76" s="25" t="str">
        <f>'Hedge 2 | (BDC)2'!O76</f>
        <v/>
      </c>
      <c r="P76" s="25" t="str">
        <f>IF(AH76="","",IF('Hedge 2 | (BDC)2'!X76="W","Y",IF('Hedge 2 | (BDC)2'!X76="L","N","")))</f>
        <v/>
      </c>
      <c r="Q76" s="25" t="str">
        <f>'Hedge 2 | (BDC)2'!AM76</f>
        <v/>
      </c>
      <c r="R76" s="25" t="str">
        <f>'Hedge 2 | (BDC)2'!S76</f>
        <v/>
      </c>
      <c r="S76" s="39" t="str">
        <f>'Hedge 2 | (BDC)2'!U76</f>
        <v/>
      </c>
      <c r="T76" s="55"/>
      <c r="U76" s="55"/>
      <c r="V76" s="38" t="str">
        <f>'Hedge 3 | (BT)2-M1'!B76</f>
        <v/>
      </c>
      <c r="W76" s="25" t="str">
        <f>'Hedge 3 | (BT)2-M1'!C76</f>
        <v/>
      </c>
      <c r="X76" s="25" t="str">
        <f>'Hedge 3 | (BT)2-M1'!H76</f>
        <v/>
      </c>
      <c r="Y76" s="25" t="str">
        <f>'Hedge 3 | (BT)2-M1'!O76</f>
        <v/>
      </c>
      <c r="Z76" s="25" t="str">
        <f>IF(AH76="","",IF('Hedge 3 | (BT)2-M1'!X76="W","Y",IF('Hedge 3 | (BT)2-M1'!X76="L","N","")))</f>
        <v/>
      </c>
      <c r="AA76" s="25" t="str">
        <f>'Hedge 3 | (BT)2-M1'!AM76</f>
        <v/>
      </c>
      <c r="AB76" s="25" t="str">
        <f>'Hedge 3 | (BT)2-M1'!S76</f>
        <v/>
      </c>
      <c r="AC76" s="39" t="str">
        <f>'Hedge 3 | (BT)2-M1'!U76</f>
        <v/>
      </c>
      <c r="AD76" s="55"/>
      <c r="AE76" s="55"/>
      <c r="AF76" s="55"/>
      <c r="AG76" s="55"/>
      <c r="AH76" s="115"/>
      <c r="AI76" s="123"/>
      <c r="AJ76" s="124"/>
      <c r="AK76" s="120"/>
      <c r="AL76" s="74"/>
      <c r="AM76" s="67" t="str" cm="1">
        <f t="array" aca="1" ref="AM76" ca="1">IF(AH75="","",INDIRECT(CQ75&amp;CF76))</f>
        <v/>
      </c>
      <c r="AN76" s="25" t="str">
        <f t="shared" si="75"/>
        <v/>
      </c>
      <c r="AO76" s="25" t="str">
        <f t="shared" ref="AO76:AO109" si="78">IF(AH76="","",IF(BX76&gt;10,10,IF(BX76&lt;-10,-10,BX76)))</f>
        <v/>
      </c>
      <c r="AP76" s="37" t="str">
        <f t="shared" si="76"/>
        <v/>
      </c>
      <c r="AQ76" s="55"/>
      <c r="AR76" s="55"/>
      <c r="AS76" s="55"/>
      <c r="AT76" s="38" t="str">
        <f>'Hedge 4 | (BM1C)2'!B76</f>
        <v/>
      </c>
      <c r="AU76" s="25" t="str">
        <f>'Hedge 4 | (BM1C)2'!C76</f>
        <v/>
      </c>
      <c r="AV76" s="25" t="str">
        <f>'Hedge 4 | (BM1C)2'!H76</f>
        <v/>
      </c>
      <c r="AW76" s="25" t="str">
        <f>'Hedge 4 | (BM1C)2'!O76</f>
        <v/>
      </c>
      <c r="AX76" s="25" t="str">
        <f>IF(AH76="","",IF('Hedge 4 | (BM1C)2'!X76="W","Y",IF('Hedge 4 | (BM1C)2'!X76="L","N","")))</f>
        <v/>
      </c>
      <c r="AY76" s="25" t="str">
        <f>'Hedge 4 | (BM1C)2'!AM76</f>
        <v/>
      </c>
      <c r="AZ76" s="25" t="str">
        <f>'Hedge 4 | (BM1C)2'!S76</f>
        <v/>
      </c>
      <c r="BA76" s="39" t="str">
        <f>'Hedge 4 | (BM1C)2'!U76</f>
        <v/>
      </c>
      <c r="BB76" s="55"/>
      <c r="BC76" s="55"/>
      <c r="BD76" s="38" t="str">
        <f>'Hedge 5 | (BFC)2'!B76</f>
        <v/>
      </c>
      <c r="BE76" s="25" t="str">
        <f>'Hedge 5 | (BFC)2'!C76</f>
        <v/>
      </c>
      <c r="BF76" s="25" t="str">
        <f>'Hedge 5 | (BFC)2'!H76</f>
        <v/>
      </c>
      <c r="BG76" s="25" t="str">
        <f>'Hedge 5 | (BFC)2'!O76</f>
        <v/>
      </c>
      <c r="BH76" s="25" t="str">
        <f>IF(AH76="","",IF('Hedge 5 | (BFC)2'!X76="W","Y",IF('Hedge 5 | (BFC)2'!X76="L","N","")))</f>
        <v/>
      </c>
      <c r="BI76" s="25" t="str">
        <f>'Hedge 5 | (BFC)2'!AM76</f>
        <v/>
      </c>
      <c r="BJ76" s="25" t="str">
        <f>'Hedge 5 | (BFC)2'!S76</f>
        <v/>
      </c>
      <c r="BK76" s="39" t="str">
        <f>'Hedge 5 | (BFC)2'!U76</f>
        <v/>
      </c>
      <c r="BL76" s="55"/>
      <c r="BM76" s="55"/>
      <c r="BN76" s="35" t="str">
        <f>'Hedge 6 | (D3BF3)2'!B76</f>
        <v/>
      </c>
      <c r="BO76" s="36" t="str">
        <f>'Hedge 6 | (D3BF3)2'!C76</f>
        <v/>
      </c>
      <c r="BP76" s="36" t="str">
        <f>'Hedge 6 | (D3BF3)2'!H76</f>
        <v/>
      </c>
      <c r="BQ76" s="36" t="str">
        <f>'Hedge 6 | (D3BF3)2'!O76</f>
        <v/>
      </c>
      <c r="BR76" s="36" t="str">
        <f>IF(AH76="","",IF('Hedge 6 | (D3BF3)2'!X76="W","Y",IF('Hedge 6 | (D3BF3)2'!X76="L","N","")))</f>
        <v/>
      </c>
      <c r="BS76" s="36" t="str">
        <f>'Hedge 6 | (D3BF3)2'!AM76</f>
        <v/>
      </c>
      <c r="BT76" s="36" t="str">
        <f>'Hedge 6 | (D3BF3)2'!S76</f>
        <v/>
      </c>
      <c r="BU76" s="37" t="str">
        <f>'Hedge 6 | (D3BF3)2'!U76</f>
        <v/>
      </c>
      <c r="BV76" s="55"/>
      <c r="BW76" s="55"/>
      <c r="BX76" s="1" t="e">
        <f>IF(AN76="",0,IFERROR(VLOOKUP(AN71&amp;AN72&amp;AN73&amp;AN74&amp;AN75&amp;AN76,General!I:J,2,FALSE),0))+AO75</f>
        <v>#VALUE!</v>
      </c>
      <c r="CE76" s="1" t="str">
        <f>CE79</f>
        <v/>
      </c>
      <c r="CF76" s="1">
        <v>76</v>
      </c>
      <c r="CG76" s="1" t="str">
        <f t="shared" ref="CG76:CG79" si="79">$CE$79</f>
        <v/>
      </c>
      <c r="CL76" s="1">
        <f>CR76</f>
        <v>2</v>
      </c>
      <c r="CQ76" s="1" t="str">
        <f t="shared" ref="CQ76:CQ78" ca="1" si="80">$CL$74</f>
        <v/>
      </c>
      <c r="CR76" s="1">
        <f t="shared" ref="CR76" si="81">IF(CR71=4,1,CR71+1)</f>
        <v>2</v>
      </c>
      <c r="CT76" s="1" t="str">
        <f t="shared" si="77"/>
        <v/>
      </c>
      <c r="DQ76" s="17" t="str">
        <f t="shared" si="67"/>
        <v>B67</v>
      </c>
      <c r="DR76" s="76" t="str">
        <f t="shared" si="68"/>
        <v/>
      </c>
      <c r="DS76" s="4" t="str">
        <f t="shared" si="69"/>
        <v/>
      </c>
      <c r="DT76" s="4" t="str">
        <f t="shared" si="70"/>
        <v/>
      </c>
      <c r="DU76" s="4" t="str">
        <f t="shared" si="71"/>
        <v/>
      </c>
      <c r="DV76" s="4" t="str">
        <f t="shared" si="72"/>
        <v/>
      </c>
      <c r="DW76" s="4" t="str">
        <f t="shared" si="73"/>
        <v/>
      </c>
    </row>
    <row r="77" spans="1:127" ht="26.25" customHeight="1" thickBot="1">
      <c r="A77" s="1">
        <v>68</v>
      </c>
      <c r="B77" s="38" t="str">
        <f>'Hedge 1 | (BTC)2'!B77</f>
        <v/>
      </c>
      <c r="C77" s="25" t="str">
        <f>'Hedge 1 | (BTC)2'!C77</f>
        <v/>
      </c>
      <c r="D77" s="25" t="str">
        <f>'Hedge 1 | (BTC)2'!H77</f>
        <v/>
      </c>
      <c r="E77" s="25" t="str">
        <f>'Hedge 1 | (BTC)2'!O77</f>
        <v/>
      </c>
      <c r="F77" s="25" t="str">
        <f>IF(AH77="","",IF('Hedge 1 | (BTC)2'!X77="W","Y",IF('Hedge 1 | (BTC)2'!X77="L","N","")))</f>
        <v/>
      </c>
      <c r="G77" s="25" t="str">
        <f>'Hedge 1 | (BTC)2'!AM77</f>
        <v/>
      </c>
      <c r="H77" s="25" t="str">
        <f>'Hedge 1 | (BTC)2'!S77</f>
        <v/>
      </c>
      <c r="I77" s="39" t="str">
        <f>'Hedge 1 | (BTC)2'!U77</f>
        <v/>
      </c>
      <c r="J77" s="55"/>
      <c r="K77" s="55"/>
      <c r="L77" s="38" t="str">
        <f>'Hedge 2 | (BDC)2'!B77</f>
        <v/>
      </c>
      <c r="M77" s="25" t="str">
        <f>'Hedge 2 | (BDC)2'!C77</f>
        <v/>
      </c>
      <c r="N77" s="25" t="str">
        <f>'Hedge 2 | (BDC)2'!H77</f>
        <v/>
      </c>
      <c r="O77" s="25" t="str">
        <f>'Hedge 2 | (BDC)2'!O77</f>
        <v/>
      </c>
      <c r="P77" s="25" t="str">
        <f>IF(AH77="","",IF('Hedge 2 | (BDC)2'!X77="W","Y",IF('Hedge 2 | (BDC)2'!X77="L","N","")))</f>
        <v/>
      </c>
      <c r="Q77" s="25" t="str">
        <f>'Hedge 2 | (BDC)2'!AM77</f>
        <v/>
      </c>
      <c r="R77" s="25" t="str">
        <f>'Hedge 2 | (BDC)2'!S77</f>
        <v/>
      </c>
      <c r="S77" s="39" t="str">
        <f>'Hedge 2 | (BDC)2'!U77</f>
        <v/>
      </c>
      <c r="T77" s="55"/>
      <c r="U77" s="55"/>
      <c r="V77" s="38" t="str">
        <f>'Hedge 3 | (BT)2-M1'!B77</f>
        <v/>
      </c>
      <c r="W77" s="25" t="str">
        <f>'Hedge 3 | (BT)2-M1'!C77</f>
        <v/>
      </c>
      <c r="X77" s="25" t="str">
        <f>'Hedge 3 | (BT)2-M1'!H77</f>
        <v/>
      </c>
      <c r="Y77" s="25" t="str">
        <f>'Hedge 3 | (BT)2-M1'!O77</f>
        <v/>
      </c>
      <c r="Z77" s="25" t="str">
        <f>IF(AH77="","",IF('Hedge 3 | (BT)2-M1'!X77="W","Y",IF('Hedge 3 | (BT)2-M1'!X77="L","N","")))</f>
        <v/>
      </c>
      <c r="AA77" s="25" t="str">
        <f>'Hedge 3 | (BT)2-M1'!AM77</f>
        <v/>
      </c>
      <c r="AB77" s="25" t="str">
        <f>'Hedge 3 | (BT)2-M1'!S77</f>
        <v/>
      </c>
      <c r="AC77" s="39" t="str">
        <f>'Hedge 3 | (BT)2-M1'!U77</f>
        <v/>
      </c>
      <c r="AD77" s="55"/>
      <c r="AE77" s="55"/>
      <c r="AF77" s="55"/>
      <c r="AG77" s="55"/>
      <c r="AH77" s="115"/>
      <c r="AI77" s="123"/>
      <c r="AJ77" s="124"/>
      <c r="AK77" s="120"/>
      <c r="AL77" s="74"/>
      <c r="AM77" s="67" t="str" cm="1">
        <f t="array" aca="1" ref="AM77" ca="1">IF(AH76="","",INDIRECT(CQ76&amp;CF77))</f>
        <v/>
      </c>
      <c r="AN77" s="25" t="str">
        <f t="shared" si="75"/>
        <v/>
      </c>
      <c r="AO77" s="25" t="str">
        <f t="shared" si="78"/>
        <v/>
      </c>
      <c r="AP77" s="37" t="str">
        <f t="shared" si="76"/>
        <v/>
      </c>
      <c r="AQ77" s="55"/>
      <c r="AR77" s="55"/>
      <c r="AS77" s="55"/>
      <c r="AT77" s="38" t="str">
        <f>'Hedge 4 | (BM1C)2'!B77</f>
        <v/>
      </c>
      <c r="AU77" s="25" t="str">
        <f>'Hedge 4 | (BM1C)2'!C77</f>
        <v/>
      </c>
      <c r="AV77" s="25" t="str">
        <f>'Hedge 4 | (BM1C)2'!H77</f>
        <v/>
      </c>
      <c r="AW77" s="25" t="str">
        <f>'Hedge 4 | (BM1C)2'!O77</f>
        <v/>
      </c>
      <c r="AX77" s="25" t="str">
        <f>IF(AH77="","",IF('Hedge 4 | (BM1C)2'!X77="W","Y",IF('Hedge 4 | (BM1C)2'!X77="L","N","")))</f>
        <v/>
      </c>
      <c r="AY77" s="25" t="str">
        <f>'Hedge 4 | (BM1C)2'!AM77</f>
        <v/>
      </c>
      <c r="AZ77" s="25" t="str">
        <f>'Hedge 4 | (BM1C)2'!S77</f>
        <v/>
      </c>
      <c r="BA77" s="39" t="str">
        <f>'Hedge 4 | (BM1C)2'!U77</f>
        <v/>
      </c>
      <c r="BB77" s="55"/>
      <c r="BC77" s="55"/>
      <c r="BD77" s="38" t="str">
        <f>'Hedge 5 | (BFC)2'!B77</f>
        <v/>
      </c>
      <c r="BE77" s="25" t="str">
        <f>'Hedge 5 | (BFC)2'!C77</f>
        <v/>
      </c>
      <c r="BF77" s="25" t="str">
        <f>'Hedge 5 | (BFC)2'!H77</f>
        <v/>
      </c>
      <c r="BG77" s="25" t="str">
        <f>'Hedge 5 | (BFC)2'!O77</f>
        <v/>
      </c>
      <c r="BH77" s="25" t="str">
        <f>IF(AH77="","",IF('Hedge 5 | (BFC)2'!X77="W","Y",IF('Hedge 5 | (BFC)2'!X77="L","N","")))</f>
        <v/>
      </c>
      <c r="BI77" s="25" t="str">
        <f>'Hedge 5 | (BFC)2'!AM77</f>
        <v/>
      </c>
      <c r="BJ77" s="25" t="str">
        <f>'Hedge 5 | (BFC)2'!S77</f>
        <v/>
      </c>
      <c r="BK77" s="39" t="str">
        <f>'Hedge 5 | (BFC)2'!U77</f>
        <v/>
      </c>
      <c r="BL77" s="55"/>
      <c r="BM77" s="55"/>
      <c r="BN77" s="35" t="str">
        <f>'Hedge 6 | (D3BF3)2'!B77</f>
        <v/>
      </c>
      <c r="BO77" s="36" t="str">
        <f>'Hedge 6 | (D3BF3)2'!C77</f>
        <v/>
      </c>
      <c r="BP77" s="36" t="str">
        <f>'Hedge 6 | (D3BF3)2'!H77</f>
        <v/>
      </c>
      <c r="BQ77" s="36" t="str">
        <f>'Hedge 6 | (D3BF3)2'!O77</f>
        <v/>
      </c>
      <c r="BR77" s="36" t="str">
        <f>IF(AH77="","",IF('Hedge 6 | (D3BF3)2'!X77="W","Y",IF('Hedge 6 | (D3BF3)2'!X77="L","N","")))</f>
        <v/>
      </c>
      <c r="BS77" s="36" t="str">
        <f>'Hedge 6 | (D3BF3)2'!AM77</f>
        <v/>
      </c>
      <c r="BT77" s="36" t="str">
        <f>'Hedge 6 | (D3BF3)2'!S77</f>
        <v/>
      </c>
      <c r="BU77" s="37" t="str">
        <f>'Hedge 6 | (D3BF3)2'!U77</f>
        <v/>
      </c>
      <c r="BV77" s="55"/>
      <c r="BW77" s="55"/>
      <c r="BX77" s="1" t="e">
        <f>IF(AN77="",0,IFERROR(VLOOKUP(AN72&amp;AN73&amp;AN74&amp;AN75&amp;AN76&amp;AN77,General!I:J,2,FALSE),0))+AO76</f>
        <v>#VALUE!</v>
      </c>
      <c r="CE77" s="1" t="str">
        <f>CE79</f>
        <v/>
      </c>
      <c r="CF77" s="1">
        <v>77</v>
      </c>
      <c r="CG77" s="1" t="str">
        <f t="shared" si="79"/>
        <v/>
      </c>
      <c r="CH77" s="1" t="str">
        <f>IFERROR(VLOOKUP(CH79,General!R:S,2,FALSE),"")</f>
        <v/>
      </c>
      <c r="CI77" s="1" t="str">
        <f>IFERROR(VLOOKUP(CI79,General!R:S,2,FALSE),"")</f>
        <v/>
      </c>
      <c r="CJ77" s="1" t="str">
        <f>IFERROR(VLOOKUP(CJ79,General!R:S,2,FALSE),"")</f>
        <v/>
      </c>
      <c r="CK77" s="1" t="str">
        <f>IFERROR(VLOOKUP(CK79,General!R:S,2,FALSE),"")</f>
        <v/>
      </c>
      <c r="CL77" s="1">
        <f ca="1">COUNTIF(CH78:CK78,MAX(CH78:CK78))</f>
        <v>4</v>
      </c>
      <c r="CQ77" s="1" t="str">
        <f t="shared" ca="1" si="80"/>
        <v/>
      </c>
      <c r="CT77" s="1" t="str">
        <f t="shared" si="77"/>
        <v/>
      </c>
      <c r="DQ77" s="17" t="str">
        <f t="shared" si="67"/>
        <v>B68</v>
      </c>
      <c r="DR77" s="76" t="str">
        <f t="shared" si="68"/>
        <v/>
      </c>
      <c r="DS77" s="4" t="str">
        <f t="shared" si="69"/>
        <v/>
      </c>
      <c r="DT77" s="4" t="str">
        <f t="shared" si="70"/>
        <v/>
      </c>
      <c r="DU77" s="4" t="str">
        <f t="shared" si="71"/>
        <v/>
      </c>
      <c r="DV77" s="4" t="str">
        <f t="shared" si="72"/>
        <v/>
      </c>
      <c r="DW77" s="4" t="str">
        <f t="shared" si="73"/>
        <v/>
      </c>
    </row>
    <row r="78" spans="1:127" ht="26.25" customHeight="1" thickBot="1">
      <c r="A78" s="1">
        <v>69</v>
      </c>
      <c r="B78" s="38" t="str">
        <f>'Hedge 1 | (BTC)2'!B78</f>
        <v/>
      </c>
      <c r="C78" s="25" t="str">
        <f>'Hedge 1 | (BTC)2'!C78</f>
        <v/>
      </c>
      <c r="D78" s="25" t="str">
        <f>'Hedge 1 | (BTC)2'!H78</f>
        <v/>
      </c>
      <c r="E78" s="25" t="str">
        <f>'Hedge 1 | (BTC)2'!O78</f>
        <v/>
      </c>
      <c r="F78" s="25" t="str">
        <f>IF(AH78="","",IF('Hedge 1 | (BTC)2'!X78="W","Y",IF('Hedge 1 | (BTC)2'!X78="L","N","")))</f>
        <v/>
      </c>
      <c r="G78" s="25" t="str">
        <f>'Hedge 1 | (BTC)2'!AM78</f>
        <v/>
      </c>
      <c r="H78" s="25" t="str">
        <f>'Hedge 1 | (BTC)2'!S78</f>
        <v/>
      </c>
      <c r="I78" s="39" t="str">
        <f>'Hedge 1 | (BTC)2'!U78</f>
        <v/>
      </c>
      <c r="J78" s="55"/>
      <c r="K78" s="55"/>
      <c r="L78" s="38" t="str">
        <f>'Hedge 2 | (BDC)2'!B78</f>
        <v/>
      </c>
      <c r="M78" s="25" t="str">
        <f>'Hedge 2 | (BDC)2'!C78</f>
        <v/>
      </c>
      <c r="N78" s="25" t="str">
        <f>'Hedge 2 | (BDC)2'!H78</f>
        <v/>
      </c>
      <c r="O78" s="25" t="str">
        <f>'Hedge 2 | (BDC)2'!O78</f>
        <v/>
      </c>
      <c r="P78" s="25" t="str">
        <f>IF(AH78="","",IF('Hedge 2 | (BDC)2'!X78="W","Y",IF('Hedge 2 | (BDC)2'!X78="L","N","")))</f>
        <v/>
      </c>
      <c r="Q78" s="25" t="str">
        <f>'Hedge 2 | (BDC)2'!AM78</f>
        <v/>
      </c>
      <c r="R78" s="25" t="str">
        <f>'Hedge 2 | (BDC)2'!S78</f>
        <v/>
      </c>
      <c r="S78" s="39" t="str">
        <f>'Hedge 2 | (BDC)2'!U78</f>
        <v/>
      </c>
      <c r="T78" s="55"/>
      <c r="U78" s="55"/>
      <c r="V78" s="38" t="str">
        <f>'Hedge 3 | (BT)2-M1'!B78</f>
        <v/>
      </c>
      <c r="W78" s="25" t="str">
        <f>'Hedge 3 | (BT)2-M1'!C78</f>
        <v/>
      </c>
      <c r="X78" s="25" t="str">
        <f>'Hedge 3 | (BT)2-M1'!H78</f>
        <v/>
      </c>
      <c r="Y78" s="25" t="str">
        <f>'Hedge 3 | (BT)2-M1'!O78</f>
        <v/>
      </c>
      <c r="Z78" s="25" t="str">
        <f>IF(AH78="","",IF('Hedge 3 | (BT)2-M1'!X78="W","Y",IF('Hedge 3 | (BT)2-M1'!X78="L","N","")))</f>
        <v/>
      </c>
      <c r="AA78" s="25" t="str">
        <f>'Hedge 3 | (BT)2-M1'!AM78</f>
        <v/>
      </c>
      <c r="AB78" s="25" t="str">
        <f>'Hedge 3 | (BT)2-M1'!S78</f>
        <v/>
      </c>
      <c r="AC78" s="39" t="str">
        <f>'Hedge 3 | (BT)2-M1'!U78</f>
        <v/>
      </c>
      <c r="AD78" s="55"/>
      <c r="AE78" s="55"/>
      <c r="AF78" s="55"/>
      <c r="AG78" s="55"/>
      <c r="AH78" s="115"/>
      <c r="AI78" s="123"/>
      <c r="AJ78" s="124"/>
      <c r="AK78" s="120"/>
      <c r="AL78" s="74"/>
      <c r="AM78" s="67" t="str" cm="1">
        <f t="array" aca="1" ref="AM78" ca="1">IF(AH77="","",INDIRECT(CQ77&amp;CF78))</f>
        <v/>
      </c>
      <c r="AN78" s="25" t="str">
        <f t="shared" si="75"/>
        <v/>
      </c>
      <c r="AO78" s="25" t="str">
        <f t="shared" si="78"/>
        <v/>
      </c>
      <c r="AP78" s="37" t="str">
        <f t="shared" si="76"/>
        <v/>
      </c>
      <c r="AQ78" s="55"/>
      <c r="AR78" s="55"/>
      <c r="AS78" s="55"/>
      <c r="AT78" s="38" t="str">
        <f>'Hedge 4 | (BM1C)2'!B78</f>
        <v/>
      </c>
      <c r="AU78" s="25" t="str">
        <f>'Hedge 4 | (BM1C)2'!C78</f>
        <v/>
      </c>
      <c r="AV78" s="25" t="str">
        <f>'Hedge 4 | (BM1C)2'!H78</f>
        <v/>
      </c>
      <c r="AW78" s="25" t="str">
        <f>'Hedge 4 | (BM1C)2'!O78</f>
        <v/>
      </c>
      <c r="AX78" s="25" t="str">
        <f>IF(AH78="","",IF('Hedge 4 | (BM1C)2'!X78="W","Y",IF('Hedge 4 | (BM1C)2'!X78="L","N","")))</f>
        <v/>
      </c>
      <c r="AY78" s="25" t="str">
        <f>'Hedge 4 | (BM1C)2'!AM78</f>
        <v/>
      </c>
      <c r="AZ78" s="25" t="str">
        <f>'Hedge 4 | (BM1C)2'!S78</f>
        <v/>
      </c>
      <c r="BA78" s="39" t="str">
        <f>'Hedge 4 | (BM1C)2'!U78</f>
        <v/>
      </c>
      <c r="BB78" s="55"/>
      <c r="BC78" s="55"/>
      <c r="BD78" s="38" t="str">
        <f>'Hedge 5 | (BFC)2'!B78</f>
        <v/>
      </c>
      <c r="BE78" s="25" t="str">
        <f>'Hedge 5 | (BFC)2'!C78</f>
        <v/>
      </c>
      <c r="BF78" s="25" t="str">
        <f>'Hedge 5 | (BFC)2'!H78</f>
        <v/>
      </c>
      <c r="BG78" s="25" t="str">
        <f>'Hedge 5 | (BFC)2'!O78</f>
        <v/>
      </c>
      <c r="BH78" s="25" t="str">
        <f>IF(AH78="","",IF('Hedge 5 | (BFC)2'!X78="W","Y",IF('Hedge 5 | (BFC)2'!X78="L","N","")))</f>
        <v/>
      </c>
      <c r="BI78" s="25" t="str">
        <f>'Hedge 5 | (BFC)2'!AM78</f>
        <v/>
      </c>
      <c r="BJ78" s="25" t="str">
        <f>'Hedge 5 | (BFC)2'!S78</f>
        <v/>
      </c>
      <c r="BK78" s="39" t="str">
        <f>'Hedge 5 | (BFC)2'!U78</f>
        <v/>
      </c>
      <c r="BL78" s="55"/>
      <c r="BM78" s="55"/>
      <c r="BN78" s="35" t="str">
        <f>'Hedge 6 | (D3BF3)2'!B78</f>
        <v/>
      </c>
      <c r="BO78" s="36" t="str">
        <f>'Hedge 6 | (D3BF3)2'!C78</f>
        <v/>
      </c>
      <c r="BP78" s="36" t="str">
        <f>'Hedge 6 | (D3BF3)2'!H78</f>
        <v/>
      </c>
      <c r="BQ78" s="36" t="str">
        <f>'Hedge 6 | (D3BF3)2'!O78</f>
        <v/>
      </c>
      <c r="BR78" s="36" t="str">
        <f>IF(AH78="","",IF('Hedge 6 | (D3BF3)2'!X78="W","Y",IF('Hedge 6 | (D3BF3)2'!X78="L","N","")))</f>
        <v/>
      </c>
      <c r="BS78" s="36" t="str">
        <f>'Hedge 6 | (D3BF3)2'!AM78</f>
        <v/>
      </c>
      <c r="BT78" s="36" t="str">
        <f>'Hedge 6 | (D3BF3)2'!S78</f>
        <v/>
      </c>
      <c r="BU78" s="37" t="str">
        <f>'Hedge 6 | (D3BF3)2'!U78</f>
        <v/>
      </c>
      <c r="BV78" s="55"/>
      <c r="BW78" s="55"/>
      <c r="BX78" s="1" t="e">
        <f>IF(AN78="",0,IFERROR(VLOOKUP(AN73&amp;AN74&amp;AN75&amp;AN76&amp;AN77&amp;AN78,General!I:J,2,FALSE),0))+AO77</f>
        <v>#VALUE!</v>
      </c>
      <c r="CE78" s="1" t="str">
        <f>CE79</f>
        <v/>
      </c>
      <c r="CF78" s="1">
        <v>78</v>
      </c>
      <c r="CG78" s="1" t="str">
        <f t="shared" si="79"/>
        <v/>
      </c>
      <c r="CH78" s="1">
        <f ca="1">IF(CH79="",0,COUNTIF(INDIRECT(CH77&amp;CF75):INDIRECT(CH77&amp;CF79),"Y"))</f>
        <v>0</v>
      </c>
      <c r="CI78" s="1">
        <f ca="1">IF(CI79="",0,COUNTIF(INDIRECT(CI77&amp;CF75):INDIRECT(CI77&amp;CF79),"Y"))</f>
        <v>0</v>
      </c>
      <c r="CJ78" s="1">
        <f ca="1">IF(CJ79="",0,COUNTIF(INDIRECT(CJ77&amp;CF75):INDIRECT(CJ77&amp;CF79),"Y"))</f>
        <v>0</v>
      </c>
      <c r="CK78" s="1">
        <f ca="1">IF(CK79="",0,COUNTIF(INDIRECT(CK77&amp;CF75):INDIRECT(CK77&amp;CF79),"Y"))</f>
        <v>0</v>
      </c>
      <c r="CL78" s="1" t="str" cm="1">
        <f t="array" aca="1" ref="CL78" ca="1">IFERROR(INDEX($CH$79:$CK$79,_xlfn.AGGREGATE(15,6,COLUMN($CH$79:$CK$79)-COLUMN($CG$79)/($CH$78:$CK$78=MAX($CH$78:$CK$78)),COLUMNS($CH$79:CH79))),"")</f>
        <v/>
      </c>
      <c r="CM78" s="1" t="str" cm="1">
        <f t="array" aca="1" ref="CM78" ca="1">IFERROR(INDEX($CH$79:$CK$79,_xlfn.AGGREGATE(15,6,COLUMN($CH$79:$CK$79)-COLUMN($CG$79)/($CH$78:$CK$78=MAX($CH$78:$CK$78)),COLUMNS($CH$79:CI79))),"")</f>
        <v/>
      </c>
      <c r="CN78" s="1" t="str" cm="1">
        <f t="array" aca="1" ref="CN78" ca="1">IFERROR(INDEX($CH$79:$CK$79,_xlfn.AGGREGATE(15,6,COLUMN($CH$79:$CK$79)-COLUMN($CG$79)/($CH$78:$CK$78=MAX($CH$78:$CK$78)),COLUMNS($CH$79:CJ79))),"")</f>
        <v/>
      </c>
      <c r="CO78" s="1" t="str" cm="1">
        <f t="array" aca="1" ref="CO78" ca="1">IFERROR(INDEX($CH$79:$CK$79,_xlfn.AGGREGATE(15,6,COLUMN($CH$79:$CK$79)-COLUMN($CG$79)/($CH$78:$CK$78=MAX($CH$78:$CK$78)),COLUMNS($CH$79:CK79))),"")</f>
        <v/>
      </c>
      <c r="CQ78" s="1" t="str">
        <f t="shared" ca="1" si="80"/>
        <v/>
      </c>
      <c r="CT78" s="1" t="str">
        <f t="shared" si="77"/>
        <v/>
      </c>
      <c r="DQ78" s="17" t="str">
        <f t="shared" si="67"/>
        <v>B69</v>
      </c>
      <c r="DR78" s="76" t="str">
        <f t="shared" si="68"/>
        <v/>
      </c>
      <c r="DS78" s="4" t="str">
        <f t="shared" si="69"/>
        <v/>
      </c>
      <c r="DT78" s="4" t="str">
        <f t="shared" si="70"/>
        <v/>
      </c>
      <c r="DU78" s="4" t="str">
        <f t="shared" si="71"/>
        <v/>
      </c>
      <c r="DV78" s="4" t="str">
        <f t="shared" si="72"/>
        <v/>
      </c>
      <c r="DW78" s="4" t="str">
        <f t="shared" si="73"/>
        <v/>
      </c>
    </row>
    <row r="79" spans="1:127" ht="26.25" customHeight="1" thickBot="1">
      <c r="A79" s="1">
        <v>70</v>
      </c>
      <c r="B79" s="40" t="str">
        <f>'Hedge 1 | (BTC)2'!B79</f>
        <v/>
      </c>
      <c r="C79" s="41" t="str">
        <f>'Hedge 1 | (BTC)2'!C79</f>
        <v/>
      </c>
      <c r="D79" s="41" t="str">
        <f>'Hedge 1 | (BTC)2'!H79</f>
        <v/>
      </c>
      <c r="E79" s="41" t="str">
        <f>'Hedge 1 | (BTC)2'!O79</f>
        <v/>
      </c>
      <c r="F79" s="41" t="str">
        <f>IF(AH79="","",IF('Hedge 1 | (BTC)2'!X79="W","Y",IF('Hedge 1 | (BTC)2'!X79="L","N","")))</f>
        <v/>
      </c>
      <c r="G79" s="41" t="str">
        <f>'Hedge 1 | (BTC)2'!AM79</f>
        <v/>
      </c>
      <c r="H79" s="41" t="str">
        <f>'Hedge 1 | (BTC)2'!S79</f>
        <v/>
      </c>
      <c r="I79" s="42" t="str">
        <f>'Hedge 1 | (BTC)2'!U79</f>
        <v/>
      </c>
      <c r="J79" s="55"/>
      <c r="K79" s="55"/>
      <c r="L79" s="40" t="str">
        <f>'Hedge 2 | (BDC)2'!B79</f>
        <v/>
      </c>
      <c r="M79" s="41" t="str">
        <f>'Hedge 2 | (BDC)2'!C79</f>
        <v/>
      </c>
      <c r="N79" s="41" t="str">
        <f>'Hedge 2 | (BDC)2'!H79</f>
        <v/>
      </c>
      <c r="O79" s="41" t="str">
        <f>'Hedge 2 | (BDC)2'!O79</f>
        <v/>
      </c>
      <c r="P79" s="41" t="str">
        <f>IF(AH79="","",IF('Hedge 2 | (BDC)2'!X79="W","Y",IF('Hedge 2 | (BDC)2'!X79="L","N","")))</f>
        <v/>
      </c>
      <c r="Q79" s="41" t="str">
        <f>'Hedge 2 | (BDC)2'!AM79</f>
        <v/>
      </c>
      <c r="R79" s="41" t="str">
        <f>'Hedge 2 | (BDC)2'!S79</f>
        <v/>
      </c>
      <c r="S79" s="42" t="str">
        <f>'Hedge 2 | (BDC)2'!U79</f>
        <v/>
      </c>
      <c r="T79" s="55"/>
      <c r="U79" s="55"/>
      <c r="V79" s="40" t="str">
        <f>'Hedge 3 | (BT)2-M1'!B79</f>
        <v/>
      </c>
      <c r="W79" s="41" t="str">
        <f>'Hedge 3 | (BT)2-M1'!C79</f>
        <v/>
      </c>
      <c r="X79" s="41" t="str">
        <f>'Hedge 3 | (BT)2-M1'!H79</f>
        <v/>
      </c>
      <c r="Y79" s="41" t="str">
        <f>'Hedge 3 | (BT)2-M1'!O79</f>
        <v/>
      </c>
      <c r="Z79" s="41" t="str">
        <f>IF(AH79="","",IF('Hedge 3 | (BT)2-M1'!X79="W","Y",IF('Hedge 3 | (BT)2-M1'!X79="L","N","")))</f>
        <v/>
      </c>
      <c r="AA79" s="41" t="str">
        <f>'Hedge 3 | (BT)2-M1'!AM79</f>
        <v/>
      </c>
      <c r="AB79" s="41" t="str">
        <f>'Hedge 3 | (BT)2-M1'!S79</f>
        <v/>
      </c>
      <c r="AC79" s="42" t="str">
        <f>'Hedge 3 | (BT)2-M1'!U79</f>
        <v/>
      </c>
      <c r="AD79" s="55"/>
      <c r="AE79" s="55"/>
      <c r="AF79" s="55"/>
      <c r="AG79" s="55"/>
      <c r="AH79" s="116"/>
      <c r="AI79" s="123"/>
      <c r="AJ79" s="124"/>
      <c r="AK79" s="121"/>
      <c r="AL79" s="75"/>
      <c r="AM79" s="70" t="str" cm="1">
        <f t="array" aca="1" ref="AM79" ca="1">IF(AH78="","",INDIRECT(CQ78&amp;CF79))</f>
        <v/>
      </c>
      <c r="AN79" s="41" t="str">
        <f t="shared" si="75"/>
        <v/>
      </c>
      <c r="AO79" s="41" t="str">
        <f t="shared" si="78"/>
        <v/>
      </c>
      <c r="AP79" s="37" t="str">
        <f t="shared" si="76"/>
        <v/>
      </c>
      <c r="AQ79" s="55"/>
      <c r="AR79" s="55"/>
      <c r="AS79" s="55"/>
      <c r="AT79" s="40" t="str">
        <f>'Hedge 4 | (BM1C)2'!B79</f>
        <v/>
      </c>
      <c r="AU79" s="41" t="str">
        <f>'Hedge 4 | (BM1C)2'!C79</f>
        <v/>
      </c>
      <c r="AV79" s="41" t="str">
        <f>'Hedge 4 | (BM1C)2'!H79</f>
        <v/>
      </c>
      <c r="AW79" s="41" t="str">
        <f>'Hedge 4 | (BM1C)2'!O79</f>
        <v/>
      </c>
      <c r="AX79" s="41" t="str">
        <f>IF(AH79="","",IF('Hedge 4 | (BM1C)2'!X79="W","Y",IF('Hedge 4 | (BM1C)2'!X79="L","N","")))</f>
        <v/>
      </c>
      <c r="AY79" s="41" t="str">
        <f>'Hedge 4 | (BM1C)2'!AM79</f>
        <v/>
      </c>
      <c r="AZ79" s="41" t="str">
        <f>'Hedge 4 | (BM1C)2'!S79</f>
        <v/>
      </c>
      <c r="BA79" s="42" t="str">
        <f>'Hedge 4 | (BM1C)2'!U79</f>
        <v/>
      </c>
      <c r="BB79" s="55"/>
      <c r="BC79" s="55"/>
      <c r="BD79" s="40" t="str">
        <f>'Hedge 5 | (BFC)2'!B79</f>
        <v/>
      </c>
      <c r="BE79" s="41" t="str">
        <f>'Hedge 5 | (BFC)2'!C79</f>
        <v/>
      </c>
      <c r="BF79" s="41" t="str">
        <f>'Hedge 5 | (BFC)2'!H79</f>
        <v/>
      </c>
      <c r="BG79" s="41" t="str">
        <f>'Hedge 5 | (BFC)2'!O79</f>
        <v/>
      </c>
      <c r="BH79" s="41" t="str">
        <f>IF(AH79="","",IF('Hedge 5 | (BFC)2'!X79="W","Y",IF('Hedge 5 | (BFC)2'!X79="L","N","")))</f>
        <v/>
      </c>
      <c r="BI79" s="41" t="str">
        <f>'Hedge 5 | (BFC)2'!AM79</f>
        <v/>
      </c>
      <c r="BJ79" s="41" t="str">
        <f>'Hedge 5 | (BFC)2'!S79</f>
        <v/>
      </c>
      <c r="BK79" s="42" t="str">
        <f>'Hedge 5 | (BFC)2'!U79</f>
        <v/>
      </c>
      <c r="BL79" s="55"/>
      <c r="BM79" s="55"/>
      <c r="BN79" s="35" t="str">
        <f>'Hedge 6 | (D3BF3)2'!B79</f>
        <v/>
      </c>
      <c r="BO79" s="36" t="str">
        <f>'Hedge 6 | (D3BF3)2'!C79</f>
        <v/>
      </c>
      <c r="BP79" s="36" t="str">
        <f>'Hedge 6 | (D3BF3)2'!H79</f>
        <v/>
      </c>
      <c r="BQ79" s="36" t="str">
        <f>'Hedge 6 | (D3BF3)2'!O79</f>
        <v/>
      </c>
      <c r="BR79" s="36" t="str">
        <f>IF(AH79="","",IF('Hedge 6 | (D3BF3)2'!X79="W","Y",IF('Hedge 6 | (D3BF3)2'!X79="L","N","")))</f>
        <v/>
      </c>
      <c r="BS79" s="36" t="str">
        <f>'Hedge 6 | (D3BF3)2'!AM79</f>
        <v/>
      </c>
      <c r="BT79" s="36" t="str">
        <f>'Hedge 6 | (D3BF3)2'!S79</f>
        <v/>
      </c>
      <c r="BU79" s="37" t="str">
        <f>'Hedge 6 | (D3BF3)2'!U79</f>
        <v/>
      </c>
      <c r="BV79" s="55"/>
      <c r="BW79" s="55"/>
      <c r="BX79" s="1" t="e">
        <f>IF(AN79="",0,IFERROR(VLOOKUP(AN74&amp;AN75&amp;AN76&amp;AN77&amp;AN78&amp;AN79,General!I:J,2,FALSE),0))+AO78</f>
        <v>#VALUE!</v>
      </c>
      <c r="BY79" s="1" t="str">
        <f>I79</f>
        <v/>
      </c>
      <c r="BZ79" s="1" t="str">
        <f>S79</f>
        <v/>
      </c>
      <c r="CA79" s="1" t="str">
        <f>AC79</f>
        <v/>
      </c>
      <c r="CB79" s="1" t="str">
        <f>BA79</f>
        <v/>
      </c>
      <c r="CC79" s="1" t="str">
        <f>BK79</f>
        <v/>
      </c>
      <c r="CD79" s="1" t="str">
        <f>BU79</f>
        <v/>
      </c>
      <c r="CE79" s="1" t="str">
        <f>IF(AH79="","",INDEX($BY$4:$CD$4,MATCH(MAX(BY79:CD79),BY79:CD79,0)))</f>
        <v/>
      </c>
      <c r="CF79" s="1">
        <v>79</v>
      </c>
      <c r="CG79" s="1" t="str">
        <f t="shared" si="79"/>
        <v/>
      </c>
      <c r="CH79" s="1" t="str" cm="1">
        <f t="array" ref="CH79">IFERROR(INDEX($BY$4:$CD$4,_xlfn.AGGREGATE(15,6,COLUMN($BY$4:$CD$4)-COLUMN($BX$1)/($BY$79:$CD$79=MAX($BY$79:$CD$79)),COLUMNS($BY$4:BY4))),"")</f>
        <v/>
      </c>
      <c r="CI79" s="1" t="str" cm="1">
        <f t="array" ref="CI79">IFERROR(INDEX($BY$4:$CD$4,_xlfn.AGGREGATE(15,6,COLUMN($BY$4:$CD$4)-COLUMN($BX$1)/($BY$79:$CD$79=MAX($BY$79:$CD$79)),COLUMNS($BY$4:BZ4))),"")</f>
        <v/>
      </c>
      <c r="CJ79" s="1" t="str" cm="1">
        <f t="array" ref="CJ79">IFERROR(INDEX($BY$4:$CD$4,_xlfn.AGGREGATE(15,6,COLUMN($BY$4:$CD$4)-COLUMN($BX$1)/($BY$79:$CD$79=MAX($BY$79:$CD$79)),COLUMNS($BY$4:CA4))),"")</f>
        <v/>
      </c>
      <c r="CK79" s="1" t="str" cm="1">
        <f t="array" ref="CK79">IFERROR(INDEX($BY$4:$CD$4,_xlfn.AGGREGATE(15,6,COLUMN($BY$4:$CD$4)-COLUMN($BX$1)/($BY$79:$CD$79=MAX($BY$79:$CD$79)),COLUMNS($BY$4:CA4))),"")</f>
        <v/>
      </c>
      <c r="CL79" s="66" t="str">
        <f ca="1">IF(CM78="",CL78,CL75)</f>
        <v/>
      </c>
      <c r="CP79" s="1" t="str">
        <f>IF(CL76&gt;1,"R","N")</f>
        <v>R</v>
      </c>
      <c r="CQ79" s="1" t="str">
        <f ca="1">CL79</f>
        <v/>
      </c>
      <c r="CT79" s="1" t="str">
        <f t="shared" si="77"/>
        <v/>
      </c>
      <c r="DQ79" s="17" t="str">
        <f t="shared" si="67"/>
        <v>B70</v>
      </c>
      <c r="DR79" s="76" t="str">
        <f t="shared" si="68"/>
        <v/>
      </c>
      <c r="DS79" s="4" t="str">
        <f t="shared" si="69"/>
        <v/>
      </c>
      <c r="DT79" s="4" t="str">
        <f t="shared" si="70"/>
        <v/>
      </c>
      <c r="DU79" s="4" t="str">
        <f t="shared" si="71"/>
        <v/>
      </c>
      <c r="DV79" s="4" t="str">
        <f t="shared" si="72"/>
        <v/>
      </c>
      <c r="DW79" s="4" t="str">
        <f t="shared" si="73"/>
        <v/>
      </c>
    </row>
    <row r="80" spans="1:127" ht="26.25" customHeight="1" thickBot="1">
      <c r="A80" s="1">
        <v>71</v>
      </c>
      <c r="B80" s="35" t="str">
        <f>'Hedge 1 | (BTC)2'!B80</f>
        <v/>
      </c>
      <c r="C80" s="36" t="str">
        <f>'Hedge 1 | (BTC)2'!C80</f>
        <v/>
      </c>
      <c r="D80" s="36" t="str">
        <f>'Hedge 1 | (BTC)2'!H80</f>
        <v/>
      </c>
      <c r="E80" s="36" t="str">
        <f>'Hedge 1 | (BTC)2'!O80</f>
        <v/>
      </c>
      <c r="F80" s="36" t="str">
        <f>IF(AH80="","",IF('Hedge 1 | (BTC)2'!X80="W","Y",IF('Hedge 1 | (BTC)2'!X80="L","N","")))</f>
        <v/>
      </c>
      <c r="G80" s="36" t="str">
        <f>'Hedge 1 | (BTC)2'!AM80</f>
        <v/>
      </c>
      <c r="H80" s="36" t="str">
        <f>'Hedge 1 | (BTC)2'!S80</f>
        <v/>
      </c>
      <c r="I80" s="37" t="str">
        <f>'Hedge 1 | (BTC)2'!U80</f>
        <v/>
      </c>
      <c r="J80" s="55"/>
      <c r="K80" s="55"/>
      <c r="L80" s="35" t="str">
        <f>'Hedge 2 | (BDC)2'!B80</f>
        <v/>
      </c>
      <c r="M80" s="36" t="str">
        <f>'Hedge 2 | (BDC)2'!C80</f>
        <v/>
      </c>
      <c r="N80" s="36" t="str">
        <f>'Hedge 2 | (BDC)2'!H80</f>
        <v/>
      </c>
      <c r="O80" s="36" t="str">
        <f>'Hedge 2 | (BDC)2'!O80</f>
        <v/>
      </c>
      <c r="P80" s="36" t="str">
        <f>IF(AH80="","",IF('Hedge 2 | (BDC)2'!X80="W","Y",IF('Hedge 2 | (BDC)2'!X80="L","N","")))</f>
        <v/>
      </c>
      <c r="Q80" s="36" t="str">
        <f>'Hedge 2 | (BDC)2'!AM80</f>
        <v/>
      </c>
      <c r="R80" s="36" t="str">
        <f>'Hedge 2 | (BDC)2'!S80</f>
        <v/>
      </c>
      <c r="S80" s="37" t="str">
        <f>'Hedge 2 | (BDC)2'!U80</f>
        <v/>
      </c>
      <c r="T80" s="55"/>
      <c r="U80" s="55"/>
      <c r="V80" s="35" t="str">
        <f>'Hedge 3 | (BT)2-M1'!B80</f>
        <v/>
      </c>
      <c r="W80" s="36" t="str">
        <f>'Hedge 3 | (BT)2-M1'!C80</f>
        <v/>
      </c>
      <c r="X80" s="36" t="str">
        <f>'Hedge 3 | (BT)2-M1'!H80</f>
        <v/>
      </c>
      <c r="Y80" s="36" t="str">
        <f>'Hedge 3 | (BT)2-M1'!O80</f>
        <v/>
      </c>
      <c r="Z80" s="36" t="str">
        <f>IF(AH80="","",IF('Hedge 3 | (BT)2-M1'!X80="W","Y",IF('Hedge 3 | (BT)2-M1'!X80="L","N","")))</f>
        <v/>
      </c>
      <c r="AA80" s="36" t="str">
        <f>'Hedge 3 | (BT)2-M1'!AM80</f>
        <v/>
      </c>
      <c r="AB80" s="36" t="str">
        <f>'Hedge 3 | (BT)2-M1'!S80</f>
        <v/>
      </c>
      <c r="AC80" s="37" t="str">
        <f>'Hedge 3 | (BT)2-M1'!U80</f>
        <v/>
      </c>
      <c r="AD80" s="55"/>
      <c r="AE80" s="55"/>
      <c r="AF80" s="55"/>
      <c r="AG80" s="55"/>
      <c r="AH80" s="114"/>
      <c r="AI80" s="123"/>
      <c r="AJ80" s="124"/>
      <c r="AK80" s="132" t="str">
        <f t="shared" ref="AK80" si="82">IF(AH79="","",IF(CP79="R","R",""))</f>
        <v/>
      </c>
      <c r="AL80" s="68" t="str">
        <f>IF(AH79="","",VLOOKUP(CQ80,General!U:V,2,FALSE))</f>
        <v/>
      </c>
      <c r="AM80" s="69" t="str" cm="1">
        <f t="array" aca="1" ref="AM80" ca="1">IF(AH79="","",INDIRECT(CQ79&amp;CF80))</f>
        <v/>
      </c>
      <c r="AN80" s="36" t="str">
        <f t="shared" si="75"/>
        <v/>
      </c>
      <c r="AO80" s="36" t="str">
        <f t="shared" si="78"/>
        <v/>
      </c>
      <c r="AP80" s="37" t="str">
        <f t="shared" si="76"/>
        <v/>
      </c>
      <c r="AQ80" s="55"/>
      <c r="AR80" s="55"/>
      <c r="AS80" s="55"/>
      <c r="AT80" s="35" t="str">
        <f>'Hedge 4 | (BM1C)2'!B80</f>
        <v/>
      </c>
      <c r="AU80" s="36" t="str">
        <f>'Hedge 4 | (BM1C)2'!C80</f>
        <v/>
      </c>
      <c r="AV80" s="36" t="str">
        <f>'Hedge 4 | (BM1C)2'!H80</f>
        <v/>
      </c>
      <c r="AW80" s="36" t="str">
        <f>'Hedge 4 | (BM1C)2'!O80</f>
        <v/>
      </c>
      <c r="AX80" s="36" t="str">
        <f>IF(AH80="","",IF('Hedge 4 | (BM1C)2'!X80="W","Y",IF('Hedge 4 | (BM1C)2'!X80="L","N","")))</f>
        <v/>
      </c>
      <c r="AY80" s="36" t="str">
        <f>'Hedge 4 | (BM1C)2'!AM80</f>
        <v/>
      </c>
      <c r="AZ80" s="36" t="str">
        <f>'Hedge 4 | (BM1C)2'!S80</f>
        <v/>
      </c>
      <c r="BA80" s="37" t="str">
        <f>'Hedge 4 | (BM1C)2'!U80</f>
        <v/>
      </c>
      <c r="BB80" s="55"/>
      <c r="BC80" s="55"/>
      <c r="BD80" s="35" t="str">
        <f>'Hedge 5 | (BFC)2'!B80</f>
        <v/>
      </c>
      <c r="BE80" s="36" t="str">
        <f>'Hedge 5 | (BFC)2'!C80</f>
        <v/>
      </c>
      <c r="BF80" s="36" t="str">
        <f>'Hedge 5 | (BFC)2'!H80</f>
        <v/>
      </c>
      <c r="BG80" s="36" t="str">
        <f>'Hedge 5 | (BFC)2'!O80</f>
        <v/>
      </c>
      <c r="BH80" s="36" t="str">
        <f>IF(AH80="","",IF('Hedge 5 | (BFC)2'!X80="W","Y",IF('Hedge 5 | (BFC)2'!X80="L","N","")))</f>
        <v/>
      </c>
      <c r="BI80" s="36" t="str">
        <f>'Hedge 5 | (BFC)2'!AM80</f>
        <v/>
      </c>
      <c r="BJ80" s="36" t="str">
        <f>'Hedge 5 | (BFC)2'!S80</f>
        <v/>
      </c>
      <c r="BK80" s="37" t="str">
        <f>'Hedge 5 | (BFC)2'!U80</f>
        <v/>
      </c>
      <c r="BL80" s="55"/>
      <c r="BM80" s="55"/>
      <c r="BN80" s="35" t="str">
        <f>'Hedge 6 | (D3BF3)2'!B80</f>
        <v/>
      </c>
      <c r="BO80" s="36" t="str">
        <f>'Hedge 6 | (D3BF3)2'!C80</f>
        <v/>
      </c>
      <c r="BP80" s="36" t="str">
        <f>'Hedge 6 | (D3BF3)2'!H80</f>
        <v/>
      </c>
      <c r="BQ80" s="36" t="str">
        <f>'Hedge 6 | (D3BF3)2'!O80</f>
        <v/>
      </c>
      <c r="BR80" s="36" t="str">
        <f>IF(AH80="","",IF('Hedge 6 | (D3BF3)2'!X80="W","Y",IF('Hedge 6 | (D3BF3)2'!X80="L","N","")))</f>
        <v/>
      </c>
      <c r="BS80" s="36" t="str">
        <f>'Hedge 6 | (D3BF3)2'!AM80</f>
        <v/>
      </c>
      <c r="BT80" s="36" t="str">
        <f>'Hedge 6 | (D3BF3)2'!S80</f>
        <v/>
      </c>
      <c r="BU80" s="37" t="str">
        <f>'Hedge 6 | (D3BF3)2'!U80</f>
        <v/>
      </c>
      <c r="BV80" s="55"/>
      <c r="BW80" s="55"/>
      <c r="BX80" s="1" t="e">
        <f>IF(AN80="",0,IFERROR(VLOOKUP(AN75&amp;AN76&amp;AN77&amp;AN78&amp;AN79&amp;AN80,General!I:J,2,FALSE),0))+AO79</f>
        <v>#VALUE!</v>
      </c>
      <c r="CE80" s="1" t="str">
        <f>CE84</f>
        <v/>
      </c>
      <c r="CF80" s="1">
        <v>80</v>
      </c>
      <c r="CG80" s="1" t="str">
        <f>$CE$84</f>
        <v/>
      </c>
      <c r="CL80" s="1" t="str">
        <f ca="1">IF(CL81=1,CL83,IF(CL81=2,IF(CM83="",CL83,CM83),IF(CL81=3,IF(AND(CM83="",CN83=""),CL83,IF(CN83="",CM83,CN83)),IF(AND(CM83="",CN83="",CO83=""),CL83,IF(AND(CN83="",CO83=""),CM83,IF(CO83="",CN83,CO83))))))</f>
        <v/>
      </c>
      <c r="CQ80" s="1" t="str">
        <f ca="1">$CL$79</f>
        <v/>
      </c>
      <c r="CT80" s="1" t="str">
        <f t="shared" si="77"/>
        <v/>
      </c>
      <c r="DQ80" s="17" t="str">
        <f t="shared" si="67"/>
        <v>B71</v>
      </c>
      <c r="DR80" s="76" t="str">
        <f t="shared" si="68"/>
        <v/>
      </c>
      <c r="DS80" s="4" t="str">
        <f t="shared" si="69"/>
        <v/>
      </c>
      <c r="DT80" s="4" t="str">
        <f t="shared" si="70"/>
        <v/>
      </c>
      <c r="DU80" s="4" t="str">
        <f t="shared" si="71"/>
        <v/>
      </c>
      <c r="DV80" s="4" t="str">
        <f t="shared" si="72"/>
        <v/>
      </c>
      <c r="DW80" s="4" t="str">
        <f t="shared" si="73"/>
        <v/>
      </c>
    </row>
    <row r="81" spans="1:127" ht="26.25" customHeight="1" thickBot="1">
      <c r="A81" s="1">
        <v>72</v>
      </c>
      <c r="B81" s="38" t="str">
        <f>'Hedge 1 | (BTC)2'!B81</f>
        <v/>
      </c>
      <c r="C81" s="25" t="str">
        <f>'Hedge 1 | (BTC)2'!C81</f>
        <v/>
      </c>
      <c r="D81" s="25" t="str">
        <f>'Hedge 1 | (BTC)2'!H81</f>
        <v/>
      </c>
      <c r="E81" s="25" t="str">
        <f>'Hedge 1 | (BTC)2'!O81</f>
        <v/>
      </c>
      <c r="F81" s="25" t="str">
        <f>IF(AH81="","",IF('Hedge 1 | (BTC)2'!X81="W","Y",IF('Hedge 1 | (BTC)2'!X81="L","N","")))</f>
        <v/>
      </c>
      <c r="G81" s="25" t="str">
        <f>'Hedge 1 | (BTC)2'!AM81</f>
        <v/>
      </c>
      <c r="H81" s="25" t="str">
        <f>'Hedge 1 | (BTC)2'!S81</f>
        <v/>
      </c>
      <c r="I81" s="39" t="str">
        <f>'Hedge 1 | (BTC)2'!U81</f>
        <v/>
      </c>
      <c r="J81" s="55"/>
      <c r="K81" s="55"/>
      <c r="L81" s="38" t="str">
        <f>'Hedge 2 | (BDC)2'!B81</f>
        <v/>
      </c>
      <c r="M81" s="25" t="str">
        <f>'Hedge 2 | (BDC)2'!C81</f>
        <v/>
      </c>
      <c r="N81" s="25" t="str">
        <f>'Hedge 2 | (BDC)2'!H81</f>
        <v/>
      </c>
      <c r="O81" s="25" t="str">
        <f>'Hedge 2 | (BDC)2'!O81</f>
        <v/>
      </c>
      <c r="P81" s="25" t="str">
        <f>IF(AH81="","",IF('Hedge 2 | (BDC)2'!X81="W","Y",IF('Hedge 2 | (BDC)2'!X81="L","N","")))</f>
        <v/>
      </c>
      <c r="Q81" s="25" t="str">
        <f>'Hedge 2 | (BDC)2'!AM81</f>
        <v/>
      </c>
      <c r="R81" s="25" t="str">
        <f>'Hedge 2 | (BDC)2'!S81</f>
        <v/>
      </c>
      <c r="S81" s="39" t="str">
        <f>'Hedge 2 | (BDC)2'!U81</f>
        <v/>
      </c>
      <c r="T81" s="55"/>
      <c r="U81" s="55"/>
      <c r="V81" s="38" t="str">
        <f>'Hedge 3 | (BT)2-M1'!B81</f>
        <v/>
      </c>
      <c r="W81" s="25" t="str">
        <f>'Hedge 3 | (BT)2-M1'!C81</f>
        <v/>
      </c>
      <c r="X81" s="25" t="str">
        <f>'Hedge 3 | (BT)2-M1'!H81</f>
        <v/>
      </c>
      <c r="Y81" s="25" t="str">
        <f>'Hedge 3 | (BT)2-M1'!O81</f>
        <v/>
      </c>
      <c r="Z81" s="25" t="str">
        <f>IF(AH81="","",IF('Hedge 3 | (BT)2-M1'!X81="W","Y",IF('Hedge 3 | (BT)2-M1'!X81="L","N","")))</f>
        <v/>
      </c>
      <c r="AA81" s="25" t="str">
        <f>'Hedge 3 | (BT)2-M1'!AM81</f>
        <v/>
      </c>
      <c r="AB81" s="25" t="str">
        <f>'Hedge 3 | (BT)2-M1'!S81</f>
        <v/>
      </c>
      <c r="AC81" s="39" t="str">
        <f>'Hedge 3 | (BT)2-M1'!U81</f>
        <v/>
      </c>
      <c r="AD81" s="55"/>
      <c r="AE81" s="55"/>
      <c r="AF81" s="55"/>
      <c r="AG81" s="55"/>
      <c r="AH81" s="115"/>
      <c r="AI81" s="123"/>
      <c r="AJ81" s="124"/>
      <c r="AK81" s="120"/>
      <c r="AL81" s="74"/>
      <c r="AM81" s="67" t="str" cm="1">
        <f t="array" aca="1" ref="AM81" ca="1">IF(AH80="","",INDIRECT(CQ80&amp;CF81))</f>
        <v/>
      </c>
      <c r="AN81" s="25" t="str">
        <f t="shared" si="75"/>
        <v/>
      </c>
      <c r="AO81" s="25" t="str">
        <f t="shared" si="78"/>
        <v/>
      </c>
      <c r="AP81" s="37" t="str">
        <f t="shared" si="76"/>
        <v/>
      </c>
      <c r="AQ81" s="55"/>
      <c r="AR81" s="55"/>
      <c r="AS81" s="55"/>
      <c r="AT81" s="38" t="str">
        <f>'Hedge 4 | (BM1C)2'!B81</f>
        <v/>
      </c>
      <c r="AU81" s="25" t="str">
        <f>'Hedge 4 | (BM1C)2'!C81</f>
        <v/>
      </c>
      <c r="AV81" s="25" t="str">
        <f>'Hedge 4 | (BM1C)2'!H81</f>
        <v/>
      </c>
      <c r="AW81" s="25" t="str">
        <f>'Hedge 4 | (BM1C)2'!O81</f>
        <v/>
      </c>
      <c r="AX81" s="25" t="str">
        <f>IF(AH81="","",IF('Hedge 4 | (BM1C)2'!X81="W","Y",IF('Hedge 4 | (BM1C)2'!X81="L","N","")))</f>
        <v/>
      </c>
      <c r="AY81" s="25" t="str">
        <f>'Hedge 4 | (BM1C)2'!AM81</f>
        <v/>
      </c>
      <c r="AZ81" s="25" t="str">
        <f>'Hedge 4 | (BM1C)2'!S81</f>
        <v/>
      </c>
      <c r="BA81" s="39" t="str">
        <f>'Hedge 4 | (BM1C)2'!U81</f>
        <v/>
      </c>
      <c r="BB81" s="55"/>
      <c r="BC81" s="55"/>
      <c r="BD81" s="38" t="str">
        <f>'Hedge 5 | (BFC)2'!B81</f>
        <v/>
      </c>
      <c r="BE81" s="25" t="str">
        <f>'Hedge 5 | (BFC)2'!C81</f>
        <v/>
      </c>
      <c r="BF81" s="25" t="str">
        <f>'Hedge 5 | (BFC)2'!H81</f>
        <v/>
      </c>
      <c r="BG81" s="25" t="str">
        <f>'Hedge 5 | (BFC)2'!O81</f>
        <v/>
      </c>
      <c r="BH81" s="25" t="str">
        <f>IF(AH81="","",IF('Hedge 5 | (BFC)2'!X81="W","Y",IF('Hedge 5 | (BFC)2'!X81="L","N","")))</f>
        <v/>
      </c>
      <c r="BI81" s="25" t="str">
        <f>'Hedge 5 | (BFC)2'!AM81</f>
        <v/>
      </c>
      <c r="BJ81" s="25" t="str">
        <f>'Hedge 5 | (BFC)2'!S81</f>
        <v/>
      </c>
      <c r="BK81" s="39" t="str">
        <f>'Hedge 5 | (BFC)2'!U81</f>
        <v/>
      </c>
      <c r="BL81" s="55"/>
      <c r="BM81" s="55"/>
      <c r="BN81" s="35" t="str">
        <f>'Hedge 6 | (D3BF3)2'!B81</f>
        <v/>
      </c>
      <c r="BO81" s="36" t="str">
        <f>'Hedge 6 | (D3BF3)2'!C81</f>
        <v/>
      </c>
      <c r="BP81" s="36" t="str">
        <f>'Hedge 6 | (D3BF3)2'!H81</f>
        <v/>
      </c>
      <c r="BQ81" s="36" t="str">
        <f>'Hedge 6 | (D3BF3)2'!O81</f>
        <v/>
      </c>
      <c r="BR81" s="36" t="str">
        <f>IF(AH81="","",IF('Hedge 6 | (D3BF3)2'!X81="W","Y",IF('Hedge 6 | (D3BF3)2'!X81="L","N","")))</f>
        <v/>
      </c>
      <c r="BS81" s="36" t="str">
        <f>'Hedge 6 | (D3BF3)2'!AM81</f>
        <v/>
      </c>
      <c r="BT81" s="36" t="str">
        <f>'Hedge 6 | (D3BF3)2'!S81</f>
        <v/>
      </c>
      <c r="BU81" s="37" t="str">
        <f>'Hedge 6 | (D3BF3)2'!U81</f>
        <v/>
      </c>
      <c r="BV81" s="55"/>
      <c r="BW81" s="55"/>
      <c r="BX81" s="1" t="e">
        <f>IF(AN81="",0,IFERROR(VLOOKUP(AN76&amp;AN77&amp;AN78&amp;AN79&amp;AN80&amp;AN81,General!I:J,2,FALSE),0))+AO80</f>
        <v>#VALUE!</v>
      </c>
      <c r="CE81" s="1" t="str">
        <f>CE84</f>
        <v/>
      </c>
      <c r="CF81" s="1">
        <v>81</v>
      </c>
      <c r="CG81" s="1" t="str">
        <f t="shared" ref="CG81:CG84" si="83">$CE$84</f>
        <v/>
      </c>
      <c r="CL81" s="1">
        <f>CR81</f>
        <v>3</v>
      </c>
      <c r="CQ81" s="1" t="str">
        <f t="shared" ref="CQ81:CQ83" ca="1" si="84">$CL$79</f>
        <v/>
      </c>
      <c r="CR81" s="1">
        <f t="shared" ref="CR81" si="85">IF(CR76=4,1,CR76+1)</f>
        <v>3</v>
      </c>
      <c r="CT81" s="1" t="str">
        <f t="shared" si="77"/>
        <v/>
      </c>
      <c r="DQ81" s="17" t="str">
        <f t="shared" si="67"/>
        <v>B72</v>
      </c>
      <c r="DR81" s="76" t="str">
        <f t="shared" si="68"/>
        <v/>
      </c>
      <c r="DS81" s="4" t="str">
        <f t="shared" si="69"/>
        <v/>
      </c>
      <c r="DT81" s="4" t="str">
        <f t="shared" si="70"/>
        <v/>
      </c>
      <c r="DU81" s="4" t="str">
        <f t="shared" si="71"/>
        <v/>
      </c>
      <c r="DV81" s="4" t="str">
        <f t="shared" si="72"/>
        <v/>
      </c>
      <c r="DW81" s="4" t="str">
        <f t="shared" si="73"/>
        <v/>
      </c>
    </row>
    <row r="82" spans="1:127" ht="26.25" customHeight="1" thickBot="1">
      <c r="A82" s="1">
        <v>73</v>
      </c>
      <c r="B82" s="38" t="str">
        <f>'Hedge 1 | (BTC)2'!B82</f>
        <v/>
      </c>
      <c r="C82" s="25" t="str">
        <f>'Hedge 1 | (BTC)2'!C82</f>
        <v/>
      </c>
      <c r="D82" s="25" t="str">
        <f>'Hedge 1 | (BTC)2'!H82</f>
        <v/>
      </c>
      <c r="E82" s="25" t="str">
        <f>'Hedge 1 | (BTC)2'!O82</f>
        <v/>
      </c>
      <c r="F82" s="25" t="str">
        <f>IF(AH82="","",IF('Hedge 1 | (BTC)2'!X82="W","Y",IF('Hedge 1 | (BTC)2'!X82="L","N","")))</f>
        <v/>
      </c>
      <c r="G82" s="25" t="str">
        <f>'Hedge 1 | (BTC)2'!AM82</f>
        <v/>
      </c>
      <c r="H82" s="25" t="str">
        <f>'Hedge 1 | (BTC)2'!S82</f>
        <v/>
      </c>
      <c r="I82" s="39" t="str">
        <f>'Hedge 1 | (BTC)2'!U82</f>
        <v/>
      </c>
      <c r="J82" s="55"/>
      <c r="K82" s="55"/>
      <c r="L82" s="38" t="str">
        <f>'Hedge 2 | (BDC)2'!B82</f>
        <v/>
      </c>
      <c r="M82" s="25" t="str">
        <f>'Hedge 2 | (BDC)2'!C82</f>
        <v/>
      </c>
      <c r="N82" s="25" t="str">
        <f>'Hedge 2 | (BDC)2'!H82</f>
        <v/>
      </c>
      <c r="O82" s="25" t="str">
        <f>'Hedge 2 | (BDC)2'!O82</f>
        <v/>
      </c>
      <c r="P82" s="25" t="str">
        <f>IF(AH82="","",IF('Hedge 2 | (BDC)2'!X82="W","Y",IF('Hedge 2 | (BDC)2'!X82="L","N","")))</f>
        <v/>
      </c>
      <c r="Q82" s="25" t="str">
        <f>'Hedge 2 | (BDC)2'!AM82</f>
        <v/>
      </c>
      <c r="R82" s="25" t="str">
        <f>'Hedge 2 | (BDC)2'!S82</f>
        <v/>
      </c>
      <c r="S82" s="39" t="str">
        <f>'Hedge 2 | (BDC)2'!U82</f>
        <v/>
      </c>
      <c r="T82" s="55"/>
      <c r="U82" s="55"/>
      <c r="V82" s="38" t="str">
        <f>'Hedge 3 | (BT)2-M1'!B82</f>
        <v/>
      </c>
      <c r="W82" s="25" t="str">
        <f>'Hedge 3 | (BT)2-M1'!C82</f>
        <v/>
      </c>
      <c r="X82" s="25" t="str">
        <f>'Hedge 3 | (BT)2-M1'!H82</f>
        <v/>
      </c>
      <c r="Y82" s="25" t="str">
        <f>'Hedge 3 | (BT)2-M1'!O82</f>
        <v/>
      </c>
      <c r="Z82" s="25" t="str">
        <f>IF(AH82="","",IF('Hedge 3 | (BT)2-M1'!X82="W","Y",IF('Hedge 3 | (BT)2-M1'!X82="L","N","")))</f>
        <v/>
      </c>
      <c r="AA82" s="25" t="str">
        <f>'Hedge 3 | (BT)2-M1'!AM82</f>
        <v/>
      </c>
      <c r="AB82" s="25" t="str">
        <f>'Hedge 3 | (BT)2-M1'!S82</f>
        <v/>
      </c>
      <c r="AC82" s="39" t="str">
        <f>'Hedge 3 | (BT)2-M1'!U82</f>
        <v/>
      </c>
      <c r="AD82" s="55"/>
      <c r="AE82" s="55"/>
      <c r="AF82" s="55"/>
      <c r="AG82" s="55"/>
      <c r="AH82" s="115"/>
      <c r="AI82" s="123"/>
      <c r="AJ82" s="124"/>
      <c r="AK82" s="120"/>
      <c r="AL82" s="74"/>
      <c r="AM82" s="67" t="str" cm="1">
        <f t="array" aca="1" ref="AM82" ca="1">IF(AH81="","",INDIRECT(CQ81&amp;CF82))</f>
        <v/>
      </c>
      <c r="AN82" s="25" t="str">
        <f t="shared" si="75"/>
        <v/>
      </c>
      <c r="AO82" s="25" t="str">
        <f t="shared" si="78"/>
        <v/>
      </c>
      <c r="AP82" s="37" t="str">
        <f t="shared" si="76"/>
        <v/>
      </c>
      <c r="AQ82" s="55"/>
      <c r="AR82" s="55"/>
      <c r="AS82" s="55"/>
      <c r="AT82" s="38" t="str">
        <f>'Hedge 4 | (BM1C)2'!B82</f>
        <v/>
      </c>
      <c r="AU82" s="25" t="str">
        <f>'Hedge 4 | (BM1C)2'!C82</f>
        <v/>
      </c>
      <c r="AV82" s="25" t="str">
        <f>'Hedge 4 | (BM1C)2'!H82</f>
        <v/>
      </c>
      <c r="AW82" s="25" t="str">
        <f>'Hedge 4 | (BM1C)2'!O82</f>
        <v/>
      </c>
      <c r="AX82" s="25" t="str">
        <f>IF(AH82="","",IF('Hedge 4 | (BM1C)2'!X82="W","Y",IF('Hedge 4 | (BM1C)2'!X82="L","N","")))</f>
        <v/>
      </c>
      <c r="AY82" s="25" t="str">
        <f>'Hedge 4 | (BM1C)2'!AM82</f>
        <v/>
      </c>
      <c r="AZ82" s="25" t="str">
        <f>'Hedge 4 | (BM1C)2'!S82</f>
        <v/>
      </c>
      <c r="BA82" s="39" t="str">
        <f>'Hedge 4 | (BM1C)2'!U82</f>
        <v/>
      </c>
      <c r="BB82" s="55"/>
      <c r="BC82" s="55"/>
      <c r="BD82" s="38" t="str">
        <f>'Hedge 5 | (BFC)2'!B82</f>
        <v/>
      </c>
      <c r="BE82" s="25" t="str">
        <f>'Hedge 5 | (BFC)2'!C82</f>
        <v/>
      </c>
      <c r="BF82" s="25" t="str">
        <f>'Hedge 5 | (BFC)2'!H82</f>
        <v/>
      </c>
      <c r="BG82" s="25" t="str">
        <f>'Hedge 5 | (BFC)2'!O82</f>
        <v/>
      </c>
      <c r="BH82" s="25" t="str">
        <f>IF(AH82="","",IF('Hedge 5 | (BFC)2'!X82="W","Y",IF('Hedge 5 | (BFC)2'!X82="L","N","")))</f>
        <v/>
      </c>
      <c r="BI82" s="25" t="str">
        <f>'Hedge 5 | (BFC)2'!AM82</f>
        <v/>
      </c>
      <c r="BJ82" s="25" t="str">
        <f>'Hedge 5 | (BFC)2'!S82</f>
        <v/>
      </c>
      <c r="BK82" s="39" t="str">
        <f>'Hedge 5 | (BFC)2'!U82</f>
        <v/>
      </c>
      <c r="BL82" s="55"/>
      <c r="BM82" s="55"/>
      <c r="BN82" s="35" t="str">
        <f>'Hedge 6 | (D3BF3)2'!B82</f>
        <v/>
      </c>
      <c r="BO82" s="36" t="str">
        <f>'Hedge 6 | (D3BF3)2'!C82</f>
        <v/>
      </c>
      <c r="BP82" s="36" t="str">
        <f>'Hedge 6 | (D3BF3)2'!H82</f>
        <v/>
      </c>
      <c r="BQ82" s="36" t="str">
        <f>'Hedge 6 | (D3BF3)2'!O82</f>
        <v/>
      </c>
      <c r="BR82" s="36" t="str">
        <f>IF(AH82="","",IF('Hedge 6 | (D3BF3)2'!X82="W","Y",IF('Hedge 6 | (D3BF3)2'!X82="L","N","")))</f>
        <v/>
      </c>
      <c r="BS82" s="36" t="str">
        <f>'Hedge 6 | (D3BF3)2'!AM82</f>
        <v/>
      </c>
      <c r="BT82" s="36" t="str">
        <f>'Hedge 6 | (D3BF3)2'!S82</f>
        <v/>
      </c>
      <c r="BU82" s="37" t="str">
        <f>'Hedge 6 | (D3BF3)2'!U82</f>
        <v/>
      </c>
      <c r="BV82" s="55"/>
      <c r="BW82" s="55"/>
      <c r="BX82" s="1" t="e">
        <f>IF(AN82="",0,IFERROR(VLOOKUP(AN77&amp;AN78&amp;AN79&amp;AN80&amp;AN81&amp;AN82,General!I:J,2,FALSE),0))+AO81</f>
        <v>#VALUE!</v>
      </c>
      <c r="CE82" s="1" t="str">
        <f>CE84</f>
        <v/>
      </c>
      <c r="CF82" s="1">
        <v>82</v>
      </c>
      <c r="CG82" s="1" t="str">
        <f t="shared" si="83"/>
        <v/>
      </c>
      <c r="CH82" s="1" t="str">
        <f>IFERROR(VLOOKUP(CH84,General!R:S,2,FALSE),"")</f>
        <v/>
      </c>
      <c r="CI82" s="1" t="str">
        <f>IFERROR(VLOOKUP(CI84,General!R:S,2,FALSE),"")</f>
        <v/>
      </c>
      <c r="CJ82" s="1" t="str">
        <f>IFERROR(VLOOKUP(CJ84,General!R:S,2,FALSE),"")</f>
        <v/>
      </c>
      <c r="CK82" s="1" t="str">
        <f>IFERROR(VLOOKUP(CK84,General!R:S,2,FALSE),"")</f>
        <v/>
      </c>
      <c r="CL82" s="1">
        <f ca="1">COUNTIF(CH83:CK83,MAX(CH83:CK83))</f>
        <v>4</v>
      </c>
      <c r="CQ82" s="1" t="str">
        <f t="shared" ca="1" si="84"/>
        <v/>
      </c>
      <c r="CT82" s="1" t="str">
        <f t="shared" si="77"/>
        <v/>
      </c>
      <c r="DQ82" s="17" t="str">
        <f t="shared" si="67"/>
        <v>B73</v>
      </c>
      <c r="DR82" s="76" t="str">
        <f t="shared" si="68"/>
        <v/>
      </c>
      <c r="DS82" s="4" t="str">
        <f t="shared" si="69"/>
        <v/>
      </c>
      <c r="DT82" s="4" t="str">
        <f t="shared" si="70"/>
        <v/>
      </c>
      <c r="DU82" s="4" t="str">
        <f t="shared" si="71"/>
        <v/>
      </c>
      <c r="DV82" s="4" t="str">
        <f t="shared" si="72"/>
        <v/>
      </c>
      <c r="DW82" s="4" t="str">
        <f t="shared" si="73"/>
        <v/>
      </c>
    </row>
    <row r="83" spans="1:127" ht="26.25" customHeight="1" thickBot="1">
      <c r="A83" s="1">
        <v>74</v>
      </c>
      <c r="B83" s="38" t="str">
        <f>'Hedge 1 | (BTC)2'!B83</f>
        <v/>
      </c>
      <c r="C83" s="25" t="str">
        <f>'Hedge 1 | (BTC)2'!C83</f>
        <v/>
      </c>
      <c r="D83" s="25" t="str">
        <f>'Hedge 1 | (BTC)2'!H83</f>
        <v/>
      </c>
      <c r="E83" s="25" t="str">
        <f>'Hedge 1 | (BTC)2'!O83</f>
        <v/>
      </c>
      <c r="F83" s="25" t="str">
        <f>IF(AH83="","",IF('Hedge 1 | (BTC)2'!X83="W","Y",IF('Hedge 1 | (BTC)2'!X83="L","N","")))</f>
        <v/>
      </c>
      <c r="G83" s="25" t="str">
        <f>'Hedge 1 | (BTC)2'!AM83</f>
        <v/>
      </c>
      <c r="H83" s="25" t="str">
        <f>'Hedge 1 | (BTC)2'!S83</f>
        <v/>
      </c>
      <c r="I83" s="39" t="str">
        <f>'Hedge 1 | (BTC)2'!U83</f>
        <v/>
      </c>
      <c r="J83" s="55"/>
      <c r="K83" s="55"/>
      <c r="L83" s="38" t="str">
        <f>'Hedge 2 | (BDC)2'!B83</f>
        <v/>
      </c>
      <c r="M83" s="25" t="str">
        <f>'Hedge 2 | (BDC)2'!C83</f>
        <v/>
      </c>
      <c r="N83" s="25" t="str">
        <f>'Hedge 2 | (BDC)2'!H83</f>
        <v/>
      </c>
      <c r="O83" s="25" t="str">
        <f>'Hedge 2 | (BDC)2'!O83</f>
        <v/>
      </c>
      <c r="P83" s="25" t="str">
        <f>IF(AH83="","",IF('Hedge 2 | (BDC)2'!X83="W","Y",IF('Hedge 2 | (BDC)2'!X83="L","N","")))</f>
        <v/>
      </c>
      <c r="Q83" s="25" t="str">
        <f>'Hedge 2 | (BDC)2'!AM83</f>
        <v/>
      </c>
      <c r="R83" s="25" t="str">
        <f>'Hedge 2 | (BDC)2'!S83</f>
        <v/>
      </c>
      <c r="S83" s="39" t="str">
        <f>'Hedge 2 | (BDC)2'!U83</f>
        <v/>
      </c>
      <c r="T83" s="55"/>
      <c r="U83" s="55"/>
      <c r="V83" s="38" t="str">
        <f>'Hedge 3 | (BT)2-M1'!B83</f>
        <v/>
      </c>
      <c r="W83" s="25" t="str">
        <f>'Hedge 3 | (BT)2-M1'!C83</f>
        <v/>
      </c>
      <c r="X83" s="25" t="str">
        <f>'Hedge 3 | (BT)2-M1'!H83</f>
        <v/>
      </c>
      <c r="Y83" s="25" t="str">
        <f>'Hedge 3 | (BT)2-M1'!O83</f>
        <v/>
      </c>
      <c r="Z83" s="25" t="str">
        <f>IF(AH83="","",IF('Hedge 3 | (BT)2-M1'!X83="W","Y",IF('Hedge 3 | (BT)2-M1'!X83="L","N","")))</f>
        <v/>
      </c>
      <c r="AA83" s="25" t="str">
        <f>'Hedge 3 | (BT)2-M1'!AM83</f>
        <v/>
      </c>
      <c r="AB83" s="25" t="str">
        <f>'Hedge 3 | (BT)2-M1'!S83</f>
        <v/>
      </c>
      <c r="AC83" s="39" t="str">
        <f>'Hedge 3 | (BT)2-M1'!U83</f>
        <v/>
      </c>
      <c r="AD83" s="55"/>
      <c r="AE83" s="55"/>
      <c r="AF83" s="55"/>
      <c r="AG83" s="55"/>
      <c r="AH83" s="115"/>
      <c r="AI83" s="123"/>
      <c r="AJ83" s="124"/>
      <c r="AK83" s="120"/>
      <c r="AL83" s="74"/>
      <c r="AM83" s="67" t="str" cm="1">
        <f t="array" aca="1" ref="AM83" ca="1">IF(AH82="","",INDIRECT(CQ82&amp;CF83))</f>
        <v/>
      </c>
      <c r="AN83" s="25" t="str">
        <f t="shared" si="75"/>
        <v/>
      </c>
      <c r="AO83" s="25" t="str">
        <f t="shared" si="78"/>
        <v/>
      </c>
      <c r="AP83" s="37" t="str">
        <f t="shared" si="76"/>
        <v/>
      </c>
      <c r="AQ83" s="55"/>
      <c r="AR83" s="55"/>
      <c r="AS83" s="55"/>
      <c r="AT83" s="38" t="str">
        <f>'Hedge 4 | (BM1C)2'!B83</f>
        <v/>
      </c>
      <c r="AU83" s="25" t="str">
        <f>'Hedge 4 | (BM1C)2'!C83</f>
        <v/>
      </c>
      <c r="AV83" s="25" t="str">
        <f>'Hedge 4 | (BM1C)2'!H83</f>
        <v/>
      </c>
      <c r="AW83" s="25" t="str">
        <f>'Hedge 4 | (BM1C)2'!O83</f>
        <v/>
      </c>
      <c r="AX83" s="25" t="str">
        <f>IF(AH83="","",IF('Hedge 4 | (BM1C)2'!X83="W","Y",IF('Hedge 4 | (BM1C)2'!X83="L","N","")))</f>
        <v/>
      </c>
      <c r="AY83" s="25" t="str">
        <f>'Hedge 4 | (BM1C)2'!AM83</f>
        <v/>
      </c>
      <c r="AZ83" s="25" t="str">
        <f>'Hedge 4 | (BM1C)2'!S83</f>
        <v/>
      </c>
      <c r="BA83" s="39" t="str">
        <f>'Hedge 4 | (BM1C)2'!U83</f>
        <v/>
      </c>
      <c r="BB83" s="55"/>
      <c r="BC83" s="55"/>
      <c r="BD83" s="38" t="str">
        <f>'Hedge 5 | (BFC)2'!B83</f>
        <v/>
      </c>
      <c r="BE83" s="25" t="str">
        <f>'Hedge 5 | (BFC)2'!C83</f>
        <v/>
      </c>
      <c r="BF83" s="25" t="str">
        <f>'Hedge 5 | (BFC)2'!H83</f>
        <v/>
      </c>
      <c r="BG83" s="25" t="str">
        <f>'Hedge 5 | (BFC)2'!O83</f>
        <v/>
      </c>
      <c r="BH83" s="25" t="str">
        <f>IF(AH83="","",IF('Hedge 5 | (BFC)2'!X83="W","Y",IF('Hedge 5 | (BFC)2'!X83="L","N","")))</f>
        <v/>
      </c>
      <c r="BI83" s="25" t="str">
        <f>'Hedge 5 | (BFC)2'!AM83</f>
        <v/>
      </c>
      <c r="BJ83" s="25" t="str">
        <f>'Hedge 5 | (BFC)2'!S83</f>
        <v/>
      </c>
      <c r="BK83" s="39" t="str">
        <f>'Hedge 5 | (BFC)2'!U83</f>
        <v/>
      </c>
      <c r="BL83" s="55"/>
      <c r="BM83" s="55"/>
      <c r="BN83" s="35" t="str">
        <f>'Hedge 6 | (D3BF3)2'!B83</f>
        <v/>
      </c>
      <c r="BO83" s="36" t="str">
        <f>'Hedge 6 | (D3BF3)2'!C83</f>
        <v/>
      </c>
      <c r="BP83" s="36" t="str">
        <f>'Hedge 6 | (D3BF3)2'!H83</f>
        <v/>
      </c>
      <c r="BQ83" s="36" t="str">
        <f>'Hedge 6 | (D3BF3)2'!O83</f>
        <v/>
      </c>
      <c r="BR83" s="36" t="str">
        <f>IF(AH83="","",IF('Hedge 6 | (D3BF3)2'!X83="W","Y",IF('Hedge 6 | (D3BF3)2'!X83="L","N","")))</f>
        <v/>
      </c>
      <c r="BS83" s="36" t="str">
        <f>'Hedge 6 | (D3BF3)2'!AM83</f>
        <v/>
      </c>
      <c r="BT83" s="36" t="str">
        <f>'Hedge 6 | (D3BF3)2'!S83</f>
        <v/>
      </c>
      <c r="BU83" s="37" t="str">
        <f>'Hedge 6 | (D3BF3)2'!U83</f>
        <v/>
      </c>
      <c r="BV83" s="55"/>
      <c r="BW83" s="55"/>
      <c r="BX83" s="1" t="e">
        <f>IF(AN83="",0,IFERROR(VLOOKUP(AN78&amp;AN79&amp;AN80&amp;AN81&amp;AN82&amp;AN83,General!I:J,2,FALSE),0))+AO82</f>
        <v>#VALUE!</v>
      </c>
      <c r="CE83" s="1" t="str">
        <f>CE84</f>
        <v/>
      </c>
      <c r="CF83" s="1">
        <v>83</v>
      </c>
      <c r="CG83" s="1" t="str">
        <f t="shared" si="83"/>
        <v/>
      </c>
      <c r="CH83" s="1">
        <f ca="1">IF(CH84="",0,COUNTIF(INDIRECT(CH82&amp;CF80):INDIRECT(CH82&amp;CF84),"Y"))</f>
        <v>0</v>
      </c>
      <c r="CI83" s="1">
        <f ca="1">IF(CI84="",0,COUNTIF(INDIRECT(CI82&amp;CF80):INDIRECT(CI82&amp;CF84),"Y"))</f>
        <v>0</v>
      </c>
      <c r="CJ83" s="1">
        <f ca="1">IF(CJ84="",0,COUNTIF(INDIRECT(CJ82&amp;CF80):INDIRECT(CJ82&amp;CF84),"Y"))</f>
        <v>0</v>
      </c>
      <c r="CK83" s="1">
        <f ca="1">IF(CK84="",0,COUNTIF(INDIRECT(CK82&amp;CF80):INDIRECT(CK82&amp;CF84),"Y"))</f>
        <v>0</v>
      </c>
      <c r="CL83" s="1" t="str" cm="1">
        <f t="array" aca="1" ref="CL83" ca="1">IFERROR(INDEX($CH$84:$CK$84,_xlfn.AGGREGATE(15,6,COLUMN($CH$84:$CK$84)-COLUMN($CG$84)/($CH$83:$CK$83=MAX($CH$83:$CK$83)),COLUMNS($CH$84:CH84))),"")</f>
        <v/>
      </c>
      <c r="CM83" s="1" t="str" cm="1">
        <f t="array" aca="1" ref="CM83" ca="1">IFERROR(INDEX($CH$84:$CK$84,_xlfn.AGGREGATE(15,6,COLUMN($CH$84:$CK$84)-COLUMN($CG$84)/($CH$83:$CK$83=MAX($CH$83:$CK$83)),COLUMNS($CH$84:CI84))),"")</f>
        <v/>
      </c>
      <c r="CN83" s="1" t="str" cm="1">
        <f t="array" aca="1" ref="CN83" ca="1">IFERROR(INDEX($CH$84:$CK$84,_xlfn.AGGREGATE(15,6,COLUMN($CH$84:$CK$84)-COLUMN($CG$84)/($CH$83:$CK$83=MAX($CH$83:$CK$83)),COLUMNS($CH$84:CJ84))),"")</f>
        <v/>
      </c>
      <c r="CO83" s="1" t="str" cm="1">
        <f t="array" aca="1" ref="CO83" ca="1">IFERROR(INDEX($CH$84:$CK$84,_xlfn.AGGREGATE(15,6,COLUMN($CH$84:$CK$84)-COLUMN($CG$84)/($CH$83:$CK$83=MAX($CH$83:$CK$83)),COLUMNS($CH$84:CK84))),"")</f>
        <v/>
      </c>
      <c r="CQ83" s="1" t="str">
        <f t="shared" ca="1" si="84"/>
        <v/>
      </c>
      <c r="CT83" s="1" t="str">
        <f t="shared" si="77"/>
        <v/>
      </c>
      <c r="DQ83" s="17" t="str">
        <f t="shared" si="67"/>
        <v>B74</v>
      </c>
      <c r="DR83" s="76" t="str">
        <f t="shared" si="68"/>
        <v/>
      </c>
      <c r="DS83" s="4" t="str">
        <f t="shared" si="69"/>
        <v/>
      </c>
      <c r="DT83" s="4" t="str">
        <f t="shared" si="70"/>
        <v/>
      </c>
      <c r="DU83" s="4" t="str">
        <f t="shared" si="71"/>
        <v/>
      </c>
      <c r="DV83" s="4" t="str">
        <f t="shared" si="72"/>
        <v/>
      </c>
      <c r="DW83" s="4" t="str">
        <f t="shared" si="73"/>
        <v/>
      </c>
    </row>
    <row r="84" spans="1:127" ht="26.25" customHeight="1" thickBot="1">
      <c r="A84" s="1">
        <v>75</v>
      </c>
      <c r="B84" s="40" t="str">
        <f>'Hedge 1 | (BTC)2'!B84</f>
        <v/>
      </c>
      <c r="C84" s="41" t="str">
        <f>'Hedge 1 | (BTC)2'!C84</f>
        <v/>
      </c>
      <c r="D84" s="41" t="str">
        <f>'Hedge 1 | (BTC)2'!H84</f>
        <v/>
      </c>
      <c r="E84" s="41" t="str">
        <f>'Hedge 1 | (BTC)2'!O84</f>
        <v/>
      </c>
      <c r="F84" s="41" t="str">
        <f>IF(AH84="","",IF('Hedge 1 | (BTC)2'!X84="W","Y",IF('Hedge 1 | (BTC)2'!X84="L","N","")))</f>
        <v/>
      </c>
      <c r="G84" s="41" t="str">
        <f>'Hedge 1 | (BTC)2'!AM84</f>
        <v/>
      </c>
      <c r="H84" s="41" t="str">
        <f>'Hedge 1 | (BTC)2'!S84</f>
        <v/>
      </c>
      <c r="I84" s="42" t="str">
        <f>'Hedge 1 | (BTC)2'!U84</f>
        <v/>
      </c>
      <c r="J84" s="55"/>
      <c r="K84" s="55"/>
      <c r="L84" s="40" t="str">
        <f>'Hedge 2 | (BDC)2'!B84</f>
        <v/>
      </c>
      <c r="M84" s="41" t="str">
        <f>'Hedge 2 | (BDC)2'!C84</f>
        <v/>
      </c>
      <c r="N84" s="41" t="str">
        <f>'Hedge 2 | (BDC)2'!H84</f>
        <v/>
      </c>
      <c r="O84" s="41" t="str">
        <f>'Hedge 2 | (BDC)2'!O84</f>
        <v/>
      </c>
      <c r="P84" s="41" t="str">
        <f>IF(AH84="","",IF('Hedge 2 | (BDC)2'!X84="W","Y",IF('Hedge 2 | (BDC)2'!X84="L","N","")))</f>
        <v/>
      </c>
      <c r="Q84" s="41" t="str">
        <f>'Hedge 2 | (BDC)2'!AM84</f>
        <v/>
      </c>
      <c r="R84" s="41" t="str">
        <f>'Hedge 2 | (BDC)2'!S84</f>
        <v/>
      </c>
      <c r="S84" s="42" t="str">
        <f>'Hedge 2 | (BDC)2'!U84</f>
        <v/>
      </c>
      <c r="T84" s="55"/>
      <c r="U84" s="55"/>
      <c r="V84" s="40" t="str">
        <f>'Hedge 3 | (BT)2-M1'!B84</f>
        <v/>
      </c>
      <c r="W84" s="41" t="str">
        <f>'Hedge 3 | (BT)2-M1'!C84</f>
        <v/>
      </c>
      <c r="X84" s="41" t="str">
        <f>'Hedge 3 | (BT)2-M1'!H84</f>
        <v/>
      </c>
      <c r="Y84" s="41" t="str">
        <f>'Hedge 3 | (BT)2-M1'!O84</f>
        <v/>
      </c>
      <c r="Z84" s="41" t="str">
        <f>IF(AH84="","",IF('Hedge 3 | (BT)2-M1'!X84="W","Y",IF('Hedge 3 | (BT)2-M1'!X84="L","N","")))</f>
        <v/>
      </c>
      <c r="AA84" s="41" t="str">
        <f>'Hedge 3 | (BT)2-M1'!AM84</f>
        <v/>
      </c>
      <c r="AB84" s="41" t="str">
        <f>'Hedge 3 | (BT)2-M1'!S84</f>
        <v/>
      </c>
      <c r="AC84" s="42" t="str">
        <f>'Hedge 3 | (BT)2-M1'!U84</f>
        <v/>
      </c>
      <c r="AD84" s="55"/>
      <c r="AE84" s="55"/>
      <c r="AF84" s="55"/>
      <c r="AG84" s="55"/>
      <c r="AH84" s="116"/>
      <c r="AI84" s="123"/>
      <c r="AJ84" s="124"/>
      <c r="AK84" s="121"/>
      <c r="AL84" s="75"/>
      <c r="AM84" s="70" t="str" cm="1">
        <f t="array" aca="1" ref="AM84" ca="1">IF(AH83="","",INDIRECT(CQ83&amp;CF84))</f>
        <v/>
      </c>
      <c r="AN84" s="41" t="str">
        <f t="shared" si="75"/>
        <v/>
      </c>
      <c r="AO84" s="41" t="str">
        <f t="shared" si="78"/>
        <v/>
      </c>
      <c r="AP84" s="37" t="str">
        <f t="shared" si="76"/>
        <v/>
      </c>
      <c r="AQ84" s="55"/>
      <c r="AR84" s="55"/>
      <c r="AS84" s="55"/>
      <c r="AT84" s="40" t="str">
        <f>'Hedge 4 | (BM1C)2'!B84</f>
        <v/>
      </c>
      <c r="AU84" s="41" t="str">
        <f>'Hedge 4 | (BM1C)2'!C84</f>
        <v/>
      </c>
      <c r="AV84" s="41" t="str">
        <f>'Hedge 4 | (BM1C)2'!H84</f>
        <v/>
      </c>
      <c r="AW84" s="41" t="str">
        <f>'Hedge 4 | (BM1C)2'!O84</f>
        <v/>
      </c>
      <c r="AX84" s="41" t="str">
        <f>IF(AH84="","",IF('Hedge 4 | (BM1C)2'!X84="W","Y",IF('Hedge 4 | (BM1C)2'!X84="L","N","")))</f>
        <v/>
      </c>
      <c r="AY84" s="41" t="str">
        <f>'Hedge 4 | (BM1C)2'!AM84</f>
        <v/>
      </c>
      <c r="AZ84" s="41" t="str">
        <f>'Hedge 4 | (BM1C)2'!S84</f>
        <v/>
      </c>
      <c r="BA84" s="42" t="str">
        <f>'Hedge 4 | (BM1C)2'!U84</f>
        <v/>
      </c>
      <c r="BB84" s="55"/>
      <c r="BC84" s="55"/>
      <c r="BD84" s="40" t="str">
        <f>'Hedge 5 | (BFC)2'!B84</f>
        <v/>
      </c>
      <c r="BE84" s="41" t="str">
        <f>'Hedge 5 | (BFC)2'!C84</f>
        <v/>
      </c>
      <c r="BF84" s="41" t="str">
        <f>'Hedge 5 | (BFC)2'!H84</f>
        <v/>
      </c>
      <c r="BG84" s="41" t="str">
        <f>'Hedge 5 | (BFC)2'!O84</f>
        <v/>
      </c>
      <c r="BH84" s="41" t="str">
        <f>IF(AH84="","",IF('Hedge 5 | (BFC)2'!X84="W","Y",IF('Hedge 5 | (BFC)2'!X84="L","N","")))</f>
        <v/>
      </c>
      <c r="BI84" s="41" t="str">
        <f>'Hedge 5 | (BFC)2'!AM84</f>
        <v/>
      </c>
      <c r="BJ84" s="41" t="str">
        <f>'Hedge 5 | (BFC)2'!S84</f>
        <v/>
      </c>
      <c r="BK84" s="42" t="str">
        <f>'Hedge 5 | (BFC)2'!U84</f>
        <v/>
      </c>
      <c r="BL84" s="55"/>
      <c r="BM84" s="55"/>
      <c r="BN84" s="35" t="str">
        <f>'Hedge 6 | (D3BF3)2'!B84</f>
        <v/>
      </c>
      <c r="BO84" s="36" t="str">
        <f>'Hedge 6 | (D3BF3)2'!C84</f>
        <v/>
      </c>
      <c r="BP84" s="36" t="str">
        <f>'Hedge 6 | (D3BF3)2'!H84</f>
        <v/>
      </c>
      <c r="BQ84" s="36" t="str">
        <f>'Hedge 6 | (D3BF3)2'!O84</f>
        <v/>
      </c>
      <c r="BR84" s="36" t="str">
        <f>IF(AH84="","",IF('Hedge 6 | (D3BF3)2'!X84="W","Y",IF('Hedge 6 | (D3BF3)2'!X84="L","N","")))</f>
        <v/>
      </c>
      <c r="BS84" s="36" t="str">
        <f>'Hedge 6 | (D3BF3)2'!AM84</f>
        <v/>
      </c>
      <c r="BT84" s="36" t="str">
        <f>'Hedge 6 | (D3BF3)2'!S84</f>
        <v/>
      </c>
      <c r="BU84" s="37" t="str">
        <f>'Hedge 6 | (D3BF3)2'!U84</f>
        <v/>
      </c>
      <c r="BV84" s="55"/>
      <c r="BW84" s="55"/>
      <c r="BX84" s="1" t="e">
        <f>IF(AN84="",0,IFERROR(VLOOKUP(AN79&amp;AN80&amp;AN81&amp;AN82&amp;AN83&amp;AN84,General!I:J,2,FALSE),0))+AO83</f>
        <v>#VALUE!</v>
      </c>
      <c r="BY84" s="1" t="str">
        <f>I84</f>
        <v/>
      </c>
      <c r="BZ84" s="1" t="str">
        <f>S84</f>
        <v/>
      </c>
      <c r="CA84" s="1" t="str">
        <f>AC84</f>
        <v/>
      </c>
      <c r="CB84" s="1" t="str">
        <f>BA84</f>
        <v/>
      </c>
      <c r="CC84" s="1" t="str">
        <f>BK84</f>
        <v/>
      </c>
      <c r="CD84" s="1" t="str">
        <f>BU84</f>
        <v/>
      </c>
      <c r="CE84" s="1" t="str">
        <f>IF(AH84="","",INDEX($BY$4:$CD$4,MATCH(MAX(BY84:CD84),BY84:CD84,0)))</f>
        <v/>
      </c>
      <c r="CF84" s="1">
        <v>84</v>
      </c>
      <c r="CG84" s="1" t="str">
        <f t="shared" si="83"/>
        <v/>
      </c>
      <c r="CH84" s="1" t="str" cm="1">
        <f t="array" ref="CH84">IFERROR(INDEX($BY$4:$CD$4,_xlfn.AGGREGATE(15,6,COLUMN($BY$4:$CD$4)-COLUMN($BX$1)/($BY$84:$CD$84=MAX($BY$84:$CD$84)),COLUMNS($BY$4:BY4))),"")</f>
        <v/>
      </c>
      <c r="CI84" s="1" t="str" cm="1">
        <f t="array" ref="CI84">IFERROR(INDEX($BY$4:$CD$4,_xlfn.AGGREGATE(15,6,COLUMN($BY$4:$CD$4)-COLUMN($BX$1)/($BY$84:$CD$84=MAX($BY$84:$CD$84)),COLUMNS($BY$4:BZ4))),"")</f>
        <v/>
      </c>
      <c r="CJ84" s="1" t="str" cm="1">
        <f t="array" ref="CJ84">IFERROR(INDEX($BY$4:$CD$4,_xlfn.AGGREGATE(15,6,COLUMN($BY$4:$CD$4)-COLUMN($BX$1)/($BY$84:$CD$84=MAX($BY$84:$CD$84)),COLUMNS($BY$4:CA4))),"")</f>
        <v/>
      </c>
      <c r="CK84" s="1" t="str" cm="1">
        <f t="array" ref="CK84">IFERROR(INDEX($BY$4:$CD$4,_xlfn.AGGREGATE(15,6,COLUMN($BY$4:$CD$4)-COLUMN($BX$1)/($BY$84:$CD$84=MAX($BY$84:$CD$84)),COLUMNS($BY$4:CA4))),"")</f>
        <v/>
      </c>
      <c r="CL84" s="66" t="str">
        <f ca="1">IF(CM83="",CL83,CL80)</f>
        <v/>
      </c>
      <c r="CP84" s="1" t="str">
        <f>IF(CL81&gt;1,"R","N")</f>
        <v>R</v>
      </c>
      <c r="CQ84" s="1" t="str">
        <f ca="1">CL84</f>
        <v/>
      </c>
      <c r="CT84" s="1" t="str">
        <f t="shared" si="77"/>
        <v/>
      </c>
      <c r="DQ84" s="17" t="str">
        <f t="shared" si="67"/>
        <v>B75</v>
      </c>
      <c r="DR84" s="76" t="str">
        <f t="shared" si="68"/>
        <v/>
      </c>
      <c r="DS84" s="4" t="str">
        <f t="shared" si="69"/>
        <v/>
      </c>
      <c r="DT84" s="4" t="str">
        <f t="shared" si="70"/>
        <v/>
      </c>
      <c r="DU84" s="4" t="str">
        <f t="shared" si="71"/>
        <v/>
      </c>
      <c r="DV84" s="4" t="str">
        <f t="shared" si="72"/>
        <v/>
      </c>
      <c r="DW84" s="4" t="str">
        <f t="shared" si="73"/>
        <v/>
      </c>
    </row>
    <row r="85" spans="1:127" ht="26.25" customHeight="1" thickBot="1">
      <c r="A85" s="1">
        <v>76</v>
      </c>
      <c r="B85" s="35" t="str">
        <f>'Hedge 1 | (BTC)2'!B85</f>
        <v/>
      </c>
      <c r="C85" s="36" t="str">
        <f>'Hedge 1 | (BTC)2'!C85</f>
        <v/>
      </c>
      <c r="D85" s="36" t="str">
        <f>'Hedge 1 | (BTC)2'!H85</f>
        <v/>
      </c>
      <c r="E85" s="36" t="str">
        <f>'Hedge 1 | (BTC)2'!O85</f>
        <v/>
      </c>
      <c r="F85" s="36" t="str">
        <f>IF(AH85="","",IF('Hedge 1 | (BTC)2'!X85="W","Y",IF('Hedge 1 | (BTC)2'!X85="L","N","")))</f>
        <v/>
      </c>
      <c r="G85" s="36" t="str">
        <f>'Hedge 1 | (BTC)2'!AM85</f>
        <v/>
      </c>
      <c r="H85" s="36" t="str">
        <f>'Hedge 1 | (BTC)2'!S85</f>
        <v/>
      </c>
      <c r="I85" s="37" t="str">
        <f>'Hedge 1 | (BTC)2'!U85</f>
        <v/>
      </c>
      <c r="J85" s="55"/>
      <c r="K85" s="55"/>
      <c r="L85" s="35" t="str">
        <f>'Hedge 2 | (BDC)2'!B85</f>
        <v/>
      </c>
      <c r="M85" s="36" t="str">
        <f>'Hedge 2 | (BDC)2'!C85</f>
        <v/>
      </c>
      <c r="N85" s="36" t="str">
        <f>'Hedge 2 | (BDC)2'!H85</f>
        <v/>
      </c>
      <c r="O85" s="36" t="str">
        <f>'Hedge 2 | (BDC)2'!O85</f>
        <v/>
      </c>
      <c r="P85" s="36" t="str">
        <f>IF(AH85="","",IF('Hedge 2 | (BDC)2'!X85="W","Y",IF('Hedge 2 | (BDC)2'!X85="L","N","")))</f>
        <v/>
      </c>
      <c r="Q85" s="36" t="str">
        <f>'Hedge 2 | (BDC)2'!AM85</f>
        <v/>
      </c>
      <c r="R85" s="36" t="str">
        <f>'Hedge 2 | (BDC)2'!S85</f>
        <v/>
      </c>
      <c r="S85" s="37" t="str">
        <f>'Hedge 2 | (BDC)2'!U85</f>
        <v/>
      </c>
      <c r="T85" s="55"/>
      <c r="U85" s="55"/>
      <c r="V85" s="35" t="str">
        <f>'Hedge 3 | (BT)2-M1'!B85</f>
        <v/>
      </c>
      <c r="W85" s="36" t="str">
        <f>'Hedge 3 | (BT)2-M1'!C85</f>
        <v/>
      </c>
      <c r="X85" s="36" t="str">
        <f>'Hedge 3 | (BT)2-M1'!H85</f>
        <v/>
      </c>
      <c r="Y85" s="36" t="str">
        <f>'Hedge 3 | (BT)2-M1'!O85</f>
        <v/>
      </c>
      <c r="Z85" s="36" t="str">
        <f>IF(AH85="","",IF('Hedge 3 | (BT)2-M1'!X85="W","Y",IF('Hedge 3 | (BT)2-M1'!X85="L","N","")))</f>
        <v/>
      </c>
      <c r="AA85" s="36" t="str">
        <f>'Hedge 3 | (BT)2-M1'!AM85</f>
        <v/>
      </c>
      <c r="AB85" s="36" t="str">
        <f>'Hedge 3 | (BT)2-M1'!S85</f>
        <v/>
      </c>
      <c r="AC85" s="37" t="str">
        <f>'Hedge 3 | (BT)2-M1'!U85</f>
        <v/>
      </c>
      <c r="AD85" s="55"/>
      <c r="AE85" s="55"/>
      <c r="AF85" s="55"/>
      <c r="AG85" s="55"/>
      <c r="AH85" s="114"/>
      <c r="AI85" s="123"/>
      <c r="AJ85" s="124"/>
      <c r="AK85" s="132" t="str">
        <f t="shared" ref="AK85" si="86">IF(AH84="","",IF(CP84="R","R",""))</f>
        <v/>
      </c>
      <c r="AL85" s="68" t="str">
        <f>IF(AH84="","",VLOOKUP(CQ85,General!U:V,2,FALSE))</f>
        <v/>
      </c>
      <c r="AM85" s="69" t="str" cm="1">
        <f t="array" aca="1" ref="AM85" ca="1">IF(AH84="","",INDIRECT(CQ84&amp;CF85))</f>
        <v/>
      </c>
      <c r="AN85" s="36" t="str">
        <f t="shared" si="75"/>
        <v/>
      </c>
      <c r="AO85" s="36" t="str">
        <f t="shared" si="78"/>
        <v/>
      </c>
      <c r="AP85" s="37" t="str">
        <f t="shared" si="76"/>
        <v/>
      </c>
      <c r="AQ85" s="55"/>
      <c r="AR85" s="55"/>
      <c r="AS85" s="55"/>
      <c r="AT85" s="35" t="str">
        <f>'Hedge 4 | (BM1C)2'!B85</f>
        <v/>
      </c>
      <c r="AU85" s="36" t="str">
        <f>'Hedge 4 | (BM1C)2'!C85</f>
        <v/>
      </c>
      <c r="AV85" s="36" t="str">
        <f>'Hedge 4 | (BM1C)2'!H85</f>
        <v/>
      </c>
      <c r="AW85" s="36" t="str">
        <f>'Hedge 4 | (BM1C)2'!O85</f>
        <v/>
      </c>
      <c r="AX85" s="36" t="str">
        <f>IF(AH85="","",IF('Hedge 4 | (BM1C)2'!X85="W","Y",IF('Hedge 4 | (BM1C)2'!X85="L","N","")))</f>
        <v/>
      </c>
      <c r="AY85" s="36" t="str">
        <f>'Hedge 4 | (BM1C)2'!AM85</f>
        <v/>
      </c>
      <c r="AZ85" s="36" t="str">
        <f>'Hedge 4 | (BM1C)2'!S85</f>
        <v/>
      </c>
      <c r="BA85" s="37" t="str">
        <f>'Hedge 4 | (BM1C)2'!U85</f>
        <v/>
      </c>
      <c r="BB85" s="55"/>
      <c r="BC85" s="55"/>
      <c r="BD85" s="35" t="str">
        <f>'Hedge 5 | (BFC)2'!B85</f>
        <v/>
      </c>
      <c r="BE85" s="36" t="str">
        <f>'Hedge 5 | (BFC)2'!C85</f>
        <v/>
      </c>
      <c r="BF85" s="36" t="str">
        <f>'Hedge 5 | (BFC)2'!H85</f>
        <v/>
      </c>
      <c r="BG85" s="36" t="str">
        <f>'Hedge 5 | (BFC)2'!O85</f>
        <v/>
      </c>
      <c r="BH85" s="36" t="str">
        <f>IF(AH85="","",IF('Hedge 5 | (BFC)2'!X85="W","Y",IF('Hedge 5 | (BFC)2'!X85="L","N","")))</f>
        <v/>
      </c>
      <c r="BI85" s="36" t="str">
        <f>'Hedge 5 | (BFC)2'!AM85</f>
        <v/>
      </c>
      <c r="BJ85" s="36" t="str">
        <f>'Hedge 5 | (BFC)2'!S85</f>
        <v/>
      </c>
      <c r="BK85" s="37" t="str">
        <f>'Hedge 5 | (BFC)2'!U85</f>
        <v/>
      </c>
      <c r="BL85" s="55"/>
      <c r="BM85" s="55"/>
      <c r="BN85" s="35" t="str">
        <f>'Hedge 6 | (D3BF3)2'!B85</f>
        <v/>
      </c>
      <c r="BO85" s="36" t="str">
        <f>'Hedge 6 | (D3BF3)2'!C85</f>
        <v/>
      </c>
      <c r="BP85" s="36" t="str">
        <f>'Hedge 6 | (D3BF3)2'!H85</f>
        <v/>
      </c>
      <c r="BQ85" s="36" t="str">
        <f>'Hedge 6 | (D3BF3)2'!O85</f>
        <v/>
      </c>
      <c r="BR85" s="36" t="str">
        <f>IF(AH85="","",IF('Hedge 6 | (D3BF3)2'!X85="W","Y",IF('Hedge 6 | (D3BF3)2'!X85="L","N","")))</f>
        <v/>
      </c>
      <c r="BS85" s="36" t="str">
        <f>'Hedge 6 | (D3BF3)2'!AM85</f>
        <v/>
      </c>
      <c r="BT85" s="36" t="str">
        <f>'Hedge 6 | (D3BF3)2'!S85</f>
        <v/>
      </c>
      <c r="BU85" s="37" t="str">
        <f>'Hedge 6 | (D3BF3)2'!U85</f>
        <v/>
      </c>
      <c r="BV85" s="55"/>
      <c r="BW85" s="55"/>
      <c r="BX85" s="1" t="e">
        <f>IF(AN85="",0,IFERROR(VLOOKUP(AN80&amp;AN81&amp;AN82&amp;AN83&amp;AN84&amp;AN85,General!I:J,2,FALSE),0))+AO84</f>
        <v>#VALUE!</v>
      </c>
      <c r="CE85" s="1" t="str">
        <f>CE89</f>
        <v/>
      </c>
      <c r="CF85" s="1">
        <v>85</v>
      </c>
      <c r="CG85" s="1" t="str">
        <f>$CE$89</f>
        <v/>
      </c>
      <c r="CL85" s="1" t="str">
        <f ca="1">IF(CL86=1,CL88,IF(CL86=2,IF(CM88="",CL88,CM88),IF(CL86=3,IF(AND(CM88="",CN88=""),CL88,IF(CN88="",CM88,CN88)),IF(AND(CM88="",CN88="",CO88=""),CL88,IF(AND(CN88="",CO88=""),CM88,IF(CO88="",CN88,CO88))))))</f>
        <v/>
      </c>
      <c r="CQ85" s="1" t="str">
        <f ca="1">$CL$84</f>
        <v/>
      </c>
      <c r="CT85" s="1" t="str">
        <f t="shared" si="77"/>
        <v/>
      </c>
      <c r="DQ85" s="17" t="str">
        <f t="shared" si="67"/>
        <v>B76</v>
      </c>
      <c r="DR85" s="76" t="str">
        <f t="shared" si="68"/>
        <v/>
      </c>
      <c r="DS85" s="4" t="str">
        <f t="shared" si="69"/>
        <v/>
      </c>
      <c r="DT85" s="4" t="str">
        <f t="shared" si="70"/>
        <v/>
      </c>
      <c r="DU85" s="4" t="str">
        <f t="shared" si="71"/>
        <v/>
      </c>
      <c r="DV85" s="4" t="str">
        <f t="shared" si="72"/>
        <v/>
      </c>
      <c r="DW85" s="4" t="str">
        <f t="shared" si="73"/>
        <v/>
      </c>
    </row>
    <row r="86" spans="1:127" ht="26.25" customHeight="1" thickBot="1">
      <c r="A86" s="1">
        <v>77</v>
      </c>
      <c r="B86" s="38" t="str">
        <f>'Hedge 1 | (BTC)2'!B86</f>
        <v/>
      </c>
      <c r="C86" s="25" t="str">
        <f>'Hedge 1 | (BTC)2'!C86</f>
        <v/>
      </c>
      <c r="D86" s="25" t="str">
        <f>'Hedge 1 | (BTC)2'!H86</f>
        <v/>
      </c>
      <c r="E86" s="25" t="str">
        <f>'Hedge 1 | (BTC)2'!O86</f>
        <v/>
      </c>
      <c r="F86" s="25" t="str">
        <f>IF(AH86="","",IF('Hedge 1 | (BTC)2'!X86="W","Y",IF('Hedge 1 | (BTC)2'!X86="L","N","")))</f>
        <v/>
      </c>
      <c r="G86" s="25" t="str">
        <f>'Hedge 1 | (BTC)2'!AM86</f>
        <v/>
      </c>
      <c r="H86" s="25" t="str">
        <f>'Hedge 1 | (BTC)2'!S86</f>
        <v/>
      </c>
      <c r="I86" s="39" t="str">
        <f>'Hedge 1 | (BTC)2'!U86</f>
        <v/>
      </c>
      <c r="J86" s="55"/>
      <c r="K86" s="55"/>
      <c r="L86" s="38" t="str">
        <f>'Hedge 2 | (BDC)2'!B86</f>
        <v/>
      </c>
      <c r="M86" s="25" t="str">
        <f>'Hedge 2 | (BDC)2'!C86</f>
        <v/>
      </c>
      <c r="N86" s="25" t="str">
        <f>'Hedge 2 | (BDC)2'!H86</f>
        <v/>
      </c>
      <c r="O86" s="25" t="str">
        <f>'Hedge 2 | (BDC)2'!O86</f>
        <v/>
      </c>
      <c r="P86" s="25" t="str">
        <f>IF(AH86="","",IF('Hedge 2 | (BDC)2'!X86="W","Y",IF('Hedge 2 | (BDC)2'!X86="L","N","")))</f>
        <v/>
      </c>
      <c r="Q86" s="25" t="str">
        <f>'Hedge 2 | (BDC)2'!AM86</f>
        <v/>
      </c>
      <c r="R86" s="25" t="str">
        <f>'Hedge 2 | (BDC)2'!S86</f>
        <v/>
      </c>
      <c r="S86" s="39" t="str">
        <f>'Hedge 2 | (BDC)2'!U86</f>
        <v/>
      </c>
      <c r="T86" s="55"/>
      <c r="U86" s="55"/>
      <c r="V86" s="38" t="str">
        <f>'Hedge 3 | (BT)2-M1'!B86</f>
        <v/>
      </c>
      <c r="W86" s="25" t="str">
        <f>'Hedge 3 | (BT)2-M1'!C86</f>
        <v/>
      </c>
      <c r="X86" s="25" t="str">
        <f>'Hedge 3 | (BT)2-M1'!H86</f>
        <v/>
      </c>
      <c r="Y86" s="25" t="str">
        <f>'Hedge 3 | (BT)2-M1'!O86</f>
        <v/>
      </c>
      <c r="Z86" s="25" t="str">
        <f>IF(AH86="","",IF('Hedge 3 | (BT)2-M1'!X86="W","Y",IF('Hedge 3 | (BT)2-M1'!X86="L","N","")))</f>
        <v/>
      </c>
      <c r="AA86" s="25" t="str">
        <f>'Hedge 3 | (BT)2-M1'!AM86</f>
        <v/>
      </c>
      <c r="AB86" s="25" t="str">
        <f>'Hedge 3 | (BT)2-M1'!S86</f>
        <v/>
      </c>
      <c r="AC86" s="39" t="str">
        <f>'Hedge 3 | (BT)2-M1'!U86</f>
        <v/>
      </c>
      <c r="AD86" s="55"/>
      <c r="AE86" s="55"/>
      <c r="AF86" s="55"/>
      <c r="AG86" s="55"/>
      <c r="AH86" s="115"/>
      <c r="AI86" s="123"/>
      <c r="AJ86" s="124"/>
      <c r="AK86" s="120"/>
      <c r="AL86" s="74"/>
      <c r="AM86" s="67" t="str" cm="1">
        <f t="array" aca="1" ref="AM86" ca="1">IF(AH85="","",INDIRECT(CQ85&amp;CF86))</f>
        <v/>
      </c>
      <c r="AN86" s="25" t="str">
        <f t="shared" si="75"/>
        <v/>
      </c>
      <c r="AO86" s="25" t="str">
        <f t="shared" si="78"/>
        <v/>
      </c>
      <c r="AP86" s="37" t="str">
        <f t="shared" si="76"/>
        <v/>
      </c>
      <c r="AQ86" s="55"/>
      <c r="AR86" s="55"/>
      <c r="AS86" s="55"/>
      <c r="AT86" s="38" t="str">
        <f>'Hedge 4 | (BM1C)2'!B86</f>
        <v/>
      </c>
      <c r="AU86" s="25" t="str">
        <f>'Hedge 4 | (BM1C)2'!C86</f>
        <v/>
      </c>
      <c r="AV86" s="25" t="str">
        <f>'Hedge 4 | (BM1C)2'!H86</f>
        <v/>
      </c>
      <c r="AW86" s="25" t="str">
        <f>'Hedge 4 | (BM1C)2'!O86</f>
        <v/>
      </c>
      <c r="AX86" s="25" t="str">
        <f>IF(AH86="","",IF('Hedge 4 | (BM1C)2'!X86="W","Y",IF('Hedge 4 | (BM1C)2'!X86="L","N","")))</f>
        <v/>
      </c>
      <c r="AY86" s="25" t="str">
        <f>'Hedge 4 | (BM1C)2'!AM86</f>
        <v/>
      </c>
      <c r="AZ86" s="25" t="str">
        <f>'Hedge 4 | (BM1C)2'!S86</f>
        <v/>
      </c>
      <c r="BA86" s="39" t="str">
        <f>'Hedge 4 | (BM1C)2'!U86</f>
        <v/>
      </c>
      <c r="BB86" s="55"/>
      <c r="BC86" s="55"/>
      <c r="BD86" s="38" t="str">
        <f>'Hedge 5 | (BFC)2'!B86</f>
        <v/>
      </c>
      <c r="BE86" s="25" t="str">
        <f>'Hedge 5 | (BFC)2'!C86</f>
        <v/>
      </c>
      <c r="BF86" s="25" t="str">
        <f>'Hedge 5 | (BFC)2'!H86</f>
        <v/>
      </c>
      <c r="BG86" s="25" t="str">
        <f>'Hedge 5 | (BFC)2'!O86</f>
        <v/>
      </c>
      <c r="BH86" s="25" t="str">
        <f>IF(AH86="","",IF('Hedge 5 | (BFC)2'!X86="W","Y",IF('Hedge 5 | (BFC)2'!X86="L","N","")))</f>
        <v/>
      </c>
      <c r="BI86" s="25" t="str">
        <f>'Hedge 5 | (BFC)2'!AM86</f>
        <v/>
      </c>
      <c r="BJ86" s="25" t="str">
        <f>'Hedge 5 | (BFC)2'!S86</f>
        <v/>
      </c>
      <c r="BK86" s="39" t="str">
        <f>'Hedge 5 | (BFC)2'!U86</f>
        <v/>
      </c>
      <c r="BL86" s="55"/>
      <c r="BM86" s="55"/>
      <c r="BN86" s="35" t="str">
        <f>'Hedge 6 | (D3BF3)2'!B86</f>
        <v/>
      </c>
      <c r="BO86" s="36" t="str">
        <f>'Hedge 6 | (D3BF3)2'!C86</f>
        <v/>
      </c>
      <c r="BP86" s="36" t="str">
        <f>'Hedge 6 | (D3BF3)2'!H86</f>
        <v/>
      </c>
      <c r="BQ86" s="36" t="str">
        <f>'Hedge 6 | (D3BF3)2'!O86</f>
        <v/>
      </c>
      <c r="BR86" s="36" t="str">
        <f>IF(AH86="","",IF('Hedge 6 | (D3BF3)2'!X86="W","Y",IF('Hedge 6 | (D3BF3)2'!X86="L","N","")))</f>
        <v/>
      </c>
      <c r="BS86" s="36" t="str">
        <f>'Hedge 6 | (D3BF3)2'!AM86</f>
        <v/>
      </c>
      <c r="BT86" s="36" t="str">
        <f>'Hedge 6 | (D3BF3)2'!S86</f>
        <v/>
      </c>
      <c r="BU86" s="37" t="str">
        <f>'Hedge 6 | (D3BF3)2'!U86</f>
        <v/>
      </c>
      <c r="BV86" s="55"/>
      <c r="BW86" s="55"/>
      <c r="BX86" s="1" t="e">
        <f>IF(AN86="",0,IFERROR(VLOOKUP(AN81&amp;AN82&amp;AN83&amp;AN84&amp;AN85&amp;AN86,General!I:J,2,FALSE),0))+AO85</f>
        <v>#VALUE!</v>
      </c>
      <c r="CE86" s="1" t="str">
        <f>CE89</f>
        <v/>
      </c>
      <c r="CF86" s="1">
        <v>86</v>
      </c>
      <c r="CG86" s="1" t="str">
        <f t="shared" ref="CG86:CG89" si="87">$CE$89</f>
        <v/>
      </c>
      <c r="CL86" s="1">
        <f>CR86</f>
        <v>4</v>
      </c>
      <c r="CQ86" s="1" t="str">
        <f t="shared" ref="CQ86:CQ88" ca="1" si="88">$CL$84</f>
        <v/>
      </c>
      <c r="CR86" s="1">
        <f t="shared" ref="CR86" si="89">IF(CR81=4,1,CR81+1)</f>
        <v>4</v>
      </c>
      <c r="CT86" s="1" t="str">
        <f t="shared" si="77"/>
        <v/>
      </c>
      <c r="DQ86" s="17" t="str">
        <f t="shared" si="67"/>
        <v>B77</v>
      </c>
      <c r="DR86" s="76" t="str">
        <f t="shared" si="68"/>
        <v/>
      </c>
      <c r="DS86" s="4" t="str">
        <f t="shared" si="69"/>
        <v/>
      </c>
      <c r="DT86" s="4" t="str">
        <f t="shared" si="70"/>
        <v/>
      </c>
      <c r="DU86" s="4" t="str">
        <f t="shared" si="71"/>
        <v/>
      </c>
      <c r="DV86" s="4" t="str">
        <f t="shared" si="72"/>
        <v/>
      </c>
      <c r="DW86" s="4" t="str">
        <f t="shared" si="73"/>
        <v/>
      </c>
    </row>
    <row r="87" spans="1:127" ht="26.25" customHeight="1" thickBot="1">
      <c r="A87" s="1">
        <v>78</v>
      </c>
      <c r="B87" s="38" t="str">
        <f>'Hedge 1 | (BTC)2'!B87</f>
        <v/>
      </c>
      <c r="C87" s="25" t="str">
        <f>'Hedge 1 | (BTC)2'!C87</f>
        <v/>
      </c>
      <c r="D87" s="25" t="str">
        <f>'Hedge 1 | (BTC)2'!H87</f>
        <v/>
      </c>
      <c r="E87" s="25" t="str">
        <f>'Hedge 1 | (BTC)2'!O87</f>
        <v/>
      </c>
      <c r="F87" s="25" t="str">
        <f>IF(AH87="","",IF('Hedge 1 | (BTC)2'!X87="W","Y",IF('Hedge 1 | (BTC)2'!X87="L","N","")))</f>
        <v/>
      </c>
      <c r="G87" s="25" t="str">
        <f>'Hedge 1 | (BTC)2'!AM87</f>
        <v/>
      </c>
      <c r="H87" s="25" t="str">
        <f>'Hedge 1 | (BTC)2'!S87</f>
        <v/>
      </c>
      <c r="I87" s="39" t="str">
        <f>'Hedge 1 | (BTC)2'!U87</f>
        <v/>
      </c>
      <c r="J87" s="55"/>
      <c r="K87" s="55"/>
      <c r="L87" s="38" t="str">
        <f>'Hedge 2 | (BDC)2'!B87</f>
        <v/>
      </c>
      <c r="M87" s="25" t="str">
        <f>'Hedge 2 | (BDC)2'!C87</f>
        <v/>
      </c>
      <c r="N87" s="25" t="str">
        <f>'Hedge 2 | (BDC)2'!H87</f>
        <v/>
      </c>
      <c r="O87" s="25" t="str">
        <f>'Hedge 2 | (BDC)2'!O87</f>
        <v/>
      </c>
      <c r="P87" s="25" t="str">
        <f>IF(AH87="","",IF('Hedge 2 | (BDC)2'!X87="W","Y",IF('Hedge 2 | (BDC)2'!X87="L","N","")))</f>
        <v/>
      </c>
      <c r="Q87" s="25" t="str">
        <f>'Hedge 2 | (BDC)2'!AM87</f>
        <v/>
      </c>
      <c r="R87" s="25" t="str">
        <f>'Hedge 2 | (BDC)2'!S87</f>
        <v/>
      </c>
      <c r="S87" s="39" t="str">
        <f>'Hedge 2 | (BDC)2'!U87</f>
        <v/>
      </c>
      <c r="T87" s="55"/>
      <c r="U87" s="55"/>
      <c r="V87" s="38" t="str">
        <f>'Hedge 3 | (BT)2-M1'!B87</f>
        <v/>
      </c>
      <c r="W87" s="25" t="str">
        <f>'Hedge 3 | (BT)2-M1'!C87</f>
        <v/>
      </c>
      <c r="X87" s="25" t="str">
        <f>'Hedge 3 | (BT)2-M1'!H87</f>
        <v/>
      </c>
      <c r="Y87" s="25" t="str">
        <f>'Hedge 3 | (BT)2-M1'!O87</f>
        <v/>
      </c>
      <c r="Z87" s="25" t="str">
        <f>IF(AH87="","",IF('Hedge 3 | (BT)2-M1'!X87="W","Y",IF('Hedge 3 | (BT)2-M1'!X87="L","N","")))</f>
        <v/>
      </c>
      <c r="AA87" s="25" t="str">
        <f>'Hedge 3 | (BT)2-M1'!AM87</f>
        <v/>
      </c>
      <c r="AB87" s="25" t="str">
        <f>'Hedge 3 | (BT)2-M1'!S87</f>
        <v/>
      </c>
      <c r="AC87" s="39" t="str">
        <f>'Hedge 3 | (BT)2-M1'!U87</f>
        <v/>
      </c>
      <c r="AD87" s="55"/>
      <c r="AE87" s="55"/>
      <c r="AF87" s="55"/>
      <c r="AG87" s="55"/>
      <c r="AH87" s="115"/>
      <c r="AI87" s="123"/>
      <c r="AJ87" s="124"/>
      <c r="AK87" s="120"/>
      <c r="AL87" s="74"/>
      <c r="AM87" s="67" t="str" cm="1">
        <f t="array" aca="1" ref="AM87" ca="1">IF(AH86="","",INDIRECT(CQ86&amp;CF87))</f>
        <v/>
      </c>
      <c r="AN87" s="25" t="str">
        <f t="shared" si="75"/>
        <v/>
      </c>
      <c r="AO87" s="25" t="str">
        <f t="shared" si="78"/>
        <v/>
      </c>
      <c r="AP87" s="37" t="str">
        <f t="shared" si="76"/>
        <v/>
      </c>
      <c r="AQ87" s="55"/>
      <c r="AR87" s="55"/>
      <c r="AS87" s="55"/>
      <c r="AT87" s="38" t="str">
        <f>'Hedge 4 | (BM1C)2'!B87</f>
        <v/>
      </c>
      <c r="AU87" s="25" t="str">
        <f>'Hedge 4 | (BM1C)2'!C87</f>
        <v/>
      </c>
      <c r="AV87" s="25" t="str">
        <f>'Hedge 4 | (BM1C)2'!H87</f>
        <v/>
      </c>
      <c r="AW87" s="25" t="str">
        <f>'Hedge 4 | (BM1C)2'!O87</f>
        <v/>
      </c>
      <c r="AX87" s="25" t="str">
        <f>IF(AH87="","",IF('Hedge 4 | (BM1C)2'!X87="W","Y",IF('Hedge 4 | (BM1C)2'!X87="L","N","")))</f>
        <v/>
      </c>
      <c r="AY87" s="25" t="str">
        <f>'Hedge 4 | (BM1C)2'!AM87</f>
        <v/>
      </c>
      <c r="AZ87" s="25" t="str">
        <f>'Hedge 4 | (BM1C)2'!S87</f>
        <v/>
      </c>
      <c r="BA87" s="39" t="str">
        <f>'Hedge 4 | (BM1C)2'!U87</f>
        <v/>
      </c>
      <c r="BB87" s="55"/>
      <c r="BC87" s="55"/>
      <c r="BD87" s="38" t="str">
        <f>'Hedge 5 | (BFC)2'!B87</f>
        <v/>
      </c>
      <c r="BE87" s="25" t="str">
        <f>'Hedge 5 | (BFC)2'!C87</f>
        <v/>
      </c>
      <c r="BF87" s="25" t="str">
        <f>'Hedge 5 | (BFC)2'!H87</f>
        <v/>
      </c>
      <c r="BG87" s="25" t="str">
        <f>'Hedge 5 | (BFC)2'!O87</f>
        <v/>
      </c>
      <c r="BH87" s="25" t="str">
        <f>IF(AH87="","",IF('Hedge 5 | (BFC)2'!X87="W","Y",IF('Hedge 5 | (BFC)2'!X87="L","N","")))</f>
        <v/>
      </c>
      <c r="BI87" s="25" t="str">
        <f>'Hedge 5 | (BFC)2'!AM87</f>
        <v/>
      </c>
      <c r="BJ87" s="25" t="str">
        <f>'Hedge 5 | (BFC)2'!S87</f>
        <v/>
      </c>
      <c r="BK87" s="39" t="str">
        <f>'Hedge 5 | (BFC)2'!U87</f>
        <v/>
      </c>
      <c r="BL87" s="55"/>
      <c r="BM87" s="55"/>
      <c r="BN87" s="35" t="str">
        <f>'Hedge 6 | (D3BF3)2'!B87</f>
        <v/>
      </c>
      <c r="BO87" s="36" t="str">
        <f>'Hedge 6 | (D3BF3)2'!C87</f>
        <v/>
      </c>
      <c r="BP87" s="36" t="str">
        <f>'Hedge 6 | (D3BF3)2'!H87</f>
        <v/>
      </c>
      <c r="BQ87" s="36" t="str">
        <f>'Hedge 6 | (D3BF3)2'!O87</f>
        <v/>
      </c>
      <c r="BR87" s="36" t="str">
        <f>IF(AH87="","",IF('Hedge 6 | (D3BF3)2'!X87="W","Y",IF('Hedge 6 | (D3BF3)2'!X87="L","N","")))</f>
        <v/>
      </c>
      <c r="BS87" s="36" t="str">
        <f>'Hedge 6 | (D3BF3)2'!AM87</f>
        <v/>
      </c>
      <c r="BT87" s="36" t="str">
        <f>'Hedge 6 | (D3BF3)2'!S87</f>
        <v/>
      </c>
      <c r="BU87" s="37" t="str">
        <f>'Hedge 6 | (D3BF3)2'!U87</f>
        <v/>
      </c>
      <c r="BV87" s="55"/>
      <c r="BW87" s="55"/>
      <c r="BX87" s="1" t="e">
        <f>IF(AN87="",0,IFERROR(VLOOKUP(AN82&amp;AN83&amp;AN84&amp;AN85&amp;AN86&amp;AN87,General!I:J,2,FALSE),0))+AO86</f>
        <v>#VALUE!</v>
      </c>
      <c r="CE87" s="1" t="str">
        <f>CE89</f>
        <v/>
      </c>
      <c r="CF87" s="1">
        <v>87</v>
      </c>
      <c r="CG87" s="1" t="str">
        <f t="shared" si="87"/>
        <v/>
      </c>
      <c r="CH87" s="1" t="str">
        <f>IFERROR(VLOOKUP(CH89,General!R:S,2,FALSE),"")</f>
        <v/>
      </c>
      <c r="CI87" s="1" t="str">
        <f>IFERROR(VLOOKUP(CI89,General!R:S,2,FALSE),"")</f>
        <v/>
      </c>
      <c r="CJ87" s="1" t="str">
        <f>IFERROR(VLOOKUP(CJ89,General!R:S,2,FALSE),"")</f>
        <v/>
      </c>
      <c r="CK87" s="1" t="str">
        <f>IFERROR(VLOOKUP(CK89,General!R:S,2,FALSE),"")</f>
        <v/>
      </c>
      <c r="CL87" s="1">
        <f ca="1">COUNTIF(CH88:CK88,MAX(CH88:CK88))</f>
        <v>4</v>
      </c>
      <c r="CQ87" s="1" t="str">
        <f t="shared" ca="1" si="88"/>
        <v/>
      </c>
      <c r="CT87" s="1" t="str">
        <f t="shared" si="77"/>
        <v/>
      </c>
      <c r="DQ87" s="17" t="str">
        <f t="shared" si="67"/>
        <v>B78</v>
      </c>
      <c r="DR87" s="76" t="str">
        <f t="shared" si="68"/>
        <v/>
      </c>
      <c r="DS87" s="4" t="str">
        <f t="shared" si="69"/>
        <v/>
      </c>
      <c r="DT87" s="4" t="str">
        <f t="shared" si="70"/>
        <v/>
      </c>
      <c r="DU87" s="4" t="str">
        <f t="shared" si="71"/>
        <v/>
      </c>
      <c r="DV87" s="4" t="str">
        <f t="shared" si="72"/>
        <v/>
      </c>
      <c r="DW87" s="4" t="str">
        <f t="shared" si="73"/>
        <v/>
      </c>
    </row>
    <row r="88" spans="1:127" ht="26.25" customHeight="1" thickBot="1">
      <c r="A88" s="1">
        <v>79</v>
      </c>
      <c r="B88" s="38" t="str">
        <f>'Hedge 1 | (BTC)2'!B88</f>
        <v/>
      </c>
      <c r="C88" s="25" t="str">
        <f>'Hedge 1 | (BTC)2'!C88</f>
        <v/>
      </c>
      <c r="D88" s="25" t="str">
        <f>'Hedge 1 | (BTC)2'!H88</f>
        <v/>
      </c>
      <c r="E88" s="25" t="str">
        <f>'Hedge 1 | (BTC)2'!O88</f>
        <v/>
      </c>
      <c r="F88" s="25" t="str">
        <f>IF(AH88="","",IF('Hedge 1 | (BTC)2'!X88="W","Y",IF('Hedge 1 | (BTC)2'!X88="L","N","")))</f>
        <v/>
      </c>
      <c r="G88" s="25" t="str">
        <f>'Hedge 1 | (BTC)2'!AM88</f>
        <v/>
      </c>
      <c r="H88" s="25" t="str">
        <f>'Hedge 1 | (BTC)2'!S88</f>
        <v/>
      </c>
      <c r="I88" s="39" t="str">
        <f>'Hedge 1 | (BTC)2'!U88</f>
        <v/>
      </c>
      <c r="J88" s="55"/>
      <c r="K88" s="55"/>
      <c r="L88" s="38" t="str">
        <f>'Hedge 2 | (BDC)2'!B88</f>
        <v/>
      </c>
      <c r="M88" s="25" t="str">
        <f>'Hedge 2 | (BDC)2'!C88</f>
        <v/>
      </c>
      <c r="N88" s="25" t="str">
        <f>'Hedge 2 | (BDC)2'!H88</f>
        <v/>
      </c>
      <c r="O88" s="25" t="str">
        <f>'Hedge 2 | (BDC)2'!O88</f>
        <v/>
      </c>
      <c r="P88" s="25" t="str">
        <f>IF(AH88="","",IF('Hedge 2 | (BDC)2'!X88="W","Y",IF('Hedge 2 | (BDC)2'!X88="L","N","")))</f>
        <v/>
      </c>
      <c r="Q88" s="25" t="str">
        <f>'Hedge 2 | (BDC)2'!AM88</f>
        <v/>
      </c>
      <c r="R88" s="25" t="str">
        <f>'Hedge 2 | (BDC)2'!S88</f>
        <v/>
      </c>
      <c r="S88" s="39" t="str">
        <f>'Hedge 2 | (BDC)2'!U88</f>
        <v/>
      </c>
      <c r="T88" s="55"/>
      <c r="U88" s="55"/>
      <c r="V88" s="38" t="str">
        <f>'Hedge 3 | (BT)2-M1'!B88</f>
        <v/>
      </c>
      <c r="W88" s="25" t="str">
        <f>'Hedge 3 | (BT)2-M1'!C88</f>
        <v/>
      </c>
      <c r="X88" s="25" t="str">
        <f>'Hedge 3 | (BT)2-M1'!H88</f>
        <v/>
      </c>
      <c r="Y88" s="25" t="str">
        <f>'Hedge 3 | (BT)2-M1'!O88</f>
        <v/>
      </c>
      <c r="Z88" s="25" t="str">
        <f>IF(AH88="","",IF('Hedge 3 | (BT)2-M1'!X88="W","Y",IF('Hedge 3 | (BT)2-M1'!X88="L","N","")))</f>
        <v/>
      </c>
      <c r="AA88" s="25" t="str">
        <f>'Hedge 3 | (BT)2-M1'!AM88</f>
        <v/>
      </c>
      <c r="AB88" s="25" t="str">
        <f>'Hedge 3 | (BT)2-M1'!S88</f>
        <v/>
      </c>
      <c r="AC88" s="39" t="str">
        <f>'Hedge 3 | (BT)2-M1'!U88</f>
        <v/>
      </c>
      <c r="AD88" s="55"/>
      <c r="AE88" s="55"/>
      <c r="AF88" s="55"/>
      <c r="AG88" s="55"/>
      <c r="AH88" s="115"/>
      <c r="AI88" s="123"/>
      <c r="AJ88" s="124"/>
      <c r="AK88" s="120"/>
      <c r="AL88" s="74"/>
      <c r="AM88" s="67" t="str" cm="1">
        <f t="array" aca="1" ref="AM88" ca="1">IF(AH87="","",INDIRECT(CQ87&amp;CF88))</f>
        <v/>
      </c>
      <c r="AN88" s="25" t="str">
        <f t="shared" si="75"/>
        <v/>
      </c>
      <c r="AO88" s="25" t="str">
        <f t="shared" si="78"/>
        <v/>
      </c>
      <c r="AP88" s="37" t="str">
        <f t="shared" si="76"/>
        <v/>
      </c>
      <c r="AQ88" s="55"/>
      <c r="AR88" s="55"/>
      <c r="AS88" s="55"/>
      <c r="AT88" s="38" t="str">
        <f>'Hedge 4 | (BM1C)2'!B88</f>
        <v/>
      </c>
      <c r="AU88" s="25" t="str">
        <f>'Hedge 4 | (BM1C)2'!C88</f>
        <v/>
      </c>
      <c r="AV88" s="25" t="str">
        <f>'Hedge 4 | (BM1C)2'!H88</f>
        <v/>
      </c>
      <c r="AW88" s="25" t="str">
        <f>'Hedge 4 | (BM1C)2'!O88</f>
        <v/>
      </c>
      <c r="AX88" s="25" t="str">
        <f>IF(AH88="","",IF('Hedge 4 | (BM1C)2'!X88="W","Y",IF('Hedge 4 | (BM1C)2'!X88="L","N","")))</f>
        <v/>
      </c>
      <c r="AY88" s="25" t="str">
        <f>'Hedge 4 | (BM1C)2'!AM88</f>
        <v/>
      </c>
      <c r="AZ88" s="25" t="str">
        <f>'Hedge 4 | (BM1C)2'!S88</f>
        <v/>
      </c>
      <c r="BA88" s="39" t="str">
        <f>'Hedge 4 | (BM1C)2'!U88</f>
        <v/>
      </c>
      <c r="BB88" s="55"/>
      <c r="BC88" s="55"/>
      <c r="BD88" s="38" t="str">
        <f>'Hedge 5 | (BFC)2'!B88</f>
        <v/>
      </c>
      <c r="BE88" s="25" t="str">
        <f>'Hedge 5 | (BFC)2'!C88</f>
        <v/>
      </c>
      <c r="BF88" s="25" t="str">
        <f>'Hedge 5 | (BFC)2'!H88</f>
        <v/>
      </c>
      <c r="BG88" s="25" t="str">
        <f>'Hedge 5 | (BFC)2'!O88</f>
        <v/>
      </c>
      <c r="BH88" s="25" t="str">
        <f>IF(AH88="","",IF('Hedge 5 | (BFC)2'!X88="W","Y",IF('Hedge 5 | (BFC)2'!X88="L","N","")))</f>
        <v/>
      </c>
      <c r="BI88" s="25" t="str">
        <f>'Hedge 5 | (BFC)2'!AM88</f>
        <v/>
      </c>
      <c r="BJ88" s="25" t="str">
        <f>'Hedge 5 | (BFC)2'!S88</f>
        <v/>
      </c>
      <c r="BK88" s="39" t="str">
        <f>'Hedge 5 | (BFC)2'!U88</f>
        <v/>
      </c>
      <c r="BL88" s="55"/>
      <c r="BM88" s="55"/>
      <c r="BN88" s="35" t="str">
        <f>'Hedge 6 | (D3BF3)2'!B88</f>
        <v/>
      </c>
      <c r="BO88" s="36" t="str">
        <f>'Hedge 6 | (D3BF3)2'!C88</f>
        <v/>
      </c>
      <c r="BP88" s="36" t="str">
        <f>'Hedge 6 | (D3BF3)2'!H88</f>
        <v/>
      </c>
      <c r="BQ88" s="36" t="str">
        <f>'Hedge 6 | (D3BF3)2'!O88</f>
        <v/>
      </c>
      <c r="BR88" s="36" t="str">
        <f>IF(AH88="","",IF('Hedge 6 | (D3BF3)2'!X88="W","Y",IF('Hedge 6 | (D3BF3)2'!X88="L","N","")))</f>
        <v/>
      </c>
      <c r="BS88" s="36" t="str">
        <f>'Hedge 6 | (D3BF3)2'!AM88</f>
        <v/>
      </c>
      <c r="BT88" s="36" t="str">
        <f>'Hedge 6 | (D3BF3)2'!S88</f>
        <v/>
      </c>
      <c r="BU88" s="37" t="str">
        <f>'Hedge 6 | (D3BF3)2'!U88</f>
        <v/>
      </c>
      <c r="BV88" s="55"/>
      <c r="BW88" s="55"/>
      <c r="BX88" s="1" t="e">
        <f>IF(AN88="",0,IFERROR(VLOOKUP(AN83&amp;AN84&amp;AN85&amp;AN86&amp;AN87&amp;AN88,General!I:J,2,FALSE),0))+AO87</f>
        <v>#VALUE!</v>
      </c>
      <c r="CE88" s="1" t="str">
        <f>CE89</f>
        <v/>
      </c>
      <c r="CF88" s="1">
        <v>88</v>
      </c>
      <c r="CG88" s="1" t="str">
        <f t="shared" si="87"/>
        <v/>
      </c>
      <c r="CH88" s="1">
        <f ca="1">IF(CH89="",0,COUNTIF(INDIRECT(CH87&amp;CF85):INDIRECT(CH87&amp;CF89),"Y"))</f>
        <v>0</v>
      </c>
      <c r="CI88" s="1">
        <f ca="1">IF(CI89="",0,COUNTIF(INDIRECT(CI87&amp;CF85):INDIRECT(CI87&amp;CF89),"Y"))</f>
        <v>0</v>
      </c>
      <c r="CJ88" s="1">
        <f ca="1">IF(CJ89="",0,COUNTIF(INDIRECT(CJ87&amp;CF85):INDIRECT(CJ87&amp;CF89),"Y"))</f>
        <v>0</v>
      </c>
      <c r="CK88" s="1">
        <f ca="1">IF(CK89="",0,COUNTIF(INDIRECT(CK87&amp;CF85):INDIRECT(CK87&amp;CF89),"Y"))</f>
        <v>0</v>
      </c>
      <c r="CL88" s="1" t="str" cm="1">
        <f t="array" aca="1" ref="CL88" ca="1">IFERROR(INDEX($CH$89:$CK$89,_xlfn.AGGREGATE(15,6,COLUMN($CH$89:$CK$89)-COLUMN($CG$89)/($CH$88:$CK$88=MAX($CH$88:$CK$88)),COLUMNS($CH$89:CH89))),"")</f>
        <v/>
      </c>
      <c r="CM88" s="1" t="str" cm="1">
        <f t="array" aca="1" ref="CM88" ca="1">IFERROR(INDEX($CH$89:$CK$89,_xlfn.AGGREGATE(15,6,COLUMN($CH$89:$CK$89)-COLUMN($CG$89)/($CH$88:$CK$88=MAX($CH$88:$CK$88)),COLUMNS($CH$89:CI89))),"")</f>
        <v/>
      </c>
      <c r="CN88" s="1" t="str" cm="1">
        <f t="array" aca="1" ref="CN88" ca="1">IFERROR(INDEX($CH$89:$CK$89,_xlfn.AGGREGATE(15,6,COLUMN($CH$89:$CK$89)-COLUMN($CG$89)/($CH$88:$CK$88=MAX($CH$88:$CK$88)),COLUMNS($CH$89:CJ89))),"")</f>
        <v/>
      </c>
      <c r="CO88" s="1" t="str" cm="1">
        <f t="array" aca="1" ref="CO88" ca="1">IFERROR(INDEX($CH$89:$CK$89,_xlfn.AGGREGATE(15,6,COLUMN($CH$89:$CK$89)-COLUMN($CG$89)/($CH$88:$CK$88=MAX($CH$88:$CK$88)),COLUMNS($CH$89:CK89))),"")</f>
        <v/>
      </c>
      <c r="CQ88" s="1" t="str">
        <f t="shared" ca="1" si="88"/>
        <v/>
      </c>
      <c r="CT88" s="1" t="str">
        <f t="shared" si="77"/>
        <v/>
      </c>
      <c r="DQ88" s="17" t="str">
        <f t="shared" si="67"/>
        <v>B79</v>
      </c>
      <c r="DR88" s="76" t="str">
        <f t="shared" si="68"/>
        <v/>
      </c>
      <c r="DS88" s="4" t="str">
        <f t="shared" si="69"/>
        <v/>
      </c>
      <c r="DT88" s="4" t="str">
        <f t="shared" si="70"/>
        <v/>
      </c>
      <c r="DU88" s="4" t="str">
        <f t="shared" si="71"/>
        <v/>
      </c>
      <c r="DV88" s="4" t="str">
        <f t="shared" si="72"/>
        <v/>
      </c>
      <c r="DW88" s="4" t="str">
        <f t="shared" si="73"/>
        <v/>
      </c>
    </row>
    <row r="89" spans="1:127" ht="26.25" customHeight="1" thickBot="1">
      <c r="A89" s="1">
        <v>80</v>
      </c>
      <c r="B89" s="40" t="str">
        <f>'Hedge 1 | (BTC)2'!B89</f>
        <v/>
      </c>
      <c r="C89" s="41" t="str">
        <f>'Hedge 1 | (BTC)2'!C89</f>
        <v/>
      </c>
      <c r="D89" s="41" t="str">
        <f>'Hedge 1 | (BTC)2'!H89</f>
        <v/>
      </c>
      <c r="E89" s="41" t="str">
        <f>'Hedge 1 | (BTC)2'!O89</f>
        <v/>
      </c>
      <c r="F89" s="41" t="str">
        <f>IF(AH89="","",IF('Hedge 1 | (BTC)2'!X89="W","Y",IF('Hedge 1 | (BTC)2'!X89="L","N","")))</f>
        <v/>
      </c>
      <c r="G89" s="41" t="str">
        <f>'Hedge 1 | (BTC)2'!AM89</f>
        <v/>
      </c>
      <c r="H89" s="41" t="str">
        <f>'Hedge 1 | (BTC)2'!S89</f>
        <v/>
      </c>
      <c r="I89" s="42" t="str">
        <f>'Hedge 1 | (BTC)2'!U89</f>
        <v/>
      </c>
      <c r="J89" s="55"/>
      <c r="K89" s="55"/>
      <c r="L89" s="40" t="str">
        <f>'Hedge 2 | (BDC)2'!B89</f>
        <v/>
      </c>
      <c r="M89" s="41" t="str">
        <f>'Hedge 2 | (BDC)2'!C89</f>
        <v/>
      </c>
      <c r="N89" s="41" t="str">
        <f>'Hedge 2 | (BDC)2'!H89</f>
        <v/>
      </c>
      <c r="O89" s="41" t="str">
        <f>'Hedge 2 | (BDC)2'!O89</f>
        <v/>
      </c>
      <c r="P89" s="41" t="str">
        <f>IF(AH89="","",IF('Hedge 2 | (BDC)2'!X89="W","Y",IF('Hedge 2 | (BDC)2'!X89="L","N","")))</f>
        <v/>
      </c>
      <c r="Q89" s="41" t="str">
        <f>'Hedge 2 | (BDC)2'!AM89</f>
        <v/>
      </c>
      <c r="R89" s="41" t="str">
        <f>'Hedge 2 | (BDC)2'!S89</f>
        <v/>
      </c>
      <c r="S89" s="42" t="str">
        <f>'Hedge 2 | (BDC)2'!U89</f>
        <v/>
      </c>
      <c r="T89" s="55"/>
      <c r="U89" s="55"/>
      <c r="V89" s="40" t="str">
        <f>'Hedge 3 | (BT)2-M1'!B89</f>
        <v/>
      </c>
      <c r="W89" s="41" t="str">
        <f>'Hedge 3 | (BT)2-M1'!C89</f>
        <v/>
      </c>
      <c r="X89" s="41" t="str">
        <f>'Hedge 3 | (BT)2-M1'!H89</f>
        <v/>
      </c>
      <c r="Y89" s="41" t="str">
        <f>'Hedge 3 | (BT)2-M1'!O89</f>
        <v/>
      </c>
      <c r="Z89" s="41" t="str">
        <f>IF(AH89="","",IF('Hedge 3 | (BT)2-M1'!X89="W","Y",IF('Hedge 3 | (BT)2-M1'!X89="L","N","")))</f>
        <v/>
      </c>
      <c r="AA89" s="41" t="str">
        <f>'Hedge 3 | (BT)2-M1'!AM89</f>
        <v/>
      </c>
      <c r="AB89" s="41" t="str">
        <f>'Hedge 3 | (BT)2-M1'!S89</f>
        <v/>
      </c>
      <c r="AC89" s="42" t="str">
        <f>'Hedge 3 | (BT)2-M1'!U89</f>
        <v/>
      </c>
      <c r="AD89" s="55"/>
      <c r="AE89" s="55"/>
      <c r="AF89" s="55"/>
      <c r="AG89" s="55"/>
      <c r="AH89" s="116"/>
      <c r="AI89" s="123"/>
      <c r="AJ89" s="124"/>
      <c r="AK89" s="121"/>
      <c r="AL89" s="75"/>
      <c r="AM89" s="70" t="str" cm="1">
        <f t="array" aca="1" ref="AM89" ca="1">IF(AH88="","",INDIRECT(CQ88&amp;CF89))</f>
        <v/>
      </c>
      <c r="AN89" s="41" t="str">
        <f t="shared" si="75"/>
        <v/>
      </c>
      <c r="AO89" s="41" t="str">
        <f t="shared" si="78"/>
        <v/>
      </c>
      <c r="AP89" s="37" t="str">
        <f t="shared" si="76"/>
        <v/>
      </c>
      <c r="AQ89" s="55"/>
      <c r="AR89" s="55"/>
      <c r="AS89" s="55"/>
      <c r="AT89" s="40" t="str">
        <f>'Hedge 4 | (BM1C)2'!B89</f>
        <v/>
      </c>
      <c r="AU89" s="41" t="str">
        <f>'Hedge 4 | (BM1C)2'!C89</f>
        <v/>
      </c>
      <c r="AV89" s="41" t="str">
        <f>'Hedge 4 | (BM1C)2'!H89</f>
        <v/>
      </c>
      <c r="AW89" s="41" t="str">
        <f>'Hedge 4 | (BM1C)2'!O89</f>
        <v/>
      </c>
      <c r="AX89" s="41" t="str">
        <f>IF(AH89="","",IF('Hedge 4 | (BM1C)2'!X89="W","Y",IF('Hedge 4 | (BM1C)2'!X89="L","N","")))</f>
        <v/>
      </c>
      <c r="AY89" s="41" t="str">
        <f>'Hedge 4 | (BM1C)2'!AM89</f>
        <v/>
      </c>
      <c r="AZ89" s="41" t="str">
        <f>'Hedge 4 | (BM1C)2'!S89</f>
        <v/>
      </c>
      <c r="BA89" s="42" t="str">
        <f>'Hedge 4 | (BM1C)2'!U89</f>
        <v/>
      </c>
      <c r="BB89" s="55"/>
      <c r="BC89" s="55"/>
      <c r="BD89" s="40" t="str">
        <f>'Hedge 5 | (BFC)2'!B89</f>
        <v/>
      </c>
      <c r="BE89" s="41" t="str">
        <f>'Hedge 5 | (BFC)2'!C89</f>
        <v/>
      </c>
      <c r="BF89" s="41" t="str">
        <f>'Hedge 5 | (BFC)2'!H89</f>
        <v/>
      </c>
      <c r="BG89" s="41" t="str">
        <f>'Hedge 5 | (BFC)2'!O89</f>
        <v/>
      </c>
      <c r="BH89" s="41" t="str">
        <f>IF(AH89="","",IF('Hedge 5 | (BFC)2'!X89="W","Y",IF('Hedge 5 | (BFC)2'!X89="L","N","")))</f>
        <v/>
      </c>
      <c r="BI89" s="41" t="str">
        <f>'Hedge 5 | (BFC)2'!AM89</f>
        <v/>
      </c>
      <c r="BJ89" s="41" t="str">
        <f>'Hedge 5 | (BFC)2'!S89</f>
        <v/>
      </c>
      <c r="BK89" s="42" t="str">
        <f>'Hedge 5 | (BFC)2'!U89</f>
        <v/>
      </c>
      <c r="BL89" s="55"/>
      <c r="BM89" s="55"/>
      <c r="BN89" s="35" t="str">
        <f>'Hedge 6 | (D3BF3)2'!B89</f>
        <v/>
      </c>
      <c r="BO89" s="36" t="str">
        <f>'Hedge 6 | (D3BF3)2'!C89</f>
        <v/>
      </c>
      <c r="BP89" s="36" t="str">
        <f>'Hedge 6 | (D3BF3)2'!H89</f>
        <v/>
      </c>
      <c r="BQ89" s="36" t="str">
        <f>'Hedge 6 | (D3BF3)2'!O89</f>
        <v/>
      </c>
      <c r="BR89" s="36" t="str">
        <f>IF(AH89="","",IF('Hedge 6 | (D3BF3)2'!X89="W","Y",IF('Hedge 6 | (D3BF3)2'!X89="L","N","")))</f>
        <v/>
      </c>
      <c r="BS89" s="36" t="str">
        <f>'Hedge 6 | (D3BF3)2'!AM89</f>
        <v/>
      </c>
      <c r="BT89" s="36" t="str">
        <f>'Hedge 6 | (D3BF3)2'!S89</f>
        <v/>
      </c>
      <c r="BU89" s="37" t="str">
        <f>'Hedge 6 | (D3BF3)2'!U89</f>
        <v/>
      </c>
      <c r="BV89" s="55"/>
      <c r="BW89" s="55"/>
      <c r="BX89" s="1" t="e">
        <f>IF(AN89="",0,IFERROR(VLOOKUP(AN84&amp;AN85&amp;AN86&amp;AN87&amp;AN88&amp;AN89,General!I:J,2,FALSE),0))+AO88</f>
        <v>#VALUE!</v>
      </c>
      <c r="BY89" s="1" t="str">
        <f>I89</f>
        <v/>
      </c>
      <c r="BZ89" s="1" t="str">
        <f>S89</f>
        <v/>
      </c>
      <c r="CA89" s="1" t="str">
        <f>AC89</f>
        <v/>
      </c>
      <c r="CB89" s="1" t="str">
        <f>BA89</f>
        <v/>
      </c>
      <c r="CC89" s="1" t="str">
        <f>BK89</f>
        <v/>
      </c>
      <c r="CD89" s="1" t="str">
        <f>BU89</f>
        <v/>
      </c>
      <c r="CE89" s="1" t="str">
        <f>IF(AH89="","",INDEX($BY$4:$CD$4,MATCH(MAX(BY89:CD89),BY89:CD89,0)))</f>
        <v/>
      </c>
      <c r="CF89" s="1">
        <v>89</v>
      </c>
      <c r="CG89" s="1" t="str">
        <f t="shared" si="87"/>
        <v/>
      </c>
      <c r="CH89" s="1" t="str" cm="1">
        <f t="array" ref="CH89">IFERROR(INDEX($BY$4:$CD$4,_xlfn.AGGREGATE(15,6,COLUMN($BY$4:$CD$4)-COLUMN($BX$1)/($BY$89:$CD$89=MAX($BY$89:$CD$89)),COLUMNS($BY$4:BY4))),"")</f>
        <v/>
      </c>
      <c r="CI89" s="1" t="str" cm="1">
        <f t="array" ref="CI89">IFERROR(INDEX($BY$4:$CD$4,_xlfn.AGGREGATE(15,6,COLUMN($BY$4:$CD$4)-COLUMN($BX$1)/($BY$89:$CD$89=MAX($BY$89:$CD$89)),COLUMNS($BY$4:BZ4))),"")</f>
        <v/>
      </c>
      <c r="CJ89" s="1" t="str" cm="1">
        <f t="array" ref="CJ89">IFERROR(INDEX($BY$4:$CD$4,_xlfn.AGGREGATE(15,6,COLUMN($BY$4:$CD$4)-COLUMN($BX$1)/($BY$89:$CD$89=MAX($BY$89:$CD$89)),COLUMNS($BY$4:CA4))),"")</f>
        <v/>
      </c>
      <c r="CK89" s="1" t="str" cm="1">
        <f t="array" ref="CK89">IFERROR(INDEX($BY$4:$CD$4,_xlfn.AGGREGATE(15,6,COLUMN($BY$4:$CD$4)-COLUMN($BX$1)/($BY$89:$CD$89=MAX($BY$89:$CD$89)),COLUMNS($BY$4:CA4))),"")</f>
        <v/>
      </c>
      <c r="CL89" s="66" t="str">
        <f ca="1">IF(CM88="",CL88,CL85)</f>
        <v/>
      </c>
      <c r="CP89" s="1" t="str">
        <f>IF(CL86&gt;1,"R","N")</f>
        <v>R</v>
      </c>
      <c r="CQ89" s="1" t="str">
        <f ca="1">CL89</f>
        <v/>
      </c>
      <c r="CT89" s="1" t="str">
        <f t="shared" si="77"/>
        <v/>
      </c>
      <c r="DQ89" s="17" t="str">
        <f t="shared" si="67"/>
        <v>B80</v>
      </c>
      <c r="DR89" s="76" t="str">
        <f t="shared" si="68"/>
        <v/>
      </c>
      <c r="DS89" s="4" t="str">
        <f t="shared" si="69"/>
        <v/>
      </c>
      <c r="DT89" s="4" t="str">
        <f t="shared" si="70"/>
        <v/>
      </c>
      <c r="DU89" s="4" t="str">
        <f t="shared" si="71"/>
        <v/>
      </c>
      <c r="DV89" s="4" t="str">
        <f t="shared" si="72"/>
        <v/>
      </c>
      <c r="DW89" s="4" t="str">
        <f t="shared" si="73"/>
        <v/>
      </c>
    </row>
    <row r="90" spans="1:127" ht="26.25" customHeight="1" thickBot="1">
      <c r="A90" s="1">
        <v>81</v>
      </c>
      <c r="B90" s="35" t="str">
        <f>'Hedge 1 | (BTC)2'!B90</f>
        <v/>
      </c>
      <c r="C90" s="36" t="str">
        <f>'Hedge 1 | (BTC)2'!C90</f>
        <v/>
      </c>
      <c r="D90" s="36" t="str">
        <f>'Hedge 1 | (BTC)2'!H90</f>
        <v/>
      </c>
      <c r="E90" s="36" t="str">
        <f>'Hedge 1 | (BTC)2'!O90</f>
        <v/>
      </c>
      <c r="F90" s="36" t="str">
        <f>IF(AH90="","",IF('Hedge 1 | (BTC)2'!X90="W","Y",IF('Hedge 1 | (BTC)2'!X90="L","N","")))</f>
        <v/>
      </c>
      <c r="G90" s="36" t="str">
        <f>'Hedge 1 | (BTC)2'!AM90</f>
        <v/>
      </c>
      <c r="H90" s="36" t="str">
        <f>'Hedge 1 | (BTC)2'!S90</f>
        <v/>
      </c>
      <c r="I90" s="37" t="str">
        <f>'Hedge 1 | (BTC)2'!U90</f>
        <v/>
      </c>
      <c r="J90" s="55"/>
      <c r="K90" s="55"/>
      <c r="L90" s="35" t="str">
        <f>'Hedge 2 | (BDC)2'!B90</f>
        <v/>
      </c>
      <c r="M90" s="36" t="str">
        <f>'Hedge 2 | (BDC)2'!C90</f>
        <v/>
      </c>
      <c r="N90" s="36" t="str">
        <f>'Hedge 2 | (BDC)2'!H90</f>
        <v/>
      </c>
      <c r="O90" s="36" t="str">
        <f>'Hedge 2 | (BDC)2'!O90</f>
        <v/>
      </c>
      <c r="P90" s="36" t="str">
        <f>IF(AH90="","",IF('Hedge 2 | (BDC)2'!X90="W","Y",IF('Hedge 2 | (BDC)2'!X90="L","N","")))</f>
        <v/>
      </c>
      <c r="Q90" s="36" t="str">
        <f>'Hedge 2 | (BDC)2'!AM90</f>
        <v/>
      </c>
      <c r="R90" s="36" t="str">
        <f>'Hedge 2 | (BDC)2'!S90</f>
        <v/>
      </c>
      <c r="S90" s="37" t="str">
        <f>'Hedge 2 | (BDC)2'!U90</f>
        <v/>
      </c>
      <c r="T90" s="55"/>
      <c r="U90" s="55"/>
      <c r="V90" s="35" t="str">
        <f>'Hedge 3 | (BT)2-M1'!B90</f>
        <v/>
      </c>
      <c r="W90" s="36" t="str">
        <f>'Hedge 3 | (BT)2-M1'!C90</f>
        <v/>
      </c>
      <c r="X90" s="36" t="str">
        <f>'Hedge 3 | (BT)2-M1'!H90</f>
        <v/>
      </c>
      <c r="Y90" s="36" t="str">
        <f>'Hedge 3 | (BT)2-M1'!O90</f>
        <v/>
      </c>
      <c r="Z90" s="36" t="str">
        <f>IF(AH90="","",IF('Hedge 3 | (BT)2-M1'!X90="W","Y",IF('Hedge 3 | (BT)2-M1'!X90="L","N","")))</f>
        <v/>
      </c>
      <c r="AA90" s="36" t="str">
        <f>'Hedge 3 | (BT)2-M1'!AM90</f>
        <v/>
      </c>
      <c r="AB90" s="36" t="str">
        <f>'Hedge 3 | (BT)2-M1'!S90</f>
        <v/>
      </c>
      <c r="AC90" s="37" t="str">
        <f>'Hedge 3 | (BT)2-M1'!U90</f>
        <v/>
      </c>
      <c r="AD90" s="55"/>
      <c r="AE90" s="55"/>
      <c r="AF90" s="55"/>
      <c r="AG90" s="55"/>
      <c r="AH90" s="114"/>
      <c r="AI90" s="123"/>
      <c r="AJ90" s="124"/>
      <c r="AK90" s="132" t="str">
        <f t="shared" ref="AK90" si="90">IF(AH89="","",IF(CP89="R","R",""))</f>
        <v/>
      </c>
      <c r="AL90" s="68" t="str">
        <f>IF(AH89="","",VLOOKUP(CQ90,General!U:V,2,FALSE))</f>
        <v/>
      </c>
      <c r="AM90" s="69" t="str" cm="1">
        <f t="array" aca="1" ref="AM90" ca="1">IF(AH89="","",INDIRECT(CQ89&amp;CF90))</f>
        <v/>
      </c>
      <c r="AN90" s="36" t="str">
        <f t="shared" si="75"/>
        <v/>
      </c>
      <c r="AO90" s="36" t="str">
        <f t="shared" si="78"/>
        <v/>
      </c>
      <c r="AP90" s="37" t="str">
        <f t="shared" si="76"/>
        <v/>
      </c>
      <c r="AQ90" s="55"/>
      <c r="AR90" s="55"/>
      <c r="AS90" s="55"/>
      <c r="AT90" s="35" t="str">
        <f>'Hedge 4 | (BM1C)2'!B90</f>
        <v/>
      </c>
      <c r="AU90" s="36" t="str">
        <f>'Hedge 4 | (BM1C)2'!C90</f>
        <v/>
      </c>
      <c r="AV90" s="36" t="str">
        <f>'Hedge 4 | (BM1C)2'!H90</f>
        <v/>
      </c>
      <c r="AW90" s="36" t="str">
        <f>'Hedge 4 | (BM1C)2'!O90</f>
        <v/>
      </c>
      <c r="AX90" s="36" t="str">
        <f>IF(AH90="","",IF('Hedge 4 | (BM1C)2'!X90="W","Y",IF('Hedge 4 | (BM1C)2'!X90="L","N","")))</f>
        <v/>
      </c>
      <c r="AY90" s="36" t="str">
        <f>'Hedge 4 | (BM1C)2'!AM90</f>
        <v/>
      </c>
      <c r="AZ90" s="36" t="str">
        <f>'Hedge 4 | (BM1C)2'!S90</f>
        <v/>
      </c>
      <c r="BA90" s="37" t="str">
        <f>'Hedge 4 | (BM1C)2'!U90</f>
        <v/>
      </c>
      <c r="BB90" s="55"/>
      <c r="BC90" s="55"/>
      <c r="BD90" s="35" t="str">
        <f>'Hedge 5 | (BFC)2'!B90</f>
        <v/>
      </c>
      <c r="BE90" s="36" t="str">
        <f>'Hedge 5 | (BFC)2'!C90</f>
        <v/>
      </c>
      <c r="BF90" s="36" t="str">
        <f>'Hedge 5 | (BFC)2'!H90</f>
        <v/>
      </c>
      <c r="BG90" s="36" t="str">
        <f>'Hedge 5 | (BFC)2'!O90</f>
        <v/>
      </c>
      <c r="BH90" s="36" t="str">
        <f>IF(AH90="","",IF('Hedge 5 | (BFC)2'!X90="W","Y",IF('Hedge 5 | (BFC)2'!X90="L","N","")))</f>
        <v/>
      </c>
      <c r="BI90" s="36" t="str">
        <f>'Hedge 5 | (BFC)2'!AM90</f>
        <v/>
      </c>
      <c r="BJ90" s="36" t="str">
        <f>'Hedge 5 | (BFC)2'!S90</f>
        <v/>
      </c>
      <c r="BK90" s="37" t="str">
        <f>'Hedge 5 | (BFC)2'!U90</f>
        <v/>
      </c>
      <c r="BL90" s="55"/>
      <c r="BM90" s="55"/>
      <c r="BN90" s="35" t="str">
        <f>'Hedge 6 | (D3BF3)2'!B90</f>
        <v/>
      </c>
      <c r="BO90" s="36" t="str">
        <f>'Hedge 6 | (D3BF3)2'!C90</f>
        <v/>
      </c>
      <c r="BP90" s="36" t="str">
        <f>'Hedge 6 | (D3BF3)2'!H90</f>
        <v/>
      </c>
      <c r="BQ90" s="36" t="str">
        <f>'Hedge 6 | (D3BF3)2'!O90</f>
        <v/>
      </c>
      <c r="BR90" s="36" t="str">
        <f>IF(AH90="","",IF('Hedge 6 | (D3BF3)2'!X90="W","Y",IF('Hedge 6 | (D3BF3)2'!X90="L","N","")))</f>
        <v/>
      </c>
      <c r="BS90" s="36" t="str">
        <f>'Hedge 6 | (D3BF3)2'!AM90</f>
        <v/>
      </c>
      <c r="BT90" s="36" t="str">
        <f>'Hedge 6 | (D3BF3)2'!S90</f>
        <v/>
      </c>
      <c r="BU90" s="37" t="str">
        <f>'Hedge 6 | (D3BF3)2'!U90</f>
        <v/>
      </c>
      <c r="BV90" s="55"/>
      <c r="BW90" s="55"/>
      <c r="BX90" s="1" t="e">
        <f>IF(AN90="",0,IFERROR(VLOOKUP(AN85&amp;AN86&amp;AN87&amp;AN88&amp;AN89&amp;AN90,General!I:J,2,FALSE),0))+AO89</f>
        <v>#VALUE!</v>
      </c>
      <c r="CE90" s="1" t="str">
        <f>CE94</f>
        <v/>
      </c>
      <c r="CF90" s="1">
        <v>90</v>
      </c>
      <c r="CG90" s="1" t="str">
        <f>$CE$94</f>
        <v/>
      </c>
      <c r="CL90" s="1" t="str">
        <f ca="1">IF(CL91=1,CL93,IF(CL91=2,IF(CM93="",CL93,CM93),IF(CL91=3,IF(AND(CM93="",CN93=""),CL93,IF(CN93="",CM93,CN93)),IF(AND(CM93="",CN93="",CO93=""),CL93,IF(AND(CN93="",CO93=""),CM93,IF(CO93="",CN93,CO93))))))</f>
        <v/>
      </c>
      <c r="CQ90" s="1" t="str">
        <f ca="1">$CL$89</f>
        <v/>
      </c>
      <c r="CT90" s="1" t="str">
        <f t="shared" si="77"/>
        <v/>
      </c>
      <c r="DQ90" s="17" t="str">
        <f t="shared" si="67"/>
        <v>B81</v>
      </c>
      <c r="DR90" s="76" t="str">
        <f t="shared" si="68"/>
        <v/>
      </c>
      <c r="DS90" s="4" t="str">
        <f t="shared" si="69"/>
        <v/>
      </c>
      <c r="DT90" s="4" t="str">
        <f t="shared" si="70"/>
        <v/>
      </c>
      <c r="DU90" s="4" t="str">
        <f t="shared" si="71"/>
        <v/>
      </c>
      <c r="DV90" s="4" t="str">
        <f t="shared" si="72"/>
        <v/>
      </c>
      <c r="DW90" s="4" t="str">
        <f t="shared" si="73"/>
        <v/>
      </c>
    </row>
    <row r="91" spans="1:127" ht="26.25" customHeight="1" thickBot="1">
      <c r="A91" s="1">
        <v>82</v>
      </c>
      <c r="B91" s="38" t="str">
        <f>'Hedge 1 | (BTC)2'!B91</f>
        <v/>
      </c>
      <c r="C91" s="25" t="str">
        <f>'Hedge 1 | (BTC)2'!C91</f>
        <v/>
      </c>
      <c r="D91" s="25" t="str">
        <f>'Hedge 1 | (BTC)2'!H91</f>
        <v/>
      </c>
      <c r="E91" s="25" t="str">
        <f>'Hedge 1 | (BTC)2'!O91</f>
        <v/>
      </c>
      <c r="F91" s="25" t="str">
        <f>IF(AH91="","",IF('Hedge 1 | (BTC)2'!X91="W","Y",IF('Hedge 1 | (BTC)2'!X91="L","N","")))</f>
        <v/>
      </c>
      <c r="G91" s="25" t="str">
        <f>'Hedge 1 | (BTC)2'!AM91</f>
        <v/>
      </c>
      <c r="H91" s="25" t="str">
        <f>'Hedge 1 | (BTC)2'!S91</f>
        <v/>
      </c>
      <c r="I91" s="39" t="str">
        <f>'Hedge 1 | (BTC)2'!U91</f>
        <v/>
      </c>
      <c r="J91" s="55"/>
      <c r="K91" s="55"/>
      <c r="L91" s="38" t="str">
        <f>'Hedge 2 | (BDC)2'!B91</f>
        <v/>
      </c>
      <c r="M91" s="25" t="str">
        <f>'Hedge 2 | (BDC)2'!C91</f>
        <v/>
      </c>
      <c r="N91" s="25" t="str">
        <f>'Hedge 2 | (BDC)2'!H91</f>
        <v/>
      </c>
      <c r="O91" s="25" t="str">
        <f>'Hedge 2 | (BDC)2'!O91</f>
        <v/>
      </c>
      <c r="P91" s="25" t="str">
        <f>IF(AH91="","",IF('Hedge 2 | (BDC)2'!X91="W","Y",IF('Hedge 2 | (BDC)2'!X91="L","N","")))</f>
        <v/>
      </c>
      <c r="Q91" s="25" t="str">
        <f>'Hedge 2 | (BDC)2'!AM91</f>
        <v/>
      </c>
      <c r="R91" s="25" t="str">
        <f>'Hedge 2 | (BDC)2'!S91</f>
        <v/>
      </c>
      <c r="S91" s="39" t="str">
        <f>'Hedge 2 | (BDC)2'!U91</f>
        <v/>
      </c>
      <c r="T91" s="55"/>
      <c r="U91" s="55"/>
      <c r="V91" s="38" t="str">
        <f>'Hedge 3 | (BT)2-M1'!B91</f>
        <v/>
      </c>
      <c r="W91" s="25" t="str">
        <f>'Hedge 3 | (BT)2-M1'!C91</f>
        <v/>
      </c>
      <c r="X91" s="25" t="str">
        <f>'Hedge 3 | (BT)2-M1'!H91</f>
        <v/>
      </c>
      <c r="Y91" s="25" t="str">
        <f>'Hedge 3 | (BT)2-M1'!O91</f>
        <v/>
      </c>
      <c r="Z91" s="25" t="str">
        <f>IF(AH91="","",IF('Hedge 3 | (BT)2-M1'!X91="W","Y",IF('Hedge 3 | (BT)2-M1'!X91="L","N","")))</f>
        <v/>
      </c>
      <c r="AA91" s="25" t="str">
        <f>'Hedge 3 | (BT)2-M1'!AM91</f>
        <v/>
      </c>
      <c r="AB91" s="25" t="str">
        <f>'Hedge 3 | (BT)2-M1'!S91</f>
        <v/>
      </c>
      <c r="AC91" s="39" t="str">
        <f>'Hedge 3 | (BT)2-M1'!U91</f>
        <v/>
      </c>
      <c r="AD91" s="55"/>
      <c r="AE91" s="55"/>
      <c r="AF91" s="55"/>
      <c r="AG91" s="55"/>
      <c r="AH91" s="115"/>
      <c r="AI91" s="123"/>
      <c r="AJ91" s="124"/>
      <c r="AK91" s="120"/>
      <c r="AL91" s="74"/>
      <c r="AM91" s="67" t="str" cm="1">
        <f t="array" aca="1" ref="AM91" ca="1">IF(AH90="","",INDIRECT(CQ90&amp;CF91))</f>
        <v/>
      </c>
      <c r="AN91" s="25" t="str">
        <f t="shared" si="75"/>
        <v/>
      </c>
      <c r="AO91" s="25" t="str">
        <f t="shared" si="78"/>
        <v/>
      </c>
      <c r="AP91" s="37" t="str">
        <f t="shared" si="76"/>
        <v/>
      </c>
      <c r="AQ91" s="55"/>
      <c r="AR91" s="55"/>
      <c r="AS91" s="55"/>
      <c r="AT91" s="38" t="str">
        <f>'Hedge 4 | (BM1C)2'!B91</f>
        <v/>
      </c>
      <c r="AU91" s="25" t="str">
        <f>'Hedge 4 | (BM1C)2'!C91</f>
        <v/>
      </c>
      <c r="AV91" s="25" t="str">
        <f>'Hedge 4 | (BM1C)2'!H91</f>
        <v/>
      </c>
      <c r="AW91" s="25" t="str">
        <f>'Hedge 4 | (BM1C)2'!O91</f>
        <v/>
      </c>
      <c r="AX91" s="25" t="str">
        <f>IF(AH91="","",IF('Hedge 4 | (BM1C)2'!X91="W","Y",IF('Hedge 4 | (BM1C)2'!X91="L","N","")))</f>
        <v/>
      </c>
      <c r="AY91" s="25" t="str">
        <f>'Hedge 4 | (BM1C)2'!AM91</f>
        <v/>
      </c>
      <c r="AZ91" s="25" t="str">
        <f>'Hedge 4 | (BM1C)2'!S91</f>
        <v/>
      </c>
      <c r="BA91" s="39" t="str">
        <f>'Hedge 4 | (BM1C)2'!U91</f>
        <v/>
      </c>
      <c r="BB91" s="55"/>
      <c r="BC91" s="55"/>
      <c r="BD91" s="38" t="str">
        <f>'Hedge 5 | (BFC)2'!B91</f>
        <v/>
      </c>
      <c r="BE91" s="25" t="str">
        <f>'Hedge 5 | (BFC)2'!C91</f>
        <v/>
      </c>
      <c r="BF91" s="25" t="str">
        <f>'Hedge 5 | (BFC)2'!H91</f>
        <v/>
      </c>
      <c r="BG91" s="25" t="str">
        <f>'Hedge 5 | (BFC)2'!O91</f>
        <v/>
      </c>
      <c r="BH91" s="25" t="str">
        <f>IF(AH91="","",IF('Hedge 5 | (BFC)2'!X91="W","Y",IF('Hedge 5 | (BFC)2'!X91="L","N","")))</f>
        <v/>
      </c>
      <c r="BI91" s="25" t="str">
        <f>'Hedge 5 | (BFC)2'!AM91</f>
        <v/>
      </c>
      <c r="BJ91" s="25" t="str">
        <f>'Hedge 5 | (BFC)2'!S91</f>
        <v/>
      </c>
      <c r="BK91" s="39" t="str">
        <f>'Hedge 5 | (BFC)2'!U91</f>
        <v/>
      </c>
      <c r="BL91" s="55"/>
      <c r="BM91" s="55"/>
      <c r="BN91" s="35" t="str">
        <f>'Hedge 6 | (D3BF3)2'!B91</f>
        <v/>
      </c>
      <c r="BO91" s="36" t="str">
        <f>'Hedge 6 | (D3BF3)2'!C91</f>
        <v/>
      </c>
      <c r="BP91" s="36" t="str">
        <f>'Hedge 6 | (D3BF3)2'!H91</f>
        <v/>
      </c>
      <c r="BQ91" s="36" t="str">
        <f>'Hedge 6 | (D3BF3)2'!O91</f>
        <v/>
      </c>
      <c r="BR91" s="36" t="str">
        <f>IF(AH91="","",IF('Hedge 6 | (D3BF3)2'!X91="W","Y",IF('Hedge 6 | (D3BF3)2'!X91="L","N","")))</f>
        <v/>
      </c>
      <c r="BS91" s="36" t="str">
        <f>'Hedge 6 | (D3BF3)2'!AM91</f>
        <v/>
      </c>
      <c r="BT91" s="36" t="str">
        <f>'Hedge 6 | (D3BF3)2'!S91</f>
        <v/>
      </c>
      <c r="BU91" s="37" t="str">
        <f>'Hedge 6 | (D3BF3)2'!U91</f>
        <v/>
      </c>
      <c r="BV91" s="55"/>
      <c r="BW91" s="55"/>
      <c r="BX91" s="1" t="e">
        <f>IF(AN91="",0,IFERROR(VLOOKUP(AN86&amp;AN87&amp;AN88&amp;AN89&amp;AN90&amp;AN91,General!I:J,2,FALSE),0))+AO90</f>
        <v>#VALUE!</v>
      </c>
      <c r="CE91" s="1" t="str">
        <f>CE94</f>
        <v/>
      </c>
      <c r="CF91" s="1">
        <v>91</v>
      </c>
      <c r="CG91" s="1" t="str">
        <f t="shared" ref="CG91:CG94" si="91">$CE$94</f>
        <v/>
      </c>
      <c r="CL91" s="1">
        <f>CR91</f>
        <v>1</v>
      </c>
      <c r="CQ91" s="1" t="str">
        <f t="shared" ref="CQ91:CQ93" ca="1" si="92">$CL$89</f>
        <v/>
      </c>
      <c r="CR91" s="1">
        <f t="shared" ref="CR91" si="93">IF(CR86=4,1,CR86+1)</f>
        <v>1</v>
      </c>
      <c r="CT91" s="1" t="str">
        <f t="shared" si="77"/>
        <v/>
      </c>
      <c r="DQ91" s="17" t="str">
        <f t="shared" si="67"/>
        <v>B82</v>
      </c>
      <c r="DR91" s="76" t="str">
        <f t="shared" si="68"/>
        <v/>
      </c>
      <c r="DS91" s="4" t="str">
        <f t="shared" si="69"/>
        <v/>
      </c>
      <c r="DT91" s="4" t="str">
        <f t="shared" si="70"/>
        <v/>
      </c>
      <c r="DU91" s="4" t="str">
        <f t="shared" si="71"/>
        <v/>
      </c>
      <c r="DV91" s="4" t="str">
        <f t="shared" si="72"/>
        <v/>
      </c>
      <c r="DW91" s="4" t="str">
        <f t="shared" si="73"/>
        <v/>
      </c>
    </row>
    <row r="92" spans="1:127" ht="26.25" customHeight="1" thickBot="1">
      <c r="A92" s="1">
        <v>83</v>
      </c>
      <c r="B92" s="38" t="str">
        <f>'Hedge 1 | (BTC)2'!B92</f>
        <v/>
      </c>
      <c r="C92" s="25" t="str">
        <f>'Hedge 1 | (BTC)2'!C92</f>
        <v/>
      </c>
      <c r="D92" s="25" t="str">
        <f>'Hedge 1 | (BTC)2'!H92</f>
        <v/>
      </c>
      <c r="E92" s="25" t="str">
        <f>'Hedge 1 | (BTC)2'!O92</f>
        <v/>
      </c>
      <c r="F92" s="25" t="str">
        <f>IF(AH92="","",IF('Hedge 1 | (BTC)2'!X92="W","Y",IF('Hedge 1 | (BTC)2'!X92="L","N","")))</f>
        <v/>
      </c>
      <c r="G92" s="25" t="str">
        <f>'Hedge 1 | (BTC)2'!AM92</f>
        <v/>
      </c>
      <c r="H92" s="25" t="str">
        <f>'Hedge 1 | (BTC)2'!S92</f>
        <v/>
      </c>
      <c r="I92" s="39" t="str">
        <f>'Hedge 1 | (BTC)2'!U92</f>
        <v/>
      </c>
      <c r="J92" s="55"/>
      <c r="K92" s="55"/>
      <c r="L92" s="38" t="str">
        <f>'Hedge 2 | (BDC)2'!B92</f>
        <v/>
      </c>
      <c r="M92" s="25" t="str">
        <f>'Hedge 2 | (BDC)2'!C92</f>
        <v/>
      </c>
      <c r="N92" s="25" t="str">
        <f>'Hedge 2 | (BDC)2'!H92</f>
        <v/>
      </c>
      <c r="O92" s="25" t="str">
        <f>'Hedge 2 | (BDC)2'!O92</f>
        <v/>
      </c>
      <c r="P92" s="25" t="str">
        <f>IF(AH92="","",IF('Hedge 2 | (BDC)2'!X92="W","Y",IF('Hedge 2 | (BDC)2'!X92="L","N","")))</f>
        <v/>
      </c>
      <c r="Q92" s="25" t="str">
        <f>'Hedge 2 | (BDC)2'!AM92</f>
        <v/>
      </c>
      <c r="R92" s="25" t="str">
        <f>'Hedge 2 | (BDC)2'!S92</f>
        <v/>
      </c>
      <c r="S92" s="39" t="str">
        <f>'Hedge 2 | (BDC)2'!U92</f>
        <v/>
      </c>
      <c r="T92" s="55"/>
      <c r="U92" s="55"/>
      <c r="V92" s="38" t="str">
        <f>'Hedge 3 | (BT)2-M1'!B92</f>
        <v/>
      </c>
      <c r="W92" s="25" t="str">
        <f>'Hedge 3 | (BT)2-M1'!C92</f>
        <v/>
      </c>
      <c r="X92" s="25" t="str">
        <f>'Hedge 3 | (BT)2-M1'!H92</f>
        <v/>
      </c>
      <c r="Y92" s="25" t="str">
        <f>'Hedge 3 | (BT)2-M1'!O92</f>
        <v/>
      </c>
      <c r="Z92" s="25" t="str">
        <f>IF(AH92="","",IF('Hedge 3 | (BT)2-M1'!X92="W","Y",IF('Hedge 3 | (BT)2-M1'!X92="L","N","")))</f>
        <v/>
      </c>
      <c r="AA92" s="25" t="str">
        <f>'Hedge 3 | (BT)2-M1'!AM92</f>
        <v/>
      </c>
      <c r="AB92" s="25" t="str">
        <f>'Hedge 3 | (BT)2-M1'!S92</f>
        <v/>
      </c>
      <c r="AC92" s="39" t="str">
        <f>'Hedge 3 | (BT)2-M1'!U92</f>
        <v/>
      </c>
      <c r="AD92" s="55"/>
      <c r="AE92" s="55"/>
      <c r="AF92" s="55"/>
      <c r="AG92" s="55"/>
      <c r="AH92" s="115"/>
      <c r="AI92" s="123"/>
      <c r="AJ92" s="124"/>
      <c r="AK92" s="120"/>
      <c r="AL92" s="74"/>
      <c r="AM92" s="67" t="str" cm="1">
        <f t="array" aca="1" ref="AM92" ca="1">IF(AH91="","",INDIRECT(CQ91&amp;CF92))</f>
        <v/>
      </c>
      <c r="AN92" s="25" t="str">
        <f t="shared" si="75"/>
        <v/>
      </c>
      <c r="AO92" s="25" t="str">
        <f t="shared" si="78"/>
        <v/>
      </c>
      <c r="AP92" s="37" t="str">
        <f t="shared" si="76"/>
        <v/>
      </c>
      <c r="AQ92" s="55"/>
      <c r="AR92" s="55"/>
      <c r="AS92" s="55"/>
      <c r="AT92" s="38" t="str">
        <f>'Hedge 4 | (BM1C)2'!B92</f>
        <v/>
      </c>
      <c r="AU92" s="25" t="str">
        <f>'Hedge 4 | (BM1C)2'!C92</f>
        <v/>
      </c>
      <c r="AV92" s="25" t="str">
        <f>'Hedge 4 | (BM1C)2'!H92</f>
        <v/>
      </c>
      <c r="AW92" s="25" t="str">
        <f>'Hedge 4 | (BM1C)2'!O92</f>
        <v/>
      </c>
      <c r="AX92" s="25" t="str">
        <f>IF(AH92="","",IF('Hedge 4 | (BM1C)2'!X92="W","Y",IF('Hedge 4 | (BM1C)2'!X92="L","N","")))</f>
        <v/>
      </c>
      <c r="AY92" s="25" t="str">
        <f>'Hedge 4 | (BM1C)2'!AM92</f>
        <v/>
      </c>
      <c r="AZ92" s="25" t="str">
        <f>'Hedge 4 | (BM1C)2'!S92</f>
        <v/>
      </c>
      <c r="BA92" s="39" t="str">
        <f>'Hedge 4 | (BM1C)2'!U92</f>
        <v/>
      </c>
      <c r="BB92" s="55"/>
      <c r="BC92" s="55"/>
      <c r="BD92" s="38" t="str">
        <f>'Hedge 5 | (BFC)2'!B92</f>
        <v/>
      </c>
      <c r="BE92" s="25" t="str">
        <f>'Hedge 5 | (BFC)2'!C92</f>
        <v/>
      </c>
      <c r="BF92" s="25" t="str">
        <f>'Hedge 5 | (BFC)2'!H92</f>
        <v/>
      </c>
      <c r="BG92" s="25" t="str">
        <f>'Hedge 5 | (BFC)2'!O92</f>
        <v/>
      </c>
      <c r="BH92" s="25" t="str">
        <f>IF(AH92="","",IF('Hedge 5 | (BFC)2'!X92="W","Y",IF('Hedge 5 | (BFC)2'!X92="L","N","")))</f>
        <v/>
      </c>
      <c r="BI92" s="25" t="str">
        <f>'Hedge 5 | (BFC)2'!AM92</f>
        <v/>
      </c>
      <c r="BJ92" s="25" t="str">
        <f>'Hedge 5 | (BFC)2'!S92</f>
        <v/>
      </c>
      <c r="BK92" s="39" t="str">
        <f>'Hedge 5 | (BFC)2'!U92</f>
        <v/>
      </c>
      <c r="BL92" s="55"/>
      <c r="BM92" s="55"/>
      <c r="BN92" s="35" t="str">
        <f>'Hedge 6 | (D3BF3)2'!B92</f>
        <v/>
      </c>
      <c r="BO92" s="36" t="str">
        <f>'Hedge 6 | (D3BF3)2'!C92</f>
        <v/>
      </c>
      <c r="BP92" s="36" t="str">
        <f>'Hedge 6 | (D3BF3)2'!H92</f>
        <v/>
      </c>
      <c r="BQ92" s="36" t="str">
        <f>'Hedge 6 | (D3BF3)2'!O92</f>
        <v/>
      </c>
      <c r="BR92" s="36" t="str">
        <f>IF(AH92="","",IF('Hedge 6 | (D3BF3)2'!X92="W","Y",IF('Hedge 6 | (D3BF3)2'!X92="L","N","")))</f>
        <v/>
      </c>
      <c r="BS92" s="36" t="str">
        <f>'Hedge 6 | (D3BF3)2'!AM92</f>
        <v/>
      </c>
      <c r="BT92" s="36" t="str">
        <f>'Hedge 6 | (D3BF3)2'!S92</f>
        <v/>
      </c>
      <c r="BU92" s="37" t="str">
        <f>'Hedge 6 | (D3BF3)2'!U92</f>
        <v/>
      </c>
      <c r="BV92" s="55"/>
      <c r="BW92" s="55"/>
      <c r="BX92" s="1" t="e">
        <f>IF(AN92="",0,IFERROR(VLOOKUP(AN87&amp;AN88&amp;AN89&amp;AN90&amp;AN91&amp;AN92,General!I:J,2,FALSE),0))+AO91</f>
        <v>#VALUE!</v>
      </c>
      <c r="CE92" s="1" t="str">
        <f>CE94</f>
        <v/>
      </c>
      <c r="CF92" s="1">
        <v>92</v>
      </c>
      <c r="CG92" s="1" t="str">
        <f t="shared" si="91"/>
        <v/>
      </c>
      <c r="CH92" s="1" t="str">
        <f>IFERROR(VLOOKUP(CH94,General!R:S,2,FALSE),"")</f>
        <v/>
      </c>
      <c r="CI92" s="1" t="str">
        <f>IFERROR(VLOOKUP(CI94,General!R:S,2,FALSE),"")</f>
        <v/>
      </c>
      <c r="CJ92" s="1" t="str">
        <f>IFERROR(VLOOKUP(CJ94,General!R:S,2,FALSE),"")</f>
        <v/>
      </c>
      <c r="CK92" s="1" t="str">
        <f>IFERROR(VLOOKUP(CK94,General!R:S,2,FALSE),"")</f>
        <v/>
      </c>
      <c r="CL92" s="1">
        <f ca="1">COUNTIF(CH93:CK93,MAX(CH93:CK93))</f>
        <v>4</v>
      </c>
      <c r="CQ92" s="1" t="str">
        <f t="shared" ca="1" si="92"/>
        <v/>
      </c>
      <c r="CT92" s="1" t="str">
        <f t="shared" si="77"/>
        <v/>
      </c>
      <c r="DQ92" s="17" t="str">
        <f t="shared" si="67"/>
        <v>B83</v>
      </c>
      <c r="DR92" s="76" t="str">
        <f t="shared" si="68"/>
        <v/>
      </c>
      <c r="DS92" s="4" t="str">
        <f t="shared" si="69"/>
        <v/>
      </c>
      <c r="DT92" s="4" t="str">
        <f t="shared" si="70"/>
        <v/>
      </c>
      <c r="DU92" s="4" t="str">
        <f t="shared" si="71"/>
        <v/>
      </c>
      <c r="DV92" s="4" t="str">
        <f t="shared" si="72"/>
        <v/>
      </c>
      <c r="DW92" s="4" t="str">
        <f t="shared" si="73"/>
        <v/>
      </c>
    </row>
    <row r="93" spans="1:127" ht="26.25" customHeight="1" thickBot="1">
      <c r="A93" s="1">
        <v>84</v>
      </c>
      <c r="B93" s="38" t="str">
        <f>'Hedge 1 | (BTC)2'!B93</f>
        <v/>
      </c>
      <c r="C93" s="25" t="str">
        <f>'Hedge 1 | (BTC)2'!C93</f>
        <v/>
      </c>
      <c r="D93" s="25" t="str">
        <f>'Hedge 1 | (BTC)2'!H93</f>
        <v/>
      </c>
      <c r="E93" s="25" t="str">
        <f>'Hedge 1 | (BTC)2'!O93</f>
        <v/>
      </c>
      <c r="F93" s="25" t="str">
        <f>IF(AH93="","",IF('Hedge 1 | (BTC)2'!X93="W","Y",IF('Hedge 1 | (BTC)2'!X93="L","N","")))</f>
        <v/>
      </c>
      <c r="G93" s="25" t="str">
        <f>'Hedge 1 | (BTC)2'!AM93</f>
        <v/>
      </c>
      <c r="H93" s="25" t="str">
        <f>'Hedge 1 | (BTC)2'!S93</f>
        <v/>
      </c>
      <c r="I93" s="39" t="str">
        <f>'Hedge 1 | (BTC)2'!U93</f>
        <v/>
      </c>
      <c r="J93" s="55"/>
      <c r="K93" s="55"/>
      <c r="L93" s="38" t="str">
        <f>'Hedge 2 | (BDC)2'!B93</f>
        <v/>
      </c>
      <c r="M93" s="25" t="str">
        <f>'Hedge 2 | (BDC)2'!C93</f>
        <v/>
      </c>
      <c r="N93" s="25" t="str">
        <f>'Hedge 2 | (BDC)2'!H93</f>
        <v/>
      </c>
      <c r="O93" s="25" t="str">
        <f>'Hedge 2 | (BDC)2'!O93</f>
        <v/>
      </c>
      <c r="P93" s="25" t="str">
        <f>IF(AH93="","",IF('Hedge 2 | (BDC)2'!X93="W","Y",IF('Hedge 2 | (BDC)2'!X93="L","N","")))</f>
        <v/>
      </c>
      <c r="Q93" s="25" t="str">
        <f>'Hedge 2 | (BDC)2'!AM93</f>
        <v/>
      </c>
      <c r="R93" s="25" t="str">
        <f>'Hedge 2 | (BDC)2'!S93</f>
        <v/>
      </c>
      <c r="S93" s="39" t="str">
        <f>'Hedge 2 | (BDC)2'!U93</f>
        <v/>
      </c>
      <c r="T93" s="55"/>
      <c r="U93" s="55"/>
      <c r="V93" s="38" t="str">
        <f>'Hedge 3 | (BT)2-M1'!B93</f>
        <v/>
      </c>
      <c r="W93" s="25" t="str">
        <f>'Hedge 3 | (BT)2-M1'!C93</f>
        <v/>
      </c>
      <c r="X93" s="25" t="str">
        <f>'Hedge 3 | (BT)2-M1'!H93</f>
        <v/>
      </c>
      <c r="Y93" s="25" t="str">
        <f>'Hedge 3 | (BT)2-M1'!O93</f>
        <v/>
      </c>
      <c r="Z93" s="25" t="str">
        <f>IF(AH93="","",IF('Hedge 3 | (BT)2-M1'!X93="W","Y",IF('Hedge 3 | (BT)2-M1'!X93="L","N","")))</f>
        <v/>
      </c>
      <c r="AA93" s="25" t="str">
        <f>'Hedge 3 | (BT)2-M1'!AM93</f>
        <v/>
      </c>
      <c r="AB93" s="25" t="str">
        <f>'Hedge 3 | (BT)2-M1'!S93</f>
        <v/>
      </c>
      <c r="AC93" s="39" t="str">
        <f>'Hedge 3 | (BT)2-M1'!U93</f>
        <v/>
      </c>
      <c r="AD93" s="55"/>
      <c r="AE93" s="55"/>
      <c r="AF93" s="55"/>
      <c r="AG93" s="55"/>
      <c r="AH93" s="115"/>
      <c r="AI93" s="123"/>
      <c r="AJ93" s="124"/>
      <c r="AK93" s="120"/>
      <c r="AL93" s="74"/>
      <c r="AM93" s="67" t="str" cm="1">
        <f t="array" aca="1" ref="AM93" ca="1">IF(AH92="","",INDIRECT(CQ92&amp;CF93))</f>
        <v/>
      </c>
      <c r="AN93" s="25" t="str">
        <f t="shared" si="75"/>
        <v/>
      </c>
      <c r="AO93" s="25" t="str">
        <f t="shared" si="78"/>
        <v/>
      </c>
      <c r="AP93" s="37" t="str">
        <f t="shared" si="76"/>
        <v/>
      </c>
      <c r="AQ93" s="55"/>
      <c r="AR93" s="55"/>
      <c r="AS93" s="55"/>
      <c r="AT93" s="38" t="str">
        <f>'Hedge 4 | (BM1C)2'!B93</f>
        <v/>
      </c>
      <c r="AU93" s="25" t="str">
        <f>'Hedge 4 | (BM1C)2'!C93</f>
        <v/>
      </c>
      <c r="AV93" s="25" t="str">
        <f>'Hedge 4 | (BM1C)2'!H93</f>
        <v/>
      </c>
      <c r="AW93" s="25" t="str">
        <f>'Hedge 4 | (BM1C)2'!O93</f>
        <v/>
      </c>
      <c r="AX93" s="25" t="str">
        <f>IF(AH93="","",IF('Hedge 4 | (BM1C)2'!X93="W","Y",IF('Hedge 4 | (BM1C)2'!X93="L","N","")))</f>
        <v/>
      </c>
      <c r="AY93" s="25" t="str">
        <f>'Hedge 4 | (BM1C)2'!AM93</f>
        <v/>
      </c>
      <c r="AZ93" s="25" t="str">
        <f>'Hedge 4 | (BM1C)2'!S93</f>
        <v/>
      </c>
      <c r="BA93" s="39" t="str">
        <f>'Hedge 4 | (BM1C)2'!U93</f>
        <v/>
      </c>
      <c r="BB93" s="55"/>
      <c r="BC93" s="55"/>
      <c r="BD93" s="38" t="str">
        <f>'Hedge 5 | (BFC)2'!B93</f>
        <v/>
      </c>
      <c r="BE93" s="25" t="str">
        <f>'Hedge 5 | (BFC)2'!C93</f>
        <v/>
      </c>
      <c r="BF93" s="25" t="str">
        <f>'Hedge 5 | (BFC)2'!H93</f>
        <v/>
      </c>
      <c r="BG93" s="25" t="str">
        <f>'Hedge 5 | (BFC)2'!O93</f>
        <v/>
      </c>
      <c r="BH93" s="25" t="str">
        <f>IF(AH93="","",IF('Hedge 5 | (BFC)2'!X93="W","Y",IF('Hedge 5 | (BFC)2'!X93="L","N","")))</f>
        <v/>
      </c>
      <c r="BI93" s="25" t="str">
        <f>'Hedge 5 | (BFC)2'!AM93</f>
        <v/>
      </c>
      <c r="BJ93" s="25" t="str">
        <f>'Hedge 5 | (BFC)2'!S93</f>
        <v/>
      </c>
      <c r="BK93" s="39" t="str">
        <f>'Hedge 5 | (BFC)2'!U93</f>
        <v/>
      </c>
      <c r="BL93" s="55"/>
      <c r="BM93" s="55"/>
      <c r="BN93" s="35" t="str">
        <f>'Hedge 6 | (D3BF3)2'!B93</f>
        <v/>
      </c>
      <c r="BO93" s="36" t="str">
        <f>'Hedge 6 | (D3BF3)2'!C93</f>
        <v/>
      </c>
      <c r="BP93" s="36" t="str">
        <f>'Hedge 6 | (D3BF3)2'!H93</f>
        <v/>
      </c>
      <c r="BQ93" s="36" t="str">
        <f>'Hedge 6 | (D3BF3)2'!O93</f>
        <v/>
      </c>
      <c r="BR93" s="36" t="str">
        <f>IF(AH93="","",IF('Hedge 6 | (D3BF3)2'!X93="W","Y",IF('Hedge 6 | (D3BF3)2'!X93="L","N","")))</f>
        <v/>
      </c>
      <c r="BS93" s="36" t="str">
        <f>'Hedge 6 | (D3BF3)2'!AM93</f>
        <v/>
      </c>
      <c r="BT93" s="36" t="str">
        <f>'Hedge 6 | (D3BF3)2'!S93</f>
        <v/>
      </c>
      <c r="BU93" s="37" t="str">
        <f>'Hedge 6 | (D3BF3)2'!U93</f>
        <v/>
      </c>
      <c r="BV93" s="55"/>
      <c r="BW93" s="55"/>
      <c r="BX93" s="1" t="e">
        <f>IF(AN93="",0,IFERROR(VLOOKUP(AN88&amp;AN89&amp;AN90&amp;AN91&amp;AN92&amp;AN93,General!I:J,2,FALSE),0))+AO92</f>
        <v>#VALUE!</v>
      </c>
      <c r="CE93" s="1" t="str">
        <f>CE94</f>
        <v/>
      </c>
      <c r="CF93" s="1">
        <v>93</v>
      </c>
      <c r="CG93" s="1" t="str">
        <f t="shared" si="91"/>
        <v/>
      </c>
      <c r="CH93" s="1">
        <f ca="1">IF(CH94="",0,COUNTIF(INDIRECT(CH92&amp;CF90):INDIRECT(CH92&amp;CF94),"Y"))</f>
        <v>0</v>
      </c>
      <c r="CI93" s="1">
        <f ca="1">IF(CI94="",0,COUNTIF(INDIRECT(CI92&amp;CF90):INDIRECT(CI92&amp;CF94),"Y"))</f>
        <v>0</v>
      </c>
      <c r="CJ93" s="1">
        <f ca="1">IF(CJ94="",0,COUNTIF(INDIRECT(CJ92&amp;CF90):INDIRECT(CJ92&amp;CF94),"Y"))</f>
        <v>0</v>
      </c>
      <c r="CK93" s="1">
        <f ca="1">IF(CK94="",0,COUNTIF(INDIRECT(CK92&amp;CF90):INDIRECT(CK92&amp;CF94),"Y"))</f>
        <v>0</v>
      </c>
      <c r="CL93" s="73" t="str" cm="1">
        <f t="array" aca="1" ref="CL93" ca="1">IFERROR(INDEX($CH$94:$CK$94,_xlfn.AGGREGATE(15,6,COLUMN($CH$94:$CK$94)-COLUMN($CG$94)/($CH$93:$CK$93=MAX($CH$93:$CK$93)),COLUMNS($CH$94:CH94))),"")</f>
        <v/>
      </c>
      <c r="CM93" s="73" t="str" cm="1">
        <f t="array" aca="1" ref="CM93" ca="1">IFERROR(INDEX($CH$94:$CK$94,_xlfn.AGGREGATE(15,6,COLUMN($CH$94:$CK$94)-COLUMN($CG$94)/($CH$93:$CK$93=MAX($CH$93:$CK$93)),COLUMNS($CH$94:CI94))),"")</f>
        <v/>
      </c>
      <c r="CN93" s="73" t="str" cm="1">
        <f t="array" aca="1" ref="CN93" ca="1">IFERROR(INDEX($CH$94:$CK$94,_xlfn.AGGREGATE(15,6,COLUMN($CH$94:$CK$94)-COLUMN($CG$94)/($CH$93:$CK$93=MAX($CH$93:$CK$93)),COLUMNS($CH$94:CJ94))),"")</f>
        <v/>
      </c>
      <c r="CO93" s="73" t="str" cm="1">
        <f t="array" aca="1" ref="CO93" ca="1">IFERROR(INDEX($CH$94:$CK$94,_xlfn.AGGREGATE(15,6,COLUMN($CH$94:$CK$94)-COLUMN($CG$94)/($CH$93:$CK$93=MAX($CH$93:$CK$93)),COLUMNS($CH$94:CK94))),"")</f>
        <v/>
      </c>
      <c r="CQ93" s="1" t="str">
        <f t="shared" ca="1" si="92"/>
        <v/>
      </c>
      <c r="CT93" s="1" t="str">
        <f t="shared" si="77"/>
        <v/>
      </c>
      <c r="DQ93" s="17" t="str">
        <f t="shared" si="67"/>
        <v>B84</v>
      </c>
      <c r="DR93" s="76" t="str">
        <f t="shared" si="68"/>
        <v/>
      </c>
      <c r="DS93" s="4" t="str">
        <f t="shared" si="69"/>
        <v/>
      </c>
      <c r="DT93" s="4" t="str">
        <f t="shared" si="70"/>
        <v/>
      </c>
      <c r="DU93" s="4" t="str">
        <f t="shared" si="71"/>
        <v/>
      </c>
      <c r="DV93" s="4" t="str">
        <f t="shared" si="72"/>
        <v/>
      </c>
      <c r="DW93" s="4" t="str">
        <f t="shared" si="73"/>
        <v/>
      </c>
    </row>
    <row r="94" spans="1:127" ht="26.25" customHeight="1" thickBot="1">
      <c r="A94" s="1">
        <v>85</v>
      </c>
      <c r="B94" s="40" t="str">
        <f>'Hedge 1 | (BTC)2'!B94</f>
        <v/>
      </c>
      <c r="C94" s="41" t="str">
        <f>'Hedge 1 | (BTC)2'!C94</f>
        <v/>
      </c>
      <c r="D94" s="41" t="str">
        <f>'Hedge 1 | (BTC)2'!H94</f>
        <v/>
      </c>
      <c r="E94" s="41" t="str">
        <f>'Hedge 1 | (BTC)2'!O94</f>
        <v/>
      </c>
      <c r="F94" s="41" t="str">
        <f>IF(AH94="","",IF('Hedge 1 | (BTC)2'!X94="W","Y",IF('Hedge 1 | (BTC)2'!X94="L","N","")))</f>
        <v/>
      </c>
      <c r="G94" s="41" t="str">
        <f>'Hedge 1 | (BTC)2'!AM94</f>
        <v/>
      </c>
      <c r="H94" s="41" t="str">
        <f>'Hedge 1 | (BTC)2'!S94</f>
        <v/>
      </c>
      <c r="I94" s="42" t="str">
        <f>'Hedge 1 | (BTC)2'!U94</f>
        <v/>
      </c>
      <c r="J94" s="55"/>
      <c r="K94" s="55"/>
      <c r="L94" s="40" t="str">
        <f>'Hedge 2 | (BDC)2'!B94</f>
        <v/>
      </c>
      <c r="M94" s="41" t="str">
        <f>'Hedge 2 | (BDC)2'!C94</f>
        <v/>
      </c>
      <c r="N94" s="41" t="str">
        <f>'Hedge 2 | (BDC)2'!H94</f>
        <v/>
      </c>
      <c r="O94" s="41" t="str">
        <f>'Hedge 2 | (BDC)2'!O94</f>
        <v/>
      </c>
      <c r="P94" s="41" t="str">
        <f>IF(AH94="","",IF('Hedge 2 | (BDC)2'!X94="W","Y",IF('Hedge 2 | (BDC)2'!X94="L","N","")))</f>
        <v/>
      </c>
      <c r="Q94" s="41" t="str">
        <f>'Hedge 2 | (BDC)2'!AM94</f>
        <v/>
      </c>
      <c r="R94" s="41" t="str">
        <f>'Hedge 2 | (BDC)2'!S94</f>
        <v/>
      </c>
      <c r="S94" s="42" t="str">
        <f>'Hedge 2 | (BDC)2'!U94</f>
        <v/>
      </c>
      <c r="T94" s="55"/>
      <c r="U94" s="55"/>
      <c r="V94" s="40" t="str">
        <f>'Hedge 3 | (BT)2-M1'!B94</f>
        <v/>
      </c>
      <c r="W94" s="41" t="str">
        <f>'Hedge 3 | (BT)2-M1'!C94</f>
        <v/>
      </c>
      <c r="X94" s="41" t="str">
        <f>'Hedge 3 | (BT)2-M1'!H94</f>
        <v/>
      </c>
      <c r="Y94" s="41" t="str">
        <f>'Hedge 3 | (BT)2-M1'!O94</f>
        <v/>
      </c>
      <c r="Z94" s="41" t="str">
        <f>IF(AH94="","",IF('Hedge 3 | (BT)2-M1'!X94="W","Y",IF('Hedge 3 | (BT)2-M1'!X94="L","N","")))</f>
        <v/>
      </c>
      <c r="AA94" s="41" t="str">
        <f>'Hedge 3 | (BT)2-M1'!AM94</f>
        <v/>
      </c>
      <c r="AB94" s="41" t="str">
        <f>'Hedge 3 | (BT)2-M1'!S94</f>
        <v/>
      </c>
      <c r="AC94" s="42" t="str">
        <f>'Hedge 3 | (BT)2-M1'!U94</f>
        <v/>
      </c>
      <c r="AD94" s="55"/>
      <c r="AE94" s="55"/>
      <c r="AF94" s="55"/>
      <c r="AG94" s="55"/>
      <c r="AH94" s="116"/>
      <c r="AI94" s="123"/>
      <c r="AJ94" s="124"/>
      <c r="AK94" s="121"/>
      <c r="AL94" s="75"/>
      <c r="AM94" s="70" t="str" cm="1">
        <f t="array" aca="1" ref="AM94" ca="1">IF(AH93="","",INDIRECT(CQ93&amp;CF94))</f>
        <v/>
      </c>
      <c r="AN94" s="41" t="str">
        <f t="shared" si="75"/>
        <v/>
      </c>
      <c r="AO94" s="41" t="str">
        <f t="shared" si="78"/>
        <v/>
      </c>
      <c r="AP94" s="37" t="str">
        <f t="shared" si="76"/>
        <v/>
      </c>
      <c r="AQ94" s="55"/>
      <c r="AR94" s="55"/>
      <c r="AS94" s="55"/>
      <c r="AT94" s="40" t="str">
        <f>'Hedge 4 | (BM1C)2'!B94</f>
        <v/>
      </c>
      <c r="AU94" s="41" t="str">
        <f>'Hedge 4 | (BM1C)2'!C94</f>
        <v/>
      </c>
      <c r="AV94" s="41" t="str">
        <f>'Hedge 4 | (BM1C)2'!H94</f>
        <v/>
      </c>
      <c r="AW94" s="41" t="str">
        <f>'Hedge 4 | (BM1C)2'!O94</f>
        <v/>
      </c>
      <c r="AX94" s="41" t="str">
        <f>IF(AH94="","",IF('Hedge 4 | (BM1C)2'!X94="W","Y",IF('Hedge 4 | (BM1C)2'!X94="L","N","")))</f>
        <v/>
      </c>
      <c r="AY94" s="41" t="str">
        <f>'Hedge 4 | (BM1C)2'!AM94</f>
        <v/>
      </c>
      <c r="AZ94" s="41" t="str">
        <f>'Hedge 4 | (BM1C)2'!S94</f>
        <v/>
      </c>
      <c r="BA94" s="42" t="str">
        <f>'Hedge 4 | (BM1C)2'!U94</f>
        <v/>
      </c>
      <c r="BB94" s="55"/>
      <c r="BC94" s="55"/>
      <c r="BD94" s="40" t="str">
        <f>'Hedge 5 | (BFC)2'!B94</f>
        <v/>
      </c>
      <c r="BE94" s="41" t="str">
        <f>'Hedge 5 | (BFC)2'!C94</f>
        <v/>
      </c>
      <c r="BF94" s="41" t="str">
        <f>'Hedge 5 | (BFC)2'!H94</f>
        <v/>
      </c>
      <c r="BG94" s="41" t="str">
        <f>'Hedge 5 | (BFC)2'!O94</f>
        <v/>
      </c>
      <c r="BH94" s="41" t="str">
        <f>IF(AH94="","",IF('Hedge 5 | (BFC)2'!X94="W","Y",IF('Hedge 5 | (BFC)2'!X94="L","N","")))</f>
        <v/>
      </c>
      <c r="BI94" s="41" t="str">
        <f>'Hedge 5 | (BFC)2'!AM94</f>
        <v/>
      </c>
      <c r="BJ94" s="41" t="str">
        <f>'Hedge 5 | (BFC)2'!S94</f>
        <v/>
      </c>
      <c r="BK94" s="42" t="str">
        <f>'Hedge 5 | (BFC)2'!U94</f>
        <v/>
      </c>
      <c r="BL94" s="55"/>
      <c r="BM94" s="55"/>
      <c r="BN94" s="35" t="str">
        <f>'Hedge 6 | (D3BF3)2'!B94</f>
        <v/>
      </c>
      <c r="BO94" s="36" t="str">
        <f>'Hedge 6 | (D3BF3)2'!C94</f>
        <v/>
      </c>
      <c r="BP94" s="36" t="str">
        <f>'Hedge 6 | (D3BF3)2'!H94</f>
        <v/>
      </c>
      <c r="BQ94" s="36" t="str">
        <f>'Hedge 6 | (D3BF3)2'!O94</f>
        <v/>
      </c>
      <c r="BR94" s="36" t="str">
        <f>IF(AH94="","",IF('Hedge 6 | (D3BF3)2'!X94="W","Y",IF('Hedge 6 | (D3BF3)2'!X94="L","N","")))</f>
        <v/>
      </c>
      <c r="BS94" s="36" t="str">
        <f>'Hedge 6 | (D3BF3)2'!AM94</f>
        <v/>
      </c>
      <c r="BT94" s="36" t="str">
        <f>'Hedge 6 | (D3BF3)2'!S94</f>
        <v/>
      </c>
      <c r="BU94" s="37" t="str">
        <f>'Hedge 6 | (D3BF3)2'!U94</f>
        <v/>
      </c>
      <c r="BV94" s="55"/>
      <c r="BW94" s="55"/>
      <c r="BX94" s="1" t="e">
        <f>IF(AN94="",0,IFERROR(VLOOKUP(AN89&amp;AN90&amp;AN91&amp;AN92&amp;AN93&amp;AN94,General!I:J,2,FALSE),0))+AO93</f>
        <v>#VALUE!</v>
      </c>
      <c r="BY94" s="1" t="str">
        <f>I94</f>
        <v/>
      </c>
      <c r="BZ94" s="1" t="str">
        <f>S94</f>
        <v/>
      </c>
      <c r="CA94" s="1" t="str">
        <f>AC94</f>
        <v/>
      </c>
      <c r="CB94" s="1" t="str">
        <f>BA94</f>
        <v/>
      </c>
      <c r="CC94" s="1" t="str">
        <f>BK94</f>
        <v/>
      </c>
      <c r="CD94" s="1" t="str">
        <f>BU94</f>
        <v/>
      </c>
      <c r="CE94" s="1" t="str">
        <f>IF(AH94="","",INDEX($BY$4:$CD$4,MATCH(MAX(BY94:CD94),BY94:CD94,0)))</f>
        <v/>
      </c>
      <c r="CF94" s="1">
        <v>94</v>
      </c>
      <c r="CG94" s="1" t="str">
        <f t="shared" si="91"/>
        <v/>
      </c>
      <c r="CH94" s="1" t="str" cm="1">
        <f t="array" ref="CH94">IFERROR(INDEX($BY$4:$CD$4,_xlfn.AGGREGATE(15,6,COLUMN($BY$4:$CD$4)-COLUMN($BX$1)/($BY$94:$CD$94=MAX($BY$94:$CD$94)),COLUMNS($BY$4:BY4))),"")</f>
        <v/>
      </c>
      <c r="CI94" s="1" t="str" cm="1">
        <f t="array" ref="CI94">IFERROR(INDEX($BY$4:$CD$4,_xlfn.AGGREGATE(15,6,COLUMN($BY$4:$CD$4)-COLUMN($BX$1)/($BY$94:$CD$94=MAX($BY$94:$CD$94)),COLUMNS($BY$4:BZ4))),"")</f>
        <v/>
      </c>
      <c r="CJ94" s="1" t="str" cm="1">
        <f t="array" ref="CJ94">IFERROR(INDEX($BY$4:$CD$4,_xlfn.AGGREGATE(15,6,COLUMN($BY$4:$CD$4)-COLUMN($BX$1)/($BY$94:$CD$94=MAX($BY$94:$CD$94)),COLUMNS($BY$4:CA4))),"")</f>
        <v/>
      </c>
      <c r="CK94" s="1" t="str" cm="1">
        <f t="array" ref="CK94">IFERROR(INDEX($BY$4:$CD$4,_xlfn.AGGREGATE(15,6,COLUMN($BY$4:$CD$4)-COLUMN($BX$1)/($BY$94:$CD$94=MAX($BY$94:$CD$94)),COLUMNS($BY$4:CA4))),"")</f>
        <v/>
      </c>
      <c r="CL94" s="66" t="str">
        <f ca="1">IF(CM93="",CL93,CL90)</f>
        <v/>
      </c>
      <c r="CP94" s="1" t="str">
        <f>IF(CL91&gt;1,"R","N")</f>
        <v>N</v>
      </c>
      <c r="CQ94" s="1" t="str">
        <f ca="1">CL94</f>
        <v/>
      </c>
      <c r="CT94" s="1" t="str">
        <f t="shared" si="77"/>
        <v/>
      </c>
      <c r="DQ94" s="17" t="str">
        <f t="shared" si="67"/>
        <v>B85</v>
      </c>
      <c r="DR94" s="76" t="str">
        <f t="shared" si="68"/>
        <v/>
      </c>
      <c r="DS94" s="4" t="str">
        <f t="shared" si="69"/>
        <v/>
      </c>
      <c r="DT94" s="4" t="str">
        <f t="shared" si="70"/>
        <v/>
      </c>
      <c r="DU94" s="4" t="str">
        <f t="shared" si="71"/>
        <v/>
      </c>
      <c r="DV94" s="4" t="str">
        <f t="shared" si="72"/>
        <v/>
      </c>
      <c r="DW94" s="4" t="str">
        <f t="shared" si="73"/>
        <v/>
      </c>
    </row>
    <row r="95" spans="1:127" ht="26.25" customHeight="1" thickBot="1">
      <c r="A95" s="1">
        <v>86</v>
      </c>
      <c r="B95" s="35" t="str">
        <f>'Hedge 1 | (BTC)2'!B95</f>
        <v/>
      </c>
      <c r="C95" s="36" t="str">
        <f>'Hedge 1 | (BTC)2'!C95</f>
        <v/>
      </c>
      <c r="D95" s="36" t="str">
        <f>'Hedge 1 | (BTC)2'!H95</f>
        <v/>
      </c>
      <c r="E95" s="36" t="str">
        <f>'Hedge 1 | (BTC)2'!O95</f>
        <v/>
      </c>
      <c r="F95" s="36" t="str">
        <f>IF(AH95="","",IF('Hedge 1 | (BTC)2'!X95="W","Y",IF('Hedge 1 | (BTC)2'!X95="L","N","")))</f>
        <v/>
      </c>
      <c r="G95" s="36" t="str">
        <f>'Hedge 1 | (BTC)2'!AM95</f>
        <v/>
      </c>
      <c r="H95" s="36" t="str">
        <f>'Hedge 1 | (BTC)2'!S95</f>
        <v/>
      </c>
      <c r="I95" s="37" t="str">
        <f>'Hedge 1 | (BTC)2'!U95</f>
        <v/>
      </c>
      <c r="J95" s="55"/>
      <c r="K95" s="55"/>
      <c r="L95" s="35" t="str">
        <f>'Hedge 2 | (BDC)2'!B95</f>
        <v/>
      </c>
      <c r="M95" s="36" t="str">
        <f>'Hedge 2 | (BDC)2'!C95</f>
        <v/>
      </c>
      <c r="N95" s="36" t="str">
        <f>'Hedge 2 | (BDC)2'!H95</f>
        <v/>
      </c>
      <c r="O95" s="36" t="str">
        <f>'Hedge 2 | (BDC)2'!O95</f>
        <v/>
      </c>
      <c r="P95" s="36" t="str">
        <f>IF(AH95="","",IF('Hedge 2 | (BDC)2'!X95="W","Y",IF('Hedge 2 | (BDC)2'!X95="L","N","")))</f>
        <v/>
      </c>
      <c r="Q95" s="36" t="str">
        <f>'Hedge 2 | (BDC)2'!AM95</f>
        <v/>
      </c>
      <c r="R95" s="36" t="str">
        <f>'Hedge 2 | (BDC)2'!S95</f>
        <v/>
      </c>
      <c r="S95" s="37" t="str">
        <f>'Hedge 2 | (BDC)2'!U95</f>
        <v/>
      </c>
      <c r="T95" s="55"/>
      <c r="U95" s="55"/>
      <c r="V95" s="35" t="str">
        <f>'Hedge 3 | (BT)2-M1'!B95</f>
        <v/>
      </c>
      <c r="W95" s="36" t="str">
        <f>'Hedge 3 | (BT)2-M1'!C95</f>
        <v/>
      </c>
      <c r="X95" s="36" t="str">
        <f>'Hedge 3 | (BT)2-M1'!H95</f>
        <v/>
      </c>
      <c r="Y95" s="36" t="str">
        <f>'Hedge 3 | (BT)2-M1'!O95</f>
        <v/>
      </c>
      <c r="Z95" s="36" t="str">
        <f>IF(AH95="","",IF('Hedge 3 | (BT)2-M1'!X95="W","Y",IF('Hedge 3 | (BT)2-M1'!X95="L","N","")))</f>
        <v/>
      </c>
      <c r="AA95" s="36" t="str">
        <f>'Hedge 3 | (BT)2-M1'!AM95</f>
        <v/>
      </c>
      <c r="AB95" s="36" t="str">
        <f>'Hedge 3 | (BT)2-M1'!S95</f>
        <v/>
      </c>
      <c r="AC95" s="37" t="str">
        <f>'Hedge 3 | (BT)2-M1'!U95</f>
        <v/>
      </c>
      <c r="AD95" s="55"/>
      <c r="AE95" s="55"/>
      <c r="AF95" s="55"/>
      <c r="AG95" s="55"/>
      <c r="AH95" s="114"/>
      <c r="AI95" s="123"/>
      <c r="AJ95" s="124"/>
      <c r="AK95" s="132" t="str">
        <f t="shared" ref="AK95" si="94">IF(AH94="","",IF(CP94="R","R",""))</f>
        <v/>
      </c>
      <c r="AL95" s="68" t="str">
        <f>IF(AH94="","",VLOOKUP(CQ95,General!U:V,2,FALSE))</f>
        <v/>
      </c>
      <c r="AM95" s="69" t="str" cm="1">
        <f t="array" aca="1" ref="AM95" ca="1">IF(AH94="","",INDIRECT(CQ94&amp;CF95))</f>
        <v/>
      </c>
      <c r="AN95" s="36" t="str">
        <f t="shared" si="75"/>
        <v/>
      </c>
      <c r="AO95" s="36" t="str">
        <f t="shared" si="78"/>
        <v/>
      </c>
      <c r="AP95" s="37" t="str">
        <f t="shared" si="76"/>
        <v/>
      </c>
      <c r="AQ95" s="55"/>
      <c r="AR95" s="55"/>
      <c r="AS95" s="55"/>
      <c r="AT95" s="35" t="str">
        <f>'Hedge 4 | (BM1C)2'!B95</f>
        <v/>
      </c>
      <c r="AU95" s="36" t="str">
        <f>'Hedge 4 | (BM1C)2'!C95</f>
        <v/>
      </c>
      <c r="AV95" s="36" t="str">
        <f>'Hedge 4 | (BM1C)2'!H95</f>
        <v/>
      </c>
      <c r="AW95" s="36" t="str">
        <f>'Hedge 4 | (BM1C)2'!O95</f>
        <v/>
      </c>
      <c r="AX95" s="36" t="str">
        <f>IF(AH95="","",IF('Hedge 4 | (BM1C)2'!X95="W","Y",IF('Hedge 4 | (BM1C)2'!X95="L","N","")))</f>
        <v/>
      </c>
      <c r="AY95" s="36" t="str">
        <f>'Hedge 4 | (BM1C)2'!AM95</f>
        <v/>
      </c>
      <c r="AZ95" s="36" t="str">
        <f>'Hedge 4 | (BM1C)2'!S95</f>
        <v/>
      </c>
      <c r="BA95" s="37" t="str">
        <f>'Hedge 4 | (BM1C)2'!U95</f>
        <v/>
      </c>
      <c r="BB95" s="55"/>
      <c r="BC95" s="55"/>
      <c r="BD95" s="35" t="str">
        <f>'Hedge 5 | (BFC)2'!B95</f>
        <v/>
      </c>
      <c r="BE95" s="36" t="str">
        <f>'Hedge 5 | (BFC)2'!C95</f>
        <v/>
      </c>
      <c r="BF95" s="36" t="str">
        <f>'Hedge 5 | (BFC)2'!H95</f>
        <v/>
      </c>
      <c r="BG95" s="36" t="str">
        <f>'Hedge 5 | (BFC)2'!O95</f>
        <v/>
      </c>
      <c r="BH95" s="36" t="str">
        <f>IF(AH95="","",IF('Hedge 5 | (BFC)2'!X95="W","Y",IF('Hedge 5 | (BFC)2'!X95="L","N","")))</f>
        <v/>
      </c>
      <c r="BI95" s="36" t="str">
        <f>'Hedge 5 | (BFC)2'!AM95</f>
        <v/>
      </c>
      <c r="BJ95" s="36" t="str">
        <f>'Hedge 5 | (BFC)2'!S95</f>
        <v/>
      </c>
      <c r="BK95" s="37" t="str">
        <f>'Hedge 5 | (BFC)2'!U95</f>
        <v/>
      </c>
      <c r="BL95" s="55"/>
      <c r="BM95" s="55"/>
      <c r="BN95" s="35" t="str">
        <f>'Hedge 6 | (D3BF3)2'!B95</f>
        <v/>
      </c>
      <c r="BO95" s="36" t="str">
        <f>'Hedge 6 | (D3BF3)2'!C95</f>
        <v/>
      </c>
      <c r="BP95" s="36" t="str">
        <f>'Hedge 6 | (D3BF3)2'!H95</f>
        <v/>
      </c>
      <c r="BQ95" s="36" t="str">
        <f>'Hedge 6 | (D3BF3)2'!O95</f>
        <v/>
      </c>
      <c r="BR95" s="36" t="str">
        <f>IF(AH95="","",IF('Hedge 6 | (D3BF3)2'!X95="W","Y",IF('Hedge 6 | (D3BF3)2'!X95="L","N","")))</f>
        <v/>
      </c>
      <c r="BS95" s="36" t="str">
        <f>'Hedge 6 | (D3BF3)2'!AM95</f>
        <v/>
      </c>
      <c r="BT95" s="36" t="str">
        <f>'Hedge 6 | (D3BF3)2'!S95</f>
        <v/>
      </c>
      <c r="BU95" s="37" t="str">
        <f>'Hedge 6 | (D3BF3)2'!U95</f>
        <v/>
      </c>
      <c r="BV95" s="55"/>
      <c r="BW95" s="55"/>
      <c r="BX95" s="1" t="e">
        <f>IF(AN95="",0,IFERROR(VLOOKUP(AN90&amp;AN91&amp;AN92&amp;AN93&amp;AN94&amp;AN95,General!I:J,2,FALSE),0))+AO94</f>
        <v>#VALUE!</v>
      </c>
      <c r="CE95" s="1" t="str">
        <f>CE99</f>
        <v/>
      </c>
      <c r="CF95" s="1">
        <v>95</v>
      </c>
      <c r="CG95" s="1" t="str">
        <f>$CE$99</f>
        <v/>
      </c>
      <c r="CL95" s="1" t="str">
        <f ca="1">IF(CL96=1,CL98,IF(CL96=2,IF(CM98="",CL98,CM98),IF(CL96=3,IF(AND(CM98="",CN98=""),CL98,IF(CN98="",CM98,CN98)),IF(AND(CM98="",CN98="",CO98=""),CL98,IF(AND(CN98="",CO98=""),CM98,IF(CO98="",CN98,CO98))))))</f>
        <v/>
      </c>
      <c r="CQ95" s="1" t="str">
        <f ca="1">$CL$94</f>
        <v/>
      </c>
      <c r="CT95" s="1" t="str">
        <f t="shared" si="77"/>
        <v/>
      </c>
      <c r="DQ95" s="17" t="str">
        <f t="shared" si="67"/>
        <v>B86</v>
      </c>
      <c r="DR95" s="76" t="str">
        <f t="shared" si="68"/>
        <v/>
      </c>
      <c r="DS95" s="4" t="str">
        <f t="shared" si="69"/>
        <v/>
      </c>
      <c r="DT95" s="4" t="str">
        <f t="shared" si="70"/>
        <v/>
      </c>
      <c r="DU95" s="4" t="str">
        <f t="shared" si="71"/>
        <v/>
      </c>
      <c r="DV95" s="4" t="str">
        <f t="shared" si="72"/>
        <v/>
      </c>
      <c r="DW95" s="4" t="str">
        <f t="shared" si="73"/>
        <v/>
      </c>
    </row>
    <row r="96" spans="1:127" ht="26.25" customHeight="1" thickBot="1">
      <c r="A96" s="1">
        <v>87</v>
      </c>
      <c r="B96" s="38" t="str">
        <f>'Hedge 1 | (BTC)2'!B96</f>
        <v/>
      </c>
      <c r="C96" s="25" t="str">
        <f>'Hedge 1 | (BTC)2'!C96</f>
        <v/>
      </c>
      <c r="D96" s="25" t="str">
        <f>'Hedge 1 | (BTC)2'!H96</f>
        <v/>
      </c>
      <c r="E96" s="25" t="str">
        <f>'Hedge 1 | (BTC)2'!O96</f>
        <v/>
      </c>
      <c r="F96" s="25" t="str">
        <f>IF(AH96="","",IF('Hedge 1 | (BTC)2'!X96="W","Y",IF('Hedge 1 | (BTC)2'!X96="L","N","")))</f>
        <v/>
      </c>
      <c r="G96" s="25" t="str">
        <f>'Hedge 1 | (BTC)2'!AM96</f>
        <v/>
      </c>
      <c r="H96" s="25" t="str">
        <f>'Hedge 1 | (BTC)2'!S96</f>
        <v/>
      </c>
      <c r="I96" s="39" t="str">
        <f>'Hedge 1 | (BTC)2'!U96</f>
        <v/>
      </c>
      <c r="J96" s="55"/>
      <c r="K96" s="55"/>
      <c r="L96" s="38" t="str">
        <f>'Hedge 2 | (BDC)2'!B96</f>
        <v/>
      </c>
      <c r="M96" s="25" t="str">
        <f>'Hedge 2 | (BDC)2'!C96</f>
        <v/>
      </c>
      <c r="N96" s="25" t="str">
        <f>'Hedge 2 | (BDC)2'!H96</f>
        <v/>
      </c>
      <c r="O96" s="25" t="str">
        <f>'Hedge 2 | (BDC)2'!O96</f>
        <v/>
      </c>
      <c r="P96" s="25" t="str">
        <f>IF(AH96="","",IF('Hedge 2 | (BDC)2'!X96="W","Y",IF('Hedge 2 | (BDC)2'!X96="L","N","")))</f>
        <v/>
      </c>
      <c r="Q96" s="25" t="str">
        <f>'Hedge 2 | (BDC)2'!AM96</f>
        <v/>
      </c>
      <c r="R96" s="25" t="str">
        <f>'Hedge 2 | (BDC)2'!S96</f>
        <v/>
      </c>
      <c r="S96" s="39" t="str">
        <f>'Hedge 2 | (BDC)2'!U96</f>
        <v/>
      </c>
      <c r="T96" s="55"/>
      <c r="U96" s="55"/>
      <c r="V96" s="38" t="str">
        <f>'Hedge 3 | (BT)2-M1'!B96</f>
        <v/>
      </c>
      <c r="W96" s="25" t="str">
        <f>'Hedge 3 | (BT)2-M1'!C96</f>
        <v/>
      </c>
      <c r="X96" s="25" t="str">
        <f>'Hedge 3 | (BT)2-M1'!H96</f>
        <v/>
      </c>
      <c r="Y96" s="25" t="str">
        <f>'Hedge 3 | (BT)2-M1'!O96</f>
        <v/>
      </c>
      <c r="Z96" s="25" t="str">
        <f>IF(AH96="","",IF('Hedge 3 | (BT)2-M1'!X96="W","Y",IF('Hedge 3 | (BT)2-M1'!X96="L","N","")))</f>
        <v/>
      </c>
      <c r="AA96" s="25" t="str">
        <f>'Hedge 3 | (BT)2-M1'!AM96</f>
        <v/>
      </c>
      <c r="AB96" s="25" t="str">
        <f>'Hedge 3 | (BT)2-M1'!S96</f>
        <v/>
      </c>
      <c r="AC96" s="39" t="str">
        <f>'Hedge 3 | (BT)2-M1'!U96</f>
        <v/>
      </c>
      <c r="AD96" s="55"/>
      <c r="AE96" s="55"/>
      <c r="AF96" s="55"/>
      <c r="AG96" s="55"/>
      <c r="AH96" s="115"/>
      <c r="AI96" s="123"/>
      <c r="AJ96" s="124"/>
      <c r="AK96" s="120"/>
      <c r="AL96" s="74"/>
      <c r="AM96" s="67" t="str" cm="1">
        <f t="array" aca="1" ref="AM96" ca="1">IF(AH95="","",INDIRECT(CQ95&amp;CF96))</f>
        <v/>
      </c>
      <c r="AN96" s="25" t="str">
        <f t="shared" si="75"/>
        <v/>
      </c>
      <c r="AO96" s="25" t="str">
        <f t="shared" si="78"/>
        <v/>
      </c>
      <c r="AP96" s="37" t="str">
        <f t="shared" si="76"/>
        <v/>
      </c>
      <c r="AQ96" s="55"/>
      <c r="AR96" s="55"/>
      <c r="AS96" s="55"/>
      <c r="AT96" s="38" t="str">
        <f>'Hedge 4 | (BM1C)2'!B96</f>
        <v/>
      </c>
      <c r="AU96" s="25" t="str">
        <f>'Hedge 4 | (BM1C)2'!C96</f>
        <v/>
      </c>
      <c r="AV96" s="25" t="str">
        <f>'Hedge 4 | (BM1C)2'!H96</f>
        <v/>
      </c>
      <c r="AW96" s="25" t="str">
        <f>'Hedge 4 | (BM1C)2'!O96</f>
        <v/>
      </c>
      <c r="AX96" s="25" t="str">
        <f>IF(AH96="","",IF('Hedge 4 | (BM1C)2'!X96="W","Y",IF('Hedge 4 | (BM1C)2'!X96="L","N","")))</f>
        <v/>
      </c>
      <c r="AY96" s="25" t="str">
        <f>'Hedge 4 | (BM1C)2'!AM96</f>
        <v/>
      </c>
      <c r="AZ96" s="25" t="str">
        <f>'Hedge 4 | (BM1C)2'!S96</f>
        <v/>
      </c>
      <c r="BA96" s="39" t="str">
        <f>'Hedge 4 | (BM1C)2'!U96</f>
        <v/>
      </c>
      <c r="BB96" s="55"/>
      <c r="BC96" s="55"/>
      <c r="BD96" s="38" t="str">
        <f>'Hedge 5 | (BFC)2'!B96</f>
        <v/>
      </c>
      <c r="BE96" s="25" t="str">
        <f>'Hedge 5 | (BFC)2'!C96</f>
        <v/>
      </c>
      <c r="BF96" s="25" t="str">
        <f>'Hedge 5 | (BFC)2'!H96</f>
        <v/>
      </c>
      <c r="BG96" s="25" t="str">
        <f>'Hedge 5 | (BFC)2'!O96</f>
        <v/>
      </c>
      <c r="BH96" s="25" t="str">
        <f>IF(AH96="","",IF('Hedge 5 | (BFC)2'!X96="W","Y",IF('Hedge 5 | (BFC)2'!X96="L","N","")))</f>
        <v/>
      </c>
      <c r="BI96" s="25" t="str">
        <f>'Hedge 5 | (BFC)2'!AM96</f>
        <v/>
      </c>
      <c r="BJ96" s="25" t="str">
        <f>'Hedge 5 | (BFC)2'!S96</f>
        <v/>
      </c>
      <c r="BK96" s="39" t="str">
        <f>'Hedge 5 | (BFC)2'!U96</f>
        <v/>
      </c>
      <c r="BL96" s="55"/>
      <c r="BM96" s="55"/>
      <c r="BN96" s="35" t="str">
        <f>'Hedge 6 | (D3BF3)2'!B96</f>
        <v/>
      </c>
      <c r="BO96" s="36" t="str">
        <f>'Hedge 6 | (D3BF3)2'!C96</f>
        <v/>
      </c>
      <c r="BP96" s="36" t="str">
        <f>'Hedge 6 | (D3BF3)2'!H96</f>
        <v/>
      </c>
      <c r="BQ96" s="36" t="str">
        <f>'Hedge 6 | (D3BF3)2'!O96</f>
        <v/>
      </c>
      <c r="BR96" s="36" t="str">
        <f>IF(AH96="","",IF('Hedge 6 | (D3BF3)2'!X96="W","Y",IF('Hedge 6 | (D3BF3)2'!X96="L","N","")))</f>
        <v/>
      </c>
      <c r="BS96" s="36" t="str">
        <f>'Hedge 6 | (D3BF3)2'!AM96</f>
        <v/>
      </c>
      <c r="BT96" s="36" t="str">
        <f>'Hedge 6 | (D3BF3)2'!S96</f>
        <v/>
      </c>
      <c r="BU96" s="37" t="str">
        <f>'Hedge 6 | (D3BF3)2'!U96</f>
        <v/>
      </c>
      <c r="BV96" s="55"/>
      <c r="BW96" s="55"/>
      <c r="BX96" s="1" t="e">
        <f>IF(AN96="",0,IFERROR(VLOOKUP(AN91&amp;AN92&amp;AN93&amp;AN94&amp;AN95&amp;AN96,General!I:J,2,FALSE),0))+AO95</f>
        <v>#VALUE!</v>
      </c>
      <c r="CE96" s="1" t="str">
        <f>CE99</f>
        <v/>
      </c>
      <c r="CF96" s="1">
        <v>96</v>
      </c>
      <c r="CG96" s="1" t="str">
        <f t="shared" ref="CG96:CG99" si="95">$CE$99</f>
        <v/>
      </c>
      <c r="CL96" s="1">
        <f>CR96</f>
        <v>2</v>
      </c>
      <c r="CQ96" s="1" t="str">
        <f t="shared" ref="CQ96:CQ98" ca="1" si="96">$CL$94</f>
        <v/>
      </c>
      <c r="CR96" s="1">
        <f t="shared" ref="CR96" si="97">IF(CR91=4,1,CR91+1)</f>
        <v>2</v>
      </c>
      <c r="CT96" s="1" t="str">
        <f t="shared" si="77"/>
        <v/>
      </c>
      <c r="DQ96" s="17" t="str">
        <f t="shared" si="67"/>
        <v>B87</v>
      </c>
      <c r="DR96" s="76" t="str">
        <f t="shared" si="68"/>
        <v/>
      </c>
      <c r="DS96" s="4" t="str">
        <f t="shared" si="69"/>
        <v/>
      </c>
      <c r="DT96" s="4" t="str">
        <f t="shared" si="70"/>
        <v/>
      </c>
      <c r="DU96" s="4" t="str">
        <f t="shared" si="71"/>
        <v/>
      </c>
      <c r="DV96" s="4" t="str">
        <f t="shared" si="72"/>
        <v/>
      </c>
      <c r="DW96" s="4" t="str">
        <f t="shared" si="73"/>
        <v/>
      </c>
    </row>
    <row r="97" spans="1:127" ht="26.25" customHeight="1" thickBot="1">
      <c r="A97" s="1">
        <v>88</v>
      </c>
      <c r="B97" s="38" t="str">
        <f>'Hedge 1 | (BTC)2'!B97</f>
        <v/>
      </c>
      <c r="C97" s="25" t="str">
        <f>'Hedge 1 | (BTC)2'!C97</f>
        <v/>
      </c>
      <c r="D97" s="25" t="str">
        <f>'Hedge 1 | (BTC)2'!H97</f>
        <v/>
      </c>
      <c r="E97" s="25" t="str">
        <f>'Hedge 1 | (BTC)2'!O97</f>
        <v/>
      </c>
      <c r="F97" s="25" t="str">
        <f>IF(AH97="","",IF('Hedge 1 | (BTC)2'!X97="W","Y",IF('Hedge 1 | (BTC)2'!X97="L","N","")))</f>
        <v/>
      </c>
      <c r="G97" s="25" t="str">
        <f>'Hedge 1 | (BTC)2'!AM97</f>
        <v/>
      </c>
      <c r="H97" s="25" t="str">
        <f>'Hedge 1 | (BTC)2'!S97</f>
        <v/>
      </c>
      <c r="I97" s="39" t="str">
        <f>'Hedge 1 | (BTC)2'!U97</f>
        <v/>
      </c>
      <c r="J97" s="55"/>
      <c r="K97" s="55"/>
      <c r="L97" s="38" t="str">
        <f>'Hedge 2 | (BDC)2'!B97</f>
        <v/>
      </c>
      <c r="M97" s="25" t="str">
        <f>'Hedge 2 | (BDC)2'!C97</f>
        <v/>
      </c>
      <c r="N97" s="25" t="str">
        <f>'Hedge 2 | (BDC)2'!H97</f>
        <v/>
      </c>
      <c r="O97" s="25" t="str">
        <f>'Hedge 2 | (BDC)2'!O97</f>
        <v/>
      </c>
      <c r="P97" s="25" t="str">
        <f>IF(AH97="","",IF('Hedge 2 | (BDC)2'!X97="W","Y",IF('Hedge 2 | (BDC)2'!X97="L","N","")))</f>
        <v/>
      </c>
      <c r="Q97" s="25" t="str">
        <f>'Hedge 2 | (BDC)2'!AM97</f>
        <v/>
      </c>
      <c r="R97" s="25" t="str">
        <f>'Hedge 2 | (BDC)2'!S97</f>
        <v/>
      </c>
      <c r="S97" s="39" t="str">
        <f>'Hedge 2 | (BDC)2'!U97</f>
        <v/>
      </c>
      <c r="T97" s="55"/>
      <c r="U97" s="55"/>
      <c r="V97" s="38" t="str">
        <f>'Hedge 3 | (BT)2-M1'!B97</f>
        <v/>
      </c>
      <c r="W97" s="25" t="str">
        <f>'Hedge 3 | (BT)2-M1'!C97</f>
        <v/>
      </c>
      <c r="X97" s="25" t="str">
        <f>'Hedge 3 | (BT)2-M1'!H97</f>
        <v/>
      </c>
      <c r="Y97" s="25" t="str">
        <f>'Hedge 3 | (BT)2-M1'!O97</f>
        <v/>
      </c>
      <c r="Z97" s="25" t="str">
        <f>IF(AH97="","",IF('Hedge 3 | (BT)2-M1'!X97="W","Y",IF('Hedge 3 | (BT)2-M1'!X97="L","N","")))</f>
        <v/>
      </c>
      <c r="AA97" s="25" t="str">
        <f>'Hedge 3 | (BT)2-M1'!AM97</f>
        <v/>
      </c>
      <c r="AB97" s="25" t="str">
        <f>'Hedge 3 | (BT)2-M1'!S97</f>
        <v/>
      </c>
      <c r="AC97" s="39" t="str">
        <f>'Hedge 3 | (BT)2-M1'!U97</f>
        <v/>
      </c>
      <c r="AD97" s="55"/>
      <c r="AE97" s="55"/>
      <c r="AF97" s="55"/>
      <c r="AG97" s="55"/>
      <c r="AH97" s="115"/>
      <c r="AI97" s="123"/>
      <c r="AJ97" s="124"/>
      <c r="AK97" s="120"/>
      <c r="AL97" s="74"/>
      <c r="AM97" s="67" t="str" cm="1">
        <f t="array" aca="1" ref="AM97" ca="1">IF(AH96="","",INDIRECT(CQ96&amp;CF97))</f>
        <v/>
      </c>
      <c r="AN97" s="25" t="str">
        <f t="shared" si="75"/>
        <v/>
      </c>
      <c r="AO97" s="25" t="str">
        <f t="shared" si="78"/>
        <v/>
      </c>
      <c r="AP97" s="37" t="str">
        <f t="shared" si="76"/>
        <v/>
      </c>
      <c r="AQ97" s="55"/>
      <c r="AR97" s="55"/>
      <c r="AS97" s="55"/>
      <c r="AT97" s="38" t="str">
        <f>'Hedge 4 | (BM1C)2'!B97</f>
        <v/>
      </c>
      <c r="AU97" s="25" t="str">
        <f>'Hedge 4 | (BM1C)2'!C97</f>
        <v/>
      </c>
      <c r="AV97" s="25" t="str">
        <f>'Hedge 4 | (BM1C)2'!H97</f>
        <v/>
      </c>
      <c r="AW97" s="25" t="str">
        <f>'Hedge 4 | (BM1C)2'!O97</f>
        <v/>
      </c>
      <c r="AX97" s="25" t="str">
        <f>IF(AH97="","",IF('Hedge 4 | (BM1C)2'!X97="W","Y",IF('Hedge 4 | (BM1C)2'!X97="L","N","")))</f>
        <v/>
      </c>
      <c r="AY97" s="25" t="str">
        <f>'Hedge 4 | (BM1C)2'!AM97</f>
        <v/>
      </c>
      <c r="AZ97" s="25" t="str">
        <f>'Hedge 4 | (BM1C)2'!S97</f>
        <v/>
      </c>
      <c r="BA97" s="39" t="str">
        <f>'Hedge 4 | (BM1C)2'!U97</f>
        <v/>
      </c>
      <c r="BB97" s="55"/>
      <c r="BC97" s="55"/>
      <c r="BD97" s="38" t="str">
        <f>'Hedge 5 | (BFC)2'!B97</f>
        <v/>
      </c>
      <c r="BE97" s="25" t="str">
        <f>'Hedge 5 | (BFC)2'!C97</f>
        <v/>
      </c>
      <c r="BF97" s="25" t="str">
        <f>'Hedge 5 | (BFC)2'!H97</f>
        <v/>
      </c>
      <c r="BG97" s="25" t="str">
        <f>'Hedge 5 | (BFC)2'!O97</f>
        <v/>
      </c>
      <c r="BH97" s="25" t="str">
        <f>IF(AH97="","",IF('Hedge 5 | (BFC)2'!X97="W","Y",IF('Hedge 5 | (BFC)2'!X97="L","N","")))</f>
        <v/>
      </c>
      <c r="BI97" s="25" t="str">
        <f>'Hedge 5 | (BFC)2'!AM97</f>
        <v/>
      </c>
      <c r="BJ97" s="25" t="str">
        <f>'Hedge 5 | (BFC)2'!S97</f>
        <v/>
      </c>
      <c r="BK97" s="39" t="str">
        <f>'Hedge 5 | (BFC)2'!U97</f>
        <v/>
      </c>
      <c r="BL97" s="55"/>
      <c r="BM97" s="55"/>
      <c r="BN97" s="35" t="str">
        <f>'Hedge 6 | (D3BF3)2'!B97</f>
        <v/>
      </c>
      <c r="BO97" s="36" t="str">
        <f>'Hedge 6 | (D3BF3)2'!C97</f>
        <v/>
      </c>
      <c r="BP97" s="36" t="str">
        <f>'Hedge 6 | (D3BF3)2'!H97</f>
        <v/>
      </c>
      <c r="BQ97" s="36" t="str">
        <f>'Hedge 6 | (D3BF3)2'!O97</f>
        <v/>
      </c>
      <c r="BR97" s="36" t="str">
        <f>IF(AH97="","",IF('Hedge 6 | (D3BF3)2'!X97="W","Y",IF('Hedge 6 | (D3BF3)2'!X97="L","N","")))</f>
        <v/>
      </c>
      <c r="BS97" s="36" t="str">
        <f>'Hedge 6 | (D3BF3)2'!AM97</f>
        <v/>
      </c>
      <c r="BT97" s="36" t="str">
        <f>'Hedge 6 | (D3BF3)2'!S97</f>
        <v/>
      </c>
      <c r="BU97" s="37" t="str">
        <f>'Hedge 6 | (D3BF3)2'!U97</f>
        <v/>
      </c>
      <c r="BV97" s="55"/>
      <c r="BW97" s="55"/>
      <c r="BX97" s="1" t="e">
        <f>IF(AN97="",0,IFERROR(VLOOKUP(AN92&amp;AN93&amp;AN94&amp;AN95&amp;AN96&amp;AN97,General!I:J,2,FALSE),0))+AO96</f>
        <v>#VALUE!</v>
      </c>
      <c r="CE97" s="1" t="str">
        <f>CE99</f>
        <v/>
      </c>
      <c r="CF97" s="1">
        <v>97</v>
      </c>
      <c r="CG97" s="1" t="str">
        <f t="shared" si="95"/>
        <v/>
      </c>
      <c r="CH97" s="1" t="str">
        <f>IFERROR(VLOOKUP(CH99,General!R:S,2,FALSE),"")</f>
        <v/>
      </c>
      <c r="CI97" s="1" t="str">
        <f>IFERROR(VLOOKUP(CI99,General!R:S,2,FALSE),"")</f>
        <v/>
      </c>
      <c r="CJ97" s="1" t="str">
        <f>IFERROR(VLOOKUP(CJ99,General!R:S,2,FALSE),"")</f>
        <v/>
      </c>
      <c r="CK97" s="1" t="str">
        <f>IFERROR(VLOOKUP(CK99,General!R:S,2,FALSE),"")</f>
        <v/>
      </c>
      <c r="CL97" s="1">
        <f ca="1">COUNTIF(CH98:CK98,MAX(CH98:CK98))</f>
        <v>4</v>
      </c>
      <c r="CQ97" s="1" t="str">
        <f t="shared" ca="1" si="96"/>
        <v/>
      </c>
      <c r="CT97" s="1" t="str">
        <f t="shared" si="77"/>
        <v/>
      </c>
      <c r="DQ97" s="17" t="str">
        <f t="shared" si="67"/>
        <v>B88</v>
      </c>
      <c r="DR97" s="76" t="str">
        <f t="shared" si="68"/>
        <v/>
      </c>
      <c r="DS97" s="4" t="str">
        <f t="shared" si="69"/>
        <v/>
      </c>
      <c r="DT97" s="4" t="str">
        <f t="shared" si="70"/>
        <v/>
      </c>
      <c r="DU97" s="4" t="str">
        <f t="shared" si="71"/>
        <v/>
      </c>
      <c r="DV97" s="4" t="str">
        <f t="shared" si="72"/>
        <v/>
      </c>
      <c r="DW97" s="4" t="str">
        <f t="shared" si="73"/>
        <v/>
      </c>
    </row>
    <row r="98" spans="1:127" ht="26.25" customHeight="1" thickBot="1">
      <c r="A98" s="1">
        <v>89</v>
      </c>
      <c r="B98" s="38" t="str">
        <f>'Hedge 1 | (BTC)2'!B98</f>
        <v/>
      </c>
      <c r="C98" s="25" t="str">
        <f>'Hedge 1 | (BTC)2'!C98</f>
        <v/>
      </c>
      <c r="D98" s="25" t="str">
        <f>'Hedge 1 | (BTC)2'!H98</f>
        <v/>
      </c>
      <c r="E98" s="25" t="str">
        <f>'Hedge 1 | (BTC)2'!O98</f>
        <v/>
      </c>
      <c r="F98" s="25" t="str">
        <f>IF(AH98="","",IF('Hedge 1 | (BTC)2'!X98="W","Y",IF('Hedge 1 | (BTC)2'!X98="L","N","")))</f>
        <v/>
      </c>
      <c r="G98" s="25" t="str">
        <f>'Hedge 1 | (BTC)2'!AM98</f>
        <v/>
      </c>
      <c r="H98" s="25" t="str">
        <f>'Hedge 1 | (BTC)2'!S98</f>
        <v/>
      </c>
      <c r="I98" s="39" t="str">
        <f>'Hedge 1 | (BTC)2'!U98</f>
        <v/>
      </c>
      <c r="J98" s="55"/>
      <c r="K98" s="55"/>
      <c r="L98" s="38" t="str">
        <f>'Hedge 2 | (BDC)2'!B98</f>
        <v/>
      </c>
      <c r="M98" s="25" t="str">
        <f>'Hedge 2 | (BDC)2'!C98</f>
        <v/>
      </c>
      <c r="N98" s="25" t="str">
        <f>'Hedge 2 | (BDC)2'!H98</f>
        <v/>
      </c>
      <c r="O98" s="25" t="str">
        <f>'Hedge 2 | (BDC)2'!O98</f>
        <v/>
      </c>
      <c r="P98" s="25" t="str">
        <f>IF(AH98="","",IF('Hedge 2 | (BDC)2'!X98="W","Y",IF('Hedge 2 | (BDC)2'!X98="L","N","")))</f>
        <v/>
      </c>
      <c r="Q98" s="25" t="str">
        <f>'Hedge 2 | (BDC)2'!AM98</f>
        <v/>
      </c>
      <c r="R98" s="25" t="str">
        <f>'Hedge 2 | (BDC)2'!S98</f>
        <v/>
      </c>
      <c r="S98" s="39" t="str">
        <f>'Hedge 2 | (BDC)2'!U98</f>
        <v/>
      </c>
      <c r="T98" s="55"/>
      <c r="U98" s="55"/>
      <c r="V98" s="38" t="str">
        <f>'Hedge 3 | (BT)2-M1'!B98</f>
        <v/>
      </c>
      <c r="W98" s="25" t="str">
        <f>'Hedge 3 | (BT)2-M1'!C98</f>
        <v/>
      </c>
      <c r="X98" s="25" t="str">
        <f>'Hedge 3 | (BT)2-M1'!H98</f>
        <v/>
      </c>
      <c r="Y98" s="25" t="str">
        <f>'Hedge 3 | (BT)2-M1'!O98</f>
        <v/>
      </c>
      <c r="Z98" s="25" t="str">
        <f>IF(AH98="","",IF('Hedge 3 | (BT)2-M1'!X98="W","Y",IF('Hedge 3 | (BT)2-M1'!X98="L","N","")))</f>
        <v/>
      </c>
      <c r="AA98" s="25" t="str">
        <f>'Hedge 3 | (BT)2-M1'!AM98</f>
        <v/>
      </c>
      <c r="AB98" s="25" t="str">
        <f>'Hedge 3 | (BT)2-M1'!S98</f>
        <v/>
      </c>
      <c r="AC98" s="39" t="str">
        <f>'Hedge 3 | (BT)2-M1'!U98</f>
        <v/>
      </c>
      <c r="AD98" s="55"/>
      <c r="AE98" s="55"/>
      <c r="AF98" s="55"/>
      <c r="AG98" s="55"/>
      <c r="AH98" s="115"/>
      <c r="AI98" s="123"/>
      <c r="AJ98" s="124"/>
      <c r="AK98" s="120"/>
      <c r="AL98" s="74"/>
      <c r="AM98" s="67" t="str" cm="1">
        <f t="array" aca="1" ref="AM98" ca="1">IF(AH97="","",INDIRECT(CQ97&amp;CF98))</f>
        <v/>
      </c>
      <c r="AN98" s="25" t="str">
        <f t="shared" si="75"/>
        <v/>
      </c>
      <c r="AO98" s="25" t="str">
        <f t="shared" si="78"/>
        <v/>
      </c>
      <c r="AP98" s="37" t="str">
        <f t="shared" si="76"/>
        <v/>
      </c>
      <c r="AQ98" s="55"/>
      <c r="AR98" s="55"/>
      <c r="AS98" s="55"/>
      <c r="AT98" s="38" t="str">
        <f>'Hedge 4 | (BM1C)2'!B98</f>
        <v/>
      </c>
      <c r="AU98" s="25" t="str">
        <f>'Hedge 4 | (BM1C)2'!C98</f>
        <v/>
      </c>
      <c r="AV98" s="25" t="str">
        <f>'Hedge 4 | (BM1C)2'!H98</f>
        <v/>
      </c>
      <c r="AW98" s="25" t="str">
        <f>'Hedge 4 | (BM1C)2'!O98</f>
        <v/>
      </c>
      <c r="AX98" s="25" t="str">
        <f>IF(AH98="","",IF('Hedge 4 | (BM1C)2'!X98="W","Y",IF('Hedge 4 | (BM1C)2'!X98="L","N","")))</f>
        <v/>
      </c>
      <c r="AY98" s="25" t="str">
        <f>'Hedge 4 | (BM1C)2'!AM98</f>
        <v/>
      </c>
      <c r="AZ98" s="25" t="str">
        <f>'Hedge 4 | (BM1C)2'!S98</f>
        <v/>
      </c>
      <c r="BA98" s="39" t="str">
        <f>'Hedge 4 | (BM1C)2'!U98</f>
        <v/>
      </c>
      <c r="BB98" s="55"/>
      <c r="BC98" s="55"/>
      <c r="BD98" s="38" t="str">
        <f>'Hedge 5 | (BFC)2'!B98</f>
        <v/>
      </c>
      <c r="BE98" s="25" t="str">
        <f>'Hedge 5 | (BFC)2'!C98</f>
        <v/>
      </c>
      <c r="BF98" s="25" t="str">
        <f>'Hedge 5 | (BFC)2'!H98</f>
        <v/>
      </c>
      <c r="BG98" s="25" t="str">
        <f>'Hedge 5 | (BFC)2'!O98</f>
        <v/>
      </c>
      <c r="BH98" s="25" t="str">
        <f>IF(AH98="","",IF('Hedge 5 | (BFC)2'!X98="W","Y",IF('Hedge 5 | (BFC)2'!X98="L","N","")))</f>
        <v/>
      </c>
      <c r="BI98" s="25" t="str">
        <f>'Hedge 5 | (BFC)2'!AM98</f>
        <v/>
      </c>
      <c r="BJ98" s="25" t="str">
        <f>'Hedge 5 | (BFC)2'!S98</f>
        <v/>
      </c>
      <c r="BK98" s="39" t="str">
        <f>'Hedge 5 | (BFC)2'!U98</f>
        <v/>
      </c>
      <c r="BL98" s="55"/>
      <c r="BM98" s="55"/>
      <c r="BN98" s="35" t="str">
        <f>'Hedge 6 | (D3BF3)2'!B98</f>
        <v/>
      </c>
      <c r="BO98" s="36" t="str">
        <f>'Hedge 6 | (D3BF3)2'!C98</f>
        <v/>
      </c>
      <c r="BP98" s="36" t="str">
        <f>'Hedge 6 | (D3BF3)2'!H98</f>
        <v/>
      </c>
      <c r="BQ98" s="36" t="str">
        <f>'Hedge 6 | (D3BF3)2'!O98</f>
        <v/>
      </c>
      <c r="BR98" s="36" t="str">
        <f>IF(AH98="","",IF('Hedge 6 | (D3BF3)2'!X98="W","Y",IF('Hedge 6 | (D3BF3)2'!X98="L","N","")))</f>
        <v/>
      </c>
      <c r="BS98" s="36" t="str">
        <f>'Hedge 6 | (D3BF3)2'!AM98</f>
        <v/>
      </c>
      <c r="BT98" s="36" t="str">
        <f>'Hedge 6 | (D3BF3)2'!S98</f>
        <v/>
      </c>
      <c r="BU98" s="37" t="str">
        <f>'Hedge 6 | (D3BF3)2'!U98</f>
        <v/>
      </c>
      <c r="BV98" s="55"/>
      <c r="BW98" s="55"/>
      <c r="BX98" s="1" t="e">
        <f>IF(AN98="",0,IFERROR(VLOOKUP(AN93&amp;AN94&amp;AN95&amp;AN96&amp;AN97&amp;AN98,General!I:J,2,FALSE),0))+AO97</f>
        <v>#VALUE!</v>
      </c>
      <c r="CE98" s="1" t="str">
        <f>CE99</f>
        <v/>
      </c>
      <c r="CF98" s="1">
        <v>98</v>
      </c>
      <c r="CG98" s="1" t="str">
        <f t="shared" si="95"/>
        <v/>
      </c>
      <c r="CH98" s="1">
        <f ca="1">IF(CH99="",0,COUNTIF(INDIRECT(CH97&amp;CF95):INDIRECT(CH97&amp;CF99),"Y"))</f>
        <v>0</v>
      </c>
      <c r="CI98" s="1">
        <f ca="1">IF(CI99="",0,COUNTIF(INDIRECT(CI97&amp;CF95):INDIRECT(CI97&amp;CF99),"Y"))</f>
        <v>0</v>
      </c>
      <c r="CJ98" s="1">
        <f ca="1">IF(CJ99="",0,COUNTIF(INDIRECT(CJ97&amp;CF95):INDIRECT(CJ97&amp;CF99),"Y"))</f>
        <v>0</v>
      </c>
      <c r="CK98" s="1">
        <f ca="1">IF(CK99="",0,COUNTIF(INDIRECT(CK97&amp;CF95):INDIRECT(CK97&amp;CF99),"Y"))</f>
        <v>0</v>
      </c>
      <c r="CL98" s="1" t="str" cm="1">
        <f t="array" aca="1" ref="CL98" ca="1">IFERROR(INDEX($CH$99:$CK$99,_xlfn.AGGREGATE(15,6,COLUMN($CH$99:$CK$99)-COLUMN($CG$99)/($CH$98:$CK$98=MAX($CH$98:$CK$98)),COLUMNS($CH$99:CH99))),"")</f>
        <v/>
      </c>
      <c r="CM98" s="1" t="str" cm="1">
        <f t="array" aca="1" ref="CM98" ca="1">IFERROR(INDEX($CH$99:$CK$99,_xlfn.AGGREGATE(15,6,COLUMN($CH$99:$CK$99)-COLUMN($CG$99)/($CH$98:$CK$98=MAX($CH$98:$CK$98)),COLUMNS($CH$99:CI99))),"")</f>
        <v/>
      </c>
      <c r="CN98" s="1" t="str" cm="1">
        <f t="array" aca="1" ref="CN98" ca="1">IFERROR(INDEX($CH$99:$CK$99,_xlfn.AGGREGATE(15,6,COLUMN($CH$99:$CK$99)-COLUMN($CG$99)/($CH$98:$CK$98=MAX($CH$98:$CK$98)),COLUMNS($CH$99:CJ99))),"")</f>
        <v/>
      </c>
      <c r="CO98" s="1" t="str" cm="1">
        <f t="array" aca="1" ref="CO98" ca="1">IFERROR(INDEX($CH$99:$CK$99,_xlfn.AGGREGATE(15,6,COLUMN($CH$99:$CK$99)-COLUMN($CG$99)/($CH$98:$CK$98=MAX($CH$98:$CK$98)),COLUMNS($CH$99:CK99))),"")</f>
        <v/>
      </c>
      <c r="CQ98" s="1" t="str">
        <f t="shared" ca="1" si="96"/>
        <v/>
      </c>
      <c r="CT98" s="1" t="str">
        <f t="shared" si="77"/>
        <v/>
      </c>
      <c r="DQ98" s="17" t="str">
        <f t="shared" si="67"/>
        <v>B89</v>
      </c>
      <c r="DR98" s="76" t="str">
        <f t="shared" si="68"/>
        <v/>
      </c>
      <c r="DS98" s="4" t="str">
        <f t="shared" si="69"/>
        <v/>
      </c>
      <c r="DT98" s="4" t="str">
        <f t="shared" si="70"/>
        <v/>
      </c>
      <c r="DU98" s="4" t="str">
        <f t="shared" si="71"/>
        <v/>
      </c>
      <c r="DV98" s="4" t="str">
        <f t="shared" si="72"/>
        <v/>
      </c>
      <c r="DW98" s="4" t="str">
        <f t="shared" si="73"/>
        <v/>
      </c>
    </row>
    <row r="99" spans="1:127" ht="26.25" customHeight="1" thickBot="1">
      <c r="A99" s="1">
        <v>90</v>
      </c>
      <c r="B99" s="40" t="str">
        <f>'Hedge 1 | (BTC)2'!B99</f>
        <v/>
      </c>
      <c r="C99" s="41" t="str">
        <f>'Hedge 1 | (BTC)2'!C99</f>
        <v/>
      </c>
      <c r="D99" s="41" t="str">
        <f>'Hedge 1 | (BTC)2'!H99</f>
        <v/>
      </c>
      <c r="E99" s="41" t="str">
        <f>'Hedge 1 | (BTC)2'!O99</f>
        <v/>
      </c>
      <c r="F99" s="41" t="str">
        <f>IF(AH99="","",IF('Hedge 1 | (BTC)2'!X99="W","Y",IF('Hedge 1 | (BTC)2'!X99="L","N","")))</f>
        <v/>
      </c>
      <c r="G99" s="41" t="str">
        <f>'Hedge 1 | (BTC)2'!AM99</f>
        <v/>
      </c>
      <c r="H99" s="41" t="str">
        <f>'Hedge 1 | (BTC)2'!S99</f>
        <v/>
      </c>
      <c r="I99" s="42" t="str">
        <f>'Hedge 1 | (BTC)2'!U99</f>
        <v/>
      </c>
      <c r="J99" s="55"/>
      <c r="K99" s="55"/>
      <c r="L99" s="40" t="str">
        <f>'Hedge 2 | (BDC)2'!B99</f>
        <v/>
      </c>
      <c r="M99" s="41" t="str">
        <f>'Hedge 2 | (BDC)2'!C99</f>
        <v/>
      </c>
      <c r="N99" s="41" t="str">
        <f>'Hedge 2 | (BDC)2'!H99</f>
        <v/>
      </c>
      <c r="O99" s="41" t="str">
        <f>'Hedge 2 | (BDC)2'!O99</f>
        <v/>
      </c>
      <c r="P99" s="41" t="str">
        <f>IF(AH99="","",IF('Hedge 2 | (BDC)2'!X99="W","Y",IF('Hedge 2 | (BDC)2'!X99="L","N","")))</f>
        <v/>
      </c>
      <c r="Q99" s="41" t="str">
        <f>'Hedge 2 | (BDC)2'!AM99</f>
        <v/>
      </c>
      <c r="R99" s="41" t="str">
        <f>'Hedge 2 | (BDC)2'!S99</f>
        <v/>
      </c>
      <c r="S99" s="42" t="str">
        <f>'Hedge 2 | (BDC)2'!U99</f>
        <v/>
      </c>
      <c r="T99" s="55"/>
      <c r="U99" s="55"/>
      <c r="V99" s="40" t="str">
        <f>'Hedge 3 | (BT)2-M1'!B99</f>
        <v/>
      </c>
      <c r="W99" s="41" t="str">
        <f>'Hedge 3 | (BT)2-M1'!C99</f>
        <v/>
      </c>
      <c r="X99" s="41" t="str">
        <f>'Hedge 3 | (BT)2-M1'!H99</f>
        <v/>
      </c>
      <c r="Y99" s="41" t="str">
        <f>'Hedge 3 | (BT)2-M1'!O99</f>
        <v/>
      </c>
      <c r="Z99" s="41" t="str">
        <f>IF(AH99="","",IF('Hedge 3 | (BT)2-M1'!X99="W","Y",IF('Hedge 3 | (BT)2-M1'!X99="L","N","")))</f>
        <v/>
      </c>
      <c r="AA99" s="41" t="str">
        <f>'Hedge 3 | (BT)2-M1'!AM99</f>
        <v/>
      </c>
      <c r="AB99" s="41" t="str">
        <f>'Hedge 3 | (BT)2-M1'!S99</f>
        <v/>
      </c>
      <c r="AC99" s="42" t="str">
        <f>'Hedge 3 | (BT)2-M1'!U99</f>
        <v/>
      </c>
      <c r="AD99" s="55"/>
      <c r="AE99" s="55"/>
      <c r="AF99" s="55"/>
      <c r="AG99" s="55"/>
      <c r="AH99" s="116"/>
      <c r="AI99" s="123"/>
      <c r="AJ99" s="124"/>
      <c r="AK99" s="121"/>
      <c r="AL99" s="75"/>
      <c r="AM99" s="70" t="str" cm="1">
        <f t="array" aca="1" ref="AM99" ca="1">IF(AH98="","",INDIRECT(CQ98&amp;CF99))</f>
        <v/>
      </c>
      <c r="AN99" s="41" t="str">
        <f t="shared" si="75"/>
        <v/>
      </c>
      <c r="AO99" s="41" t="str">
        <f t="shared" si="78"/>
        <v/>
      </c>
      <c r="AP99" s="37" t="str">
        <f t="shared" si="76"/>
        <v/>
      </c>
      <c r="AQ99" s="55"/>
      <c r="AR99" s="55"/>
      <c r="AS99" s="55"/>
      <c r="AT99" s="40" t="str">
        <f>'Hedge 4 | (BM1C)2'!B99</f>
        <v/>
      </c>
      <c r="AU99" s="41" t="str">
        <f>'Hedge 4 | (BM1C)2'!C99</f>
        <v/>
      </c>
      <c r="AV99" s="41" t="str">
        <f>'Hedge 4 | (BM1C)2'!H99</f>
        <v/>
      </c>
      <c r="AW99" s="41" t="str">
        <f>'Hedge 4 | (BM1C)2'!O99</f>
        <v/>
      </c>
      <c r="AX99" s="41" t="str">
        <f>IF(AH99="","",IF('Hedge 4 | (BM1C)2'!X99="W","Y",IF('Hedge 4 | (BM1C)2'!X99="L","N","")))</f>
        <v/>
      </c>
      <c r="AY99" s="41" t="str">
        <f>'Hedge 4 | (BM1C)2'!AM99</f>
        <v/>
      </c>
      <c r="AZ99" s="41" t="str">
        <f>'Hedge 4 | (BM1C)2'!S99</f>
        <v/>
      </c>
      <c r="BA99" s="42" t="str">
        <f>'Hedge 4 | (BM1C)2'!U99</f>
        <v/>
      </c>
      <c r="BB99" s="55"/>
      <c r="BC99" s="55"/>
      <c r="BD99" s="40" t="str">
        <f>'Hedge 5 | (BFC)2'!B99</f>
        <v/>
      </c>
      <c r="BE99" s="41" t="str">
        <f>'Hedge 5 | (BFC)2'!C99</f>
        <v/>
      </c>
      <c r="BF99" s="41" t="str">
        <f>'Hedge 5 | (BFC)2'!H99</f>
        <v/>
      </c>
      <c r="BG99" s="41" t="str">
        <f>'Hedge 5 | (BFC)2'!O99</f>
        <v/>
      </c>
      <c r="BH99" s="41" t="str">
        <f>IF(AH99="","",IF('Hedge 5 | (BFC)2'!X99="W","Y",IF('Hedge 5 | (BFC)2'!X99="L","N","")))</f>
        <v/>
      </c>
      <c r="BI99" s="41" t="str">
        <f>'Hedge 5 | (BFC)2'!AM99</f>
        <v/>
      </c>
      <c r="BJ99" s="41" t="str">
        <f>'Hedge 5 | (BFC)2'!S99</f>
        <v/>
      </c>
      <c r="BK99" s="42" t="str">
        <f>'Hedge 5 | (BFC)2'!U99</f>
        <v/>
      </c>
      <c r="BL99" s="55"/>
      <c r="BM99" s="55"/>
      <c r="BN99" s="35" t="str">
        <f>'Hedge 6 | (D3BF3)2'!B99</f>
        <v/>
      </c>
      <c r="BO99" s="36" t="str">
        <f>'Hedge 6 | (D3BF3)2'!C99</f>
        <v/>
      </c>
      <c r="BP99" s="36" t="str">
        <f>'Hedge 6 | (D3BF3)2'!H99</f>
        <v/>
      </c>
      <c r="BQ99" s="36" t="str">
        <f>'Hedge 6 | (D3BF3)2'!O99</f>
        <v/>
      </c>
      <c r="BR99" s="36" t="str">
        <f>IF(AH99="","",IF('Hedge 6 | (D3BF3)2'!X99="W","Y",IF('Hedge 6 | (D3BF3)2'!X99="L","N","")))</f>
        <v/>
      </c>
      <c r="BS99" s="36" t="str">
        <f>'Hedge 6 | (D3BF3)2'!AM99</f>
        <v/>
      </c>
      <c r="BT99" s="36" t="str">
        <f>'Hedge 6 | (D3BF3)2'!S99</f>
        <v/>
      </c>
      <c r="BU99" s="37" t="str">
        <f>'Hedge 6 | (D3BF3)2'!U99</f>
        <v/>
      </c>
      <c r="BV99" s="55"/>
      <c r="BW99" s="55"/>
      <c r="BX99" s="1" t="e">
        <f>IF(AN99="",0,IFERROR(VLOOKUP(AN94&amp;AN95&amp;AN96&amp;AN97&amp;AN98&amp;AN99,General!I:J,2,FALSE),0))+AO98</f>
        <v>#VALUE!</v>
      </c>
      <c r="BY99" s="1" t="str">
        <f>I99</f>
        <v/>
      </c>
      <c r="BZ99" s="1" t="str">
        <f>S99</f>
        <v/>
      </c>
      <c r="CA99" s="1" t="str">
        <f>AC99</f>
        <v/>
      </c>
      <c r="CB99" s="1" t="str">
        <f>BA99</f>
        <v/>
      </c>
      <c r="CC99" s="1" t="str">
        <f>BK99</f>
        <v/>
      </c>
      <c r="CD99" s="1" t="str">
        <f>BU99</f>
        <v/>
      </c>
      <c r="CE99" s="1" t="str">
        <f>IF(AH99="","",INDEX($BY$4:$CD$4,MATCH(MAX(BY99:CD99),BY99:CD99,0)))</f>
        <v/>
      </c>
      <c r="CF99" s="1">
        <v>99</v>
      </c>
      <c r="CG99" s="1" t="str">
        <f t="shared" si="95"/>
        <v/>
      </c>
      <c r="CH99" s="1" t="str" cm="1">
        <f t="array" ref="CH99">IFERROR(INDEX($BY$4:$CD$4,_xlfn.AGGREGATE(15,6,COLUMN($BY$4:$CD$4)-COLUMN($BX$1)/($BY$99:$CD$99=MAX($BY$99:$CD$99)),COLUMNS($BY$4:BY4))),"")</f>
        <v/>
      </c>
      <c r="CI99" s="1" t="str" cm="1">
        <f t="array" ref="CI99">IFERROR(INDEX($BY$4:$CD$4,_xlfn.AGGREGATE(15,6,COLUMN($BY$4:$CD$4)-COLUMN($BX$1)/($BY$99:$CD$99=MAX($BY$99:$CD$99)),COLUMNS($BY$4:BZ4))),"")</f>
        <v/>
      </c>
      <c r="CJ99" s="1" t="str" cm="1">
        <f t="array" ref="CJ99">IFERROR(INDEX($BY$4:$CD$4,_xlfn.AGGREGATE(15,6,COLUMN($BY$4:$CD$4)-COLUMN($BX$1)/($BY$99:$CD$99=MAX($BY$99:$CD$99)),COLUMNS($BY$4:CA4))),"")</f>
        <v/>
      </c>
      <c r="CK99" s="1" t="str" cm="1">
        <f t="array" ref="CK99">IFERROR(INDEX($BY$4:$CD$4,_xlfn.AGGREGATE(15,6,COLUMN($BY$4:$CD$4)-COLUMN($BX$1)/($BY$99:$CD$99=MAX($BY$99:$CD$99)),COLUMNS($BY$4:CA4))),"")</f>
        <v/>
      </c>
      <c r="CL99" s="66" t="str">
        <f ca="1">IF(CM98="",CL98,CL95)</f>
        <v/>
      </c>
      <c r="CP99" s="1" t="str">
        <f>IF(CL96&gt;1,"R","N")</f>
        <v>R</v>
      </c>
      <c r="CQ99" s="1" t="str">
        <f ca="1">CL99</f>
        <v/>
      </c>
      <c r="CT99" s="1" t="str">
        <f t="shared" si="77"/>
        <v/>
      </c>
      <c r="DQ99" s="17" t="str">
        <f t="shared" si="67"/>
        <v>B90</v>
      </c>
      <c r="DR99" s="76" t="str">
        <f t="shared" si="68"/>
        <v/>
      </c>
      <c r="DS99" s="4" t="str">
        <f t="shared" si="69"/>
        <v/>
      </c>
      <c r="DT99" s="4" t="str">
        <f t="shared" si="70"/>
        <v/>
      </c>
      <c r="DU99" s="4" t="str">
        <f t="shared" si="71"/>
        <v/>
      </c>
      <c r="DV99" s="4" t="str">
        <f t="shared" si="72"/>
        <v/>
      </c>
      <c r="DW99" s="4" t="str">
        <f t="shared" si="73"/>
        <v/>
      </c>
    </row>
    <row r="100" spans="1:127" ht="26.25" customHeight="1" thickBot="1">
      <c r="A100" s="1">
        <v>91</v>
      </c>
      <c r="B100" s="35" t="str">
        <f>'Hedge 1 | (BTC)2'!B100</f>
        <v/>
      </c>
      <c r="C100" s="36" t="str">
        <f>'Hedge 1 | (BTC)2'!C100</f>
        <v/>
      </c>
      <c r="D100" s="36" t="str">
        <f>'Hedge 1 | (BTC)2'!H100</f>
        <v/>
      </c>
      <c r="E100" s="36" t="str">
        <f>'Hedge 1 | (BTC)2'!O100</f>
        <v/>
      </c>
      <c r="F100" s="36" t="str">
        <f>IF(AH100="","",IF('Hedge 1 | (BTC)2'!X100="W","Y",IF('Hedge 1 | (BTC)2'!X100="L","N","")))</f>
        <v/>
      </c>
      <c r="G100" s="36" t="str">
        <f>'Hedge 1 | (BTC)2'!AM100</f>
        <v/>
      </c>
      <c r="H100" s="36" t="str">
        <f>'Hedge 1 | (BTC)2'!S100</f>
        <v/>
      </c>
      <c r="I100" s="37" t="str">
        <f>'Hedge 1 | (BTC)2'!U100</f>
        <v/>
      </c>
      <c r="J100" s="55"/>
      <c r="K100" s="55"/>
      <c r="L100" s="35" t="str">
        <f>'Hedge 2 | (BDC)2'!B100</f>
        <v/>
      </c>
      <c r="M100" s="36" t="str">
        <f>'Hedge 2 | (BDC)2'!C100</f>
        <v/>
      </c>
      <c r="N100" s="36" t="str">
        <f>'Hedge 2 | (BDC)2'!H100</f>
        <v/>
      </c>
      <c r="O100" s="36" t="str">
        <f>'Hedge 2 | (BDC)2'!O100</f>
        <v/>
      </c>
      <c r="P100" s="36" t="str">
        <f>IF(AH100="","",IF('Hedge 2 | (BDC)2'!X100="W","Y",IF('Hedge 2 | (BDC)2'!X100="L","N","")))</f>
        <v/>
      </c>
      <c r="Q100" s="36" t="str">
        <f>'Hedge 2 | (BDC)2'!AM100</f>
        <v/>
      </c>
      <c r="R100" s="36" t="str">
        <f>'Hedge 2 | (BDC)2'!S100</f>
        <v/>
      </c>
      <c r="S100" s="37" t="str">
        <f>'Hedge 2 | (BDC)2'!U100</f>
        <v/>
      </c>
      <c r="T100" s="55"/>
      <c r="U100" s="55"/>
      <c r="V100" s="35" t="str">
        <f>'Hedge 3 | (BT)2-M1'!B100</f>
        <v/>
      </c>
      <c r="W100" s="36" t="str">
        <f>'Hedge 3 | (BT)2-M1'!C100</f>
        <v/>
      </c>
      <c r="X100" s="36" t="str">
        <f>'Hedge 3 | (BT)2-M1'!H100</f>
        <v/>
      </c>
      <c r="Y100" s="36" t="str">
        <f>'Hedge 3 | (BT)2-M1'!O100</f>
        <v/>
      </c>
      <c r="Z100" s="36" t="str">
        <f>IF(AH100="","",IF('Hedge 3 | (BT)2-M1'!X100="W","Y",IF('Hedge 3 | (BT)2-M1'!X100="L","N","")))</f>
        <v/>
      </c>
      <c r="AA100" s="36" t="str">
        <f>'Hedge 3 | (BT)2-M1'!AM100</f>
        <v/>
      </c>
      <c r="AB100" s="36" t="str">
        <f>'Hedge 3 | (BT)2-M1'!S100</f>
        <v/>
      </c>
      <c r="AC100" s="37" t="str">
        <f>'Hedge 3 | (BT)2-M1'!U100</f>
        <v/>
      </c>
      <c r="AD100" s="55"/>
      <c r="AE100" s="55"/>
      <c r="AF100" s="55"/>
      <c r="AG100" s="55"/>
      <c r="AH100" s="114"/>
      <c r="AI100" s="123"/>
      <c r="AJ100" s="124"/>
      <c r="AK100" s="132" t="str">
        <f t="shared" ref="AK100" si="98">IF(AH99="","",IF(CP99="R","R",""))</f>
        <v/>
      </c>
      <c r="AL100" s="68" t="str">
        <f>IF(AH99="","",VLOOKUP(CQ100,General!U:V,2,FALSE))</f>
        <v/>
      </c>
      <c r="AM100" s="69" t="str" cm="1">
        <f t="array" aca="1" ref="AM100" ca="1">IF(AH99="","",INDIRECT(CQ99&amp;CF100))</f>
        <v/>
      </c>
      <c r="AN100" s="36" t="str">
        <f t="shared" si="75"/>
        <v/>
      </c>
      <c r="AO100" s="36" t="str">
        <f t="shared" si="78"/>
        <v/>
      </c>
      <c r="AP100" s="37" t="str">
        <f t="shared" si="76"/>
        <v/>
      </c>
      <c r="AQ100" s="55"/>
      <c r="AR100" s="55"/>
      <c r="AS100" s="55"/>
      <c r="AT100" s="35" t="str">
        <f>'Hedge 4 | (BM1C)2'!B100</f>
        <v/>
      </c>
      <c r="AU100" s="36" t="str">
        <f>'Hedge 4 | (BM1C)2'!C100</f>
        <v/>
      </c>
      <c r="AV100" s="36" t="str">
        <f>'Hedge 4 | (BM1C)2'!H100</f>
        <v/>
      </c>
      <c r="AW100" s="36" t="str">
        <f>'Hedge 4 | (BM1C)2'!O100</f>
        <v/>
      </c>
      <c r="AX100" s="36" t="str">
        <f>IF(AH100="","",IF('Hedge 4 | (BM1C)2'!X100="W","Y",IF('Hedge 4 | (BM1C)2'!X100="L","N","")))</f>
        <v/>
      </c>
      <c r="AY100" s="36" t="str">
        <f>'Hedge 4 | (BM1C)2'!AM100</f>
        <v/>
      </c>
      <c r="AZ100" s="36" t="str">
        <f>'Hedge 4 | (BM1C)2'!S100</f>
        <v/>
      </c>
      <c r="BA100" s="37" t="str">
        <f>'Hedge 4 | (BM1C)2'!U100</f>
        <v/>
      </c>
      <c r="BB100" s="55"/>
      <c r="BC100" s="55"/>
      <c r="BD100" s="35" t="str">
        <f>'Hedge 5 | (BFC)2'!B100</f>
        <v/>
      </c>
      <c r="BE100" s="36" t="str">
        <f>'Hedge 5 | (BFC)2'!C100</f>
        <v/>
      </c>
      <c r="BF100" s="36" t="str">
        <f>'Hedge 5 | (BFC)2'!H100</f>
        <v/>
      </c>
      <c r="BG100" s="36" t="str">
        <f>'Hedge 5 | (BFC)2'!O100</f>
        <v/>
      </c>
      <c r="BH100" s="36" t="str">
        <f>IF(AH100="","",IF('Hedge 5 | (BFC)2'!X100="W","Y",IF('Hedge 5 | (BFC)2'!X100="L","N","")))</f>
        <v/>
      </c>
      <c r="BI100" s="36" t="str">
        <f>'Hedge 5 | (BFC)2'!AM100</f>
        <v/>
      </c>
      <c r="BJ100" s="36" t="str">
        <f>'Hedge 5 | (BFC)2'!S100</f>
        <v/>
      </c>
      <c r="BK100" s="37" t="str">
        <f>'Hedge 5 | (BFC)2'!U100</f>
        <v/>
      </c>
      <c r="BL100" s="55"/>
      <c r="BM100" s="55"/>
      <c r="BN100" s="35" t="str">
        <f>'Hedge 6 | (D3BF3)2'!B100</f>
        <v/>
      </c>
      <c r="BO100" s="36" t="str">
        <f>'Hedge 6 | (D3BF3)2'!C100</f>
        <v/>
      </c>
      <c r="BP100" s="36" t="str">
        <f>'Hedge 6 | (D3BF3)2'!H100</f>
        <v/>
      </c>
      <c r="BQ100" s="36" t="str">
        <f>'Hedge 6 | (D3BF3)2'!O100</f>
        <v/>
      </c>
      <c r="BR100" s="36" t="str">
        <f>IF(AH100="","",IF('Hedge 6 | (D3BF3)2'!X100="W","Y",IF('Hedge 6 | (D3BF3)2'!X100="L","N","")))</f>
        <v/>
      </c>
      <c r="BS100" s="36" t="str">
        <f>'Hedge 6 | (D3BF3)2'!AM100</f>
        <v/>
      </c>
      <c r="BT100" s="36" t="str">
        <f>'Hedge 6 | (D3BF3)2'!S100</f>
        <v/>
      </c>
      <c r="BU100" s="37" t="str">
        <f>'Hedge 6 | (D3BF3)2'!U100</f>
        <v/>
      </c>
      <c r="BV100" s="55"/>
      <c r="BW100" s="55"/>
      <c r="BX100" s="1" t="e">
        <f>IF(AN100="",0,IFERROR(VLOOKUP(AN95&amp;AN96&amp;AN97&amp;AN98&amp;AN99&amp;AN100,General!I:J,2,FALSE),0))+AO99</f>
        <v>#VALUE!</v>
      </c>
      <c r="CE100" s="1" t="str">
        <f>CE104</f>
        <v/>
      </c>
      <c r="CF100" s="1">
        <v>100</v>
      </c>
      <c r="CL100" s="1" t="str">
        <f ca="1">IF(CL101=1,CL103,IF(CL101=2,IF(CM103="",CL103,CM103),IF(CL101=3,IF(AND(CM103="",CN103=""),CL103,IF(CN103="",CM103,CN103)),IF(AND(CM103="",CN103="",CO103=""),CL103,IF(AND(CN103="",CO103=""),CM103,IF(CO103="",CN103,CO103))))))</f>
        <v/>
      </c>
      <c r="CQ100" s="1" t="str">
        <f ca="1">$CL$99</f>
        <v/>
      </c>
      <c r="CT100" s="1" t="str">
        <f t="shared" si="77"/>
        <v/>
      </c>
      <c r="DQ100" s="17" t="str">
        <f t="shared" si="67"/>
        <v>B91</v>
      </c>
      <c r="DR100" s="76" t="str">
        <f t="shared" si="68"/>
        <v/>
      </c>
      <c r="DS100" s="4" t="str">
        <f t="shared" si="69"/>
        <v/>
      </c>
      <c r="DT100" s="4" t="str">
        <f t="shared" si="70"/>
        <v/>
      </c>
      <c r="DU100" s="4" t="str">
        <f t="shared" si="71"/>
        <v/>
      </c>
      <c r="DV100" s="4" t="str">
        <f t="shared" si="72"/>
        <v/>
      </c>
      <c r="DW100" s="4" t="str">
        <f t="shared" si="73"/>
        <v/>
      </c>
    </row>
    <row r="101" spans="1:127" ht="26.25" customHeight="1" thickBot="1">
      <c r="A101" s="1">
        <v>92</v>
      </c>
      <c r="B101" s="38" t="str">
        <f>'Hedge 1 | (BTC)2'!B101</f>
        <v/>
      </c>
      <c r="C101" s="25" t="str">
        <f>'Hedge 1 | (BTC)2'!C101</f>
        <v/>
      </c>
      <c r="D101" s="25" t="str">
        <f>'Hedge 1 | (BTC)2'!H101</f>
        <v/>
      </c>
      <c r="E101" s="25" t="str">
        <f>'Hedge 1 | (BTC)2'!O101</f>
        <v/>
      </c>
      <c r="F101" s="25" t="str">
        <f>IF(AH101="","",IF('Hedge 1 | (BTC)2'!X101="W","Y",IF('Hedge 1 | (BTC)2'!X101="L","N","")))</f>
        <v/>
      </c>
      <c r="G101" s="25" t="str">
        <f>'Hedge 1 | (BTC)2'!AM101</f>
        <v/>
      </c>
      <c r="H101" s="25" t="str">
        <f>'Hedge 1 | (BTC)2'!S101</f>
        <v/>
      </c>
      <c r="I101" s="39" t="str">
        <f>'Hedge 1 | (BTC)2'!U101</f>
        <v/>
      </c>
      <c r="J101" s="55"/>
      <c r="K101" s="55"/>
      <c r="L101" s="38" t="str">
        <f>'Hedge 2 | (BDC)2'!B101</f>
        <v/>
      </c>
      <c r="M101" s="25" t="str">
        <f>'Hedge 2 | (BDC)2'!C101</f>
        <v/>
      </c>
      <c r="N101" s="25" t="str">
        <f>'Hedge 2 | (BDC)2'!H101</f>
        <v/>
      </c>
      <c r="O101" s="25" t="str">
        <f>'Hedge 2 | (BDC)2'!O101</f>
        <v/>
      </c>
      <c r="P101" s="25" t="str">
        <f>IF(AH101="","",IF('Hedge 2 | (BDC)2'!X101="W","Y",IF('Hedge 2 | (BDC)2'!X101="L","N","")))</f>
        <v/>
      </c>
      <c r="Q101" s="25" t="str">
        <f>'Hedge 2 | (BDC)2'!AM101</f>
        <v/>
      </c>
      <c r="R101" s="25" t="str">
        <f>'Hedge 2 | (BDC)2'!S101</f>
        <v/>
      </c>
      <c r="S101" s="39" t="str">
        <f>'Hedge 2 | (BDC)2'!U101</f>
        <v/>
      </c>
      <c r="T101" s="55"/>
      <c r="U101" s="55"/>
      <c r="V101" s="38" t="str">
        <f>'Hedge 3 | (BT)2-M1'!B101</f>
        <v/>
      </c>
      <c r="W101" s="25" t="str">
        <f>'Hedge 3 | (BT)2-M1'!C101</f>
        <v/>
      </c>
      <c r="X101" s="25" t="str">
        <f>'Hedge 3 | (BT)2-M1'!H101</f>
        <v/>
      </c>
      <c r="Y101" s="25" t="str">
        <f>'Hedge 3 | (BT)2-M1'!O101</f>
        <v/>
      </c>
      <c r="Z101" s="25" t="str">
        <f>IF(AH101="","",IF('Hedge 3 | (BT)2-M1'!X101="W","Y",IF('Hedge 3 | (BT)2-M1'!X101="L","N","")))</f>
        <v/>
      </c>
      <c r="AA101" s="25" t="str">
        <f>'Hedge 3 | (BT)2-M1'!AM101</f>
        <v/>
      </c>
      <c r="AB101" s="25" t="str">
        <f>'Hedge 3 | (BT)2-M1'!S101</f>
        <v/>
      </c>
      <c r="AC101" s="39" t="str">
        <f>'Hedge 3 | (BT)2-M1'!U101</f>
        <v/>
      </c>
      <c r="AD101" s="55"/>
      <c r="AE101" s="55"/>
      <c r="AF101" s="55"/>
      <c r="AG101" s="55"/>
      <c r="AH101" s="115"/>
      <c r="AI101" s="123"/>
      <c r="AJ101" s="124"/>
      <c r="AK101" s="120"/>
      <c r="AL101" s="74"/>
      <c r="AM101" s="67" t="str" cm="1">
        <f t="array" aca="1" ref="AM101" ca="1">IF(AH100="","",INDIRECT(CQ100&amp;CF101))</f>
        <v/>
      </c>
      <c r="AN101" s="25" t="str">
        <f t="shared" si="75"/>
        <v/>
      </c>
      <c r="AO101" s="25" t="str">
        <f t="shared" si="78"/>
        <v/>
      </c>
      <c r="AP101" s="37" t="str">
        <f t="shared" si="76"/>
        <v/>
      </c>
      <c r="AQ101" s="55"/>
      <c r="AR101" s="55"/>
      <c r="AS101" s="55"/>
      <c r="AT101" s="38" t="str">
        <f>'Hedge 4 | (BM1C)2'!B101</f>
        <v/>
      </c>
      <c r="AU101" s="25" t="str">
        <f>'Hedge 4 | (BM1C)2'!C101</f>
        <v/>
      </c>
      <c r="AV101" s="25" t="str">
        <f>'Hedge 4 | (BM1C)2'!H101</f>
        <v/>
      </c>
      <c r="AW101" s="25" t="str">
        <f>'Hedge 4 | (BM1C)2'!O101</f>
        <v/>
      </c>
      <c r="AX101" s="25" t="str">
        <f>IF(AH101="","",IF('Hedge 4 | (BM1C)2'!X101="W","Y",IF('Hedge 4 | (BM1C)2'!X101="L","N","")))</f>
        <v/>
      </c>
      <c r="AY101" s="25" t="str">
        <f>'Hedge 4 | (BM1C)2'!AM101</f>
        <v/>
      </c>
      <c r="AZ101" s="25" t="str">
        <f>'Hedge 4 | (BM1C)2'!S101</f>
        <v/>
      </c>
      <c r="BA101" s="39" t="str">
        <f>'Hedge 4 | (BM1C)2'!U101</f>
        <v/>
      </c>
      <c r="BB101" s="55"/>
      <c r="BC101" s="55"/>
      <c r="BD101" s="38" t="str">
        <f>'Hedge 5 | (BFC)2'!B101</f>
        <v/>
      </c>
      <c r="BE101" s="25" t="str">
        <f>'Hedge 5 | (BFC)2'!C101</f>
        <v/>
      </c>
      <c r="BF101" s="25" t="str">
        <f>'Hedge 5 | (BFC)2'!H101</f>
        <v/>
      </c>
      <c r="BG101" s="25" t="str">
        <f>'Hedge 5 | (BFC)2'!O101</f>
        <v/>
      </c>
      <c r="BH101" s="25" t="str">
        <f>IF(AH101="","",IF('Hedge 5 | (BFC)2'!X101="W","Y",IF('Hedge 5 | (BFC)2'!X101="L","N","")))</f>
        <v/>
      </c>
      <c r="BI101" s="25" t="str">
        <f>'Hedge 5 | (BFC)2'!AM101</f>
        <v/>
      </c>
      <c r="BJ101" s="25" t="str">
        <f>'Hedge 5 | (BFC)2'!S101</f>
        <v/>
      </c>
      <c r="BK101" s="39" t="str">
        <f>'Hedge 5 | (BFC)2'!U101</f>
        <v/>
      </c>
      <c r="BL101" s="55"/>
      <c r="BM101" s="55"/>
      <c r="BN101" s="35" t="str">
        <f>'Hedge 6 | (D3BF3)2'!B101</f>
        <v/>
      </c>
      <c r="BO101" s="36" t="str">
        <f>'Hedge 6 | (D3BF3)2'!C101</f>
        <v/>
      </c>
      <c r="BP101" s="36" t="str">
        <f>'Hedge 6 | (D3BF3)2'!H101</f>
        <v/>
      </c>
      <c r="BQ101" s="36" t="str">
        <f>'Hedge 6 | (D3BF3)2'!O101</f>
        <v/>
      </c>
      <c r="BR101" s="36" t="str">
        <f>IF(AH101="","",IF('Hedge 6 | (D3BF3)2'!X101="W","Y",IF('Hedge 6 | (D3BF3)2'!X101="L","N","")))</f>
        <v/>
      </c>
      <c r="BS101" s="36" t="str">
        <f>'Hedge 6 | (D3BF3)2'!AM101</f>
        <v/>
      </c>
      <c r="BT101" s="36" t="str">
        <f>'Hedge 6 | (D3BF3)2'!S101</f>
        <v/>
      </c>
      <c r="BU101" s="37" t="str">
        <f>'Hedge 6 | (D3BF3)2'!U101</f>
        <v/>
      </c>
      <c r="BV101" s="55"/>
      <c r="BW101" s="55"/>
      <c r="BX101" s="1" t="e">
        <f>IF(AN101="",0,IFERROR(VLOOKUP(AN96&amp;AN97&amp;AN98&amp;AN99&amp;AN100&amp;AN101,General!I:J,2,FALSE),0))+AO100</f>
        <v>#VALUE!</v>
      </c>
      <c r="CE101" s="1" t="str">
        <f>CE104</f>
        <v/>
      </c>
      <c r="CF101" s="1">
        <v>101</v>
      </c>
      <c r="CL101" s="1">
        <f>CR101</f>
        <v>3</v>
      </c>
      <c r="CQ101" s="1" t="str">
        <f t="shared" ref="CQ101:CQ103" ca="1" si="99">$CL$99</f>
        <v/>
      </c>
      <c r="CR101" s="1">
        <f t="shared" ref="CR101" si="100">IF(CR96=4,1,CR96+1)</f>
        <v>3</v>
      </c>
      <c r="CT101" s="1" t="str">
        <f t="shared" si="77"/>
        <v/>
      </c>
      <c r="DQ101" s="17" t="str">
        <f t="shared" si="67"/>
        <v>B92</v>
      </c>
      <c r="DR101" s="76" t="str">
        <f t="shared" si="68"/>
        <v/>
      </c>
      <c r="DS101" s="4" t="str">
        <f t="shared" si="69"/>
        <v/>
      </c>
      <c r="DT101" s="4" t="str">
        <f t="shared" si="70"/>
        <v/>
      </c>
      <c r="DU101" s="4" t="str">
        <f t="shared" si="71"/>
        <v/>
      </c>
      <c r="DV101" s="4" t="str">
        <f t="shared" si="72"/>
        <v/>
      </c>
      <c r="DW101" s="4" t="str">
        <f t="shared" si="73"/>
        <v/>
      </c>
    </row>
    <row r="102" spans="1:127" ht="26.25" customHeight="1" thickBot="1">
      <c r="A102" s="1">
        <v>93</v>
      </c>
      <c r="B102" s="38" t="str">
        <f>'Hedge 1 | (BTC)2'!B102</f>
        <v/>
      </c>
      <c r="C102" s="25" t="str">
        <f>'Hedge 1 | (BTC)2'!C102</f>
        <v/>
      </c>
      <c r="D102" s="25" t="str">
        <f>'Hedge 1 | (BTC)2'!H102</f>
        <v/>
      </c>
      <c r="E102" s="25" t="str">
        <f>'Hedge 1 | (BTC)2'!O102</f>
        <v/>
      </c>
      <c r="F102" s="25" t="str">
        <f>IF(AH102="","",IF('Hedge 1 | (BTC)2'!X102="W","Y",IF('Hedge 1 | (BTC)2'!X102="L","N","")))</f>
        <v/>
      </c>
      <c r="G102" s="25" t="str">
        <f>'Hedge 1 | (BTC)2'!AM102</f>
        <v/>
      </c>
      <c r="H102" s="25" t="str">
        <f>'Hedge 1 | (BTC)2'!S102</f>
        <v/>
      </c>
      <c r="I102" s="39" t="str">
        <f>'Hedge 1 | (BTC)2'!U102</f>
        <v/>
      </c>
      <c r="J102" s="55"/>
      <c r="K102" s="55"/>
      <c r="L102" s="38" t="str">
        <f>'Hedge 2 | (BDC)2'!B102</f>
        <v/>
      </c>
      <c r="M102" s="25" t="str">
        <f>'Hedge 2 | (BDC)2'!C102</f>
        <v/>
      </c>
      <c r="N102" s="25" t="str">
        <f>'Hedge 2 | (BDC)2'!H102</f>
        <v/>
      </c>
      <c r="O102" s="25" t="str">
        <f>'Hedge 2 | (BDC)2'!O102</f>
        <v/>
      </c>
      <c r="P102" s="25" t="str">
        <f>IF(AH102="","",IF('Hedge 2 | (BDC)2'!X102="W","Y",IF('Hedge 2 | (BDC)2'!X102="L","N","")))</f>
        <v/>
      </c>
      <c r="Q102" s="25" t="str">
        <f>'Hedge 2 | (BDC)2'!AM102</f>
        <v/>
      </c>
      <c r="R102" s="25" t="str">
        <f>'Hedge 2 | (BDC)2'!S102</f>
        <v/>
      </c>
      <c r="S102" s="39" t="str">
        <f>'Hedge 2 | (BDC)2'!U102</f>
        <v/>
      </c>
      <c r="T102" s="55"/>
      <c r="U102" s="55"/>
      <c r="V102" s="38" t="str">
        <f>'Hedge 3 | (BT)2-M1'!B102</f>
        <v/>
      </c>
      <c r="W102" s="25" t="str">
        <f>'Hedge 3 | (BT)2-M1'!C102</f>
        <v/>
      </c>
      <c r="X102" s="25" t="str">
        <f>'Hedge 3 | (BT)2-M1'!H102</f>
        <v/>
      </c>
      <c r="Y102" s="25" t="str">
        <f>'Hedge 3 | (BT)2-M1'!O102</f>
        <v/>
      </c>
      <c r="Z102" s="25" t="str">
        <f>IF(AH102="","",IF('Hedge 3 | (BT)2-M1'!X102="W","Y",IF('Hedge 3 | (BT)2-M1'!X102="L","N","")))</f>
        <v/>
      </c>
      <c r="AA102" s="25" t="str">
        <f>'Hedge 3 | (BT)2-M1'!AM102</f>
        <v/>
      </c>
      <c r="AB102" s="25" t="str">
        <f>'Hedge 3 | (BT)2-M1'!S102</f>
        <v/>
      </c>
      <c r="AC102" s="39" t="str">
        <f>'Hedge 3 | (BT)2-M1'!U102</f>
        <v/>
      </c>
      <c r="AD102" s="55"/>
      <c r="AE102" s="55"/>
      <c r="AF102" s="55"/>
      <c r="AG102" s="55"/>
      <c r="AH102" s="115"/>
      <c r="AI102" s="123"/>
      <c r="AJ102" s="124"/>
      <c r="AK102" s="120"/>
      <c r="AL102" s="74"/>
      <c r="AM102" s="67" t="str" cm="1">
        <f t="array" aca="1" ref="AM102" ca="1">IF(AH101="","",INDIRECT(CQ101&amp;CF102))</f>
        <v/>
      </c>
      <c r="AN102" s="25" t="str">
        <f t="shared" si="75"/>
        <v/>
      </c>
      <c r="AO102" s="25" t="str">
        <f t="shared" si="78"/>
        <v/>
      </c>
      <c r="AP102" s="37" t="str">
        <f t="shared" si="76"/>
        <v/>
      </c>
      <c r="AQ102" s="55"/>
      <c r="AR102" s="55"/>
      <c r="AS102" s="55"/>
      <c r="AT102" s="38" t="str">
        <f>'Hedge 4 | (BM1C)2'!B102</f>
        <v/>
      </c>
      <c r="AU102" s="25" t="str">
        <f>'Hedge 4 | (BM1C)2'!C102</f>
        <v/>
      </c>
      <c r="AV102" s="25" t="str">
        <f>'Hedge 4 | (BM1C)2'!H102</f>
        <v/>
      </c>
      <c r="AW102" s="25" t="str">
        <f>'Hedge 4 | (BM1C)2'!O102</f>
        <v/>
      </c>
      <c r="AX102" s="25" t="str">
        <f>IF(AH102="","",IF('Hedge 4 | (BM1C)2'!X102="W","Y",IF('Hedge 4 | (BM1C)2'!X102="L","N","")))</f>
        <v/>
      </c>
      <c r="AY102" s="25" t="str">
        <f>'Hedge 4 | (BM1C)2'!AM102</f>
        <v/>
      </c>
      <c r="AZ102" s="25" t="str">
        <f>'Hedge 4 | (BM1C)2'!S102</f>
        <v/>
      </c>
      <c r="BA102" s="39" t="str">
        <f>'Hedge 4 | (BM1C)2'!U102</f>
        <v/>
      </c>
      <c r="BB102" s="55"/>
      <c r="BC102" s="55"/>
      <c r="BD102" s="38" t="str">
        <f>'Hedge 5 | (BFC)2'!B102</f>
        <v/>
      </c>
      <c r="BE102" s="25" t="str">
        <f>'Hedge 5 | (BFC)2'!C102</f>
        <v/>
      </c>
      <c r="BF102" s="25" t="str">
        <f>'Hedge 5 | (BFC)2'!H102</f>
        <v/>
      </c>
      <c r="BG102" s="25" t="str">
        <f>'Hedge 5 | (BFC)2'!O102</f>
        <v/>
      </c>
      <c r="BH102" s="25" t="str">
        <f>IF(AH102="","",IF('Hedge 5 | (BFC)2'!X102="W","Y",IF('Hedge 5 | (BFC)2'!X102="L","N","")))</f>
        <v/>
      </c>
      <c r="BI102" s="25" t="str">
        <f>'Hedge 5 | (BFC)2'!AM102</f>
        <v/>
      </c>
      <c r="BJ102" s="25" t="str">
        <f>'Hedge 5 | (BFC)2'!S102</f>
        <v/>
      </c>
      <c r="BK102" s="39" t="str">
        <f>'Hedge 5 | (BFC)2'!U102</f>
        <v/>
      </c>
      <c r="BL102" s="55"/>
      <c r="BM102" s="55"/>
      <c r="BN102" s="35" t="str">
        <f>'Hedge 6 | (D3BF3)2'!B102</f>
        <v/>
      </c>
      <c r="BO102" s="36" t="str">
        <f>'Hedge 6 | (D3BF3)2'!C102</f>
        <v/>
      </c>
      <c r="BP102" s="36" t="str">
        <f>'Hedge 6 | (D3BF3)2'!H102</f>
        <v/>
      </c>
      <c r="BQ102" s="36" t="str">
        <f>'Hedge 6 | (D3BF3)2'!O102</f>
        <v/>
      </c>
      <c r="BR102" s="36" t="str">
        <f>IF(AH102="","",IF('Hedge 6 | (D3BF3)2'!X102="W","Y",IF('Hedge 6 | (D3BF3)2'!X102="L","N","")))</f>
        <v/>
      </c>
      <c r="BS102" s="36" t="str">
        <f>'Hedge 6 | (D3BF3)2'!AM102</f>
        <v/>
      </c>
      <c r="BT102" s="36" t="str">
        <f>'Hedge 6 | (D3BF3)2'!S102</f>
        <v/>
      </c>
      <c r="BU102" s="37" t="str">
        <f>'Hedge 6 | (D3BF3)2'!U102</f>
        <v/>
      </c>
      <c r="BV102" s="55"/>
      <c r="BW102" s="55"/>
      <c r="BX102" s="1" t="e">
        <f>IF(AN102="",0,IFERROR(VLOOKUP(AN97&amp;AN98&amp;AN99&amp;AN100&amp;AN101&amp;AN102,General!I:J,2,FALSE),0))+AO101</f>
        <v>#VALUE!</v>
      </c>
      <c r="CE102" s="1" t="str">
        <f>CE104</f>
        <v/>
      </c>
      <c r="CF102" s="1">
        <v>102</v>
      </c>
      <c r="CH102" s="1" t="str">
        <f>IFERROR(VLOOKUP(CH104,General!R:S,2,FALSE),"")</f>
        <v/>
      </c>
      <c r="CI102" s="1" t="str">
        <f>IFERROR(VLOOKUP(CI104,General!R:S,2,FALSE),"")</f>
        <v/>
      </c>
      <c r="CJ102" s="1" t="str">
        <f>IFERROR(VLOOKUP(CJ104,General!R:S,2,FALSE),"")</f>
        <v/>
      </c>
      <c r="CK102" s="1" t="str">
        <f>IFERROR(VLOOKUP(CK104,General!R:S,2,FALSE),"")</f>
        <v/>
      </c>
      <c r="CL102" s="1">
        <f ca="1">COUNTIF(CH103:CK103,MAX(CH103:CK103))</f>
        <v>4</v>
      </c>
      <c r="CQ102" s="1" t="str">
        <f t="shared" ca="1" si="99"/>
        <v/>
      </c>
      <c r="CT102" s="1" t="str">
        <f t="shared" si="77"/>
        <v/>
      </c>
      <c r="DQ102" s="17" t="str">
        <f t="shared" si="67"/>
        <v>B93</v>
      </c>
      <c r="DR102" s="76" t="str">
        <f t="shared" si="68"/>
        <v/>
      </c>
      <c r="DS102" s="4" t="str">
        <f t="shared" si="69"/>
        <v/>
      </c>
      <c r="DT102" s="4" t="str">
        <f t="shared" si="70"/>
        <v/>
      </c>
      <c r="DU102" s="4" t="str">
        <f t="shared" si="71"/>
        <v/>
      </c>
      <c r="DV102" s="4" t="str">
        <f t="shared" si="72"/>
        <v/>
      </c>
      <c r="DW102" s="4" t="str">
        <f t="shared" si="73"/>
        <v/>
      </c>
    </row>
    <row r="103" spans="1:127" ht="26.25" customHeight="1" thickBot="1">
      <c r="A103" s="1">
        <v>94</v>
      </c>
      <c r="B103" s="38" t="str">
        <f>'Hedge 1 | (BTC)2'!B103</f>
        <v/>
      </c>
      <c r="C103" s="25" t="str">
        <f>'Hedge 1 | (BTC)2'!C103</f>
        <v/>
      </c>
      <c r="D103" s="25" t="str">
        <f>'Hedge 1 | (BTC)2'!H103</f>
        <v/>
      </c>
      <c r="E103" s="25" t="str">
        <f>'Hedge 1 | (BTC)2'!O103</f>
        <v/>
      </c>
      <c r="F103" s="25" t="str">
        <f>IF(AH103="","",IF('Hedge 1 | (BTC)2'!X103="W","Y",IF('Hedge 1 | (BTC)2'!X103="L","N","")))</f>
        <v/>
      </c>
      <c r="G103" s="25" t="str">
        <f>'Hedge 1 | (BTC)2'!AM103</f>
        <v/>
      </c>
      <c r="H103" s="25" t="str">
        <f>'Hedge 1 | (BTC)2'!S103</f>
        <v/>
      </c>
      <c r="I103" s="39" t="str">
        <f>'Hedge 1 | (BTC)2'!U103</f>
        <v/>
      </c>
      <c r="J103" s="55"/>
      <c r="K103" s="55"/>
      <c r="L103" s="38" t="str">
        <f>'Hedge 2 | (BDC)2'!B103</f>
        <v/>
      </c>
      <c r="M103" s="25" t="str">
        <f>'Hedge 2 | (BDC)2'!C103</f>
        <v/>
      </c>
      <c r="N103" s="25" t="str">
        <f>'Hedge 2 | (BDC)2'!H103</f>
        <v/>
      </c>
      <c r="O103" s="25" t="str">
        <f>'Hedge 2 | (BDC)2'!O103</f>
        <v/>
      </c>
      <c r="P103" s="25" t="str">
        <f>IF(AH103="","",IF('Hedge 2 | (BDC)2'!X103="W","Y",IF('Hedge 2 | (BDC)2'!X103="L","N","")))</f>
        <v/>
      </c>
      <c r="Q103" s="25" t="str">
        <f>'Hedge 2 | (BDC)2'!AM103</f>
        <v/>
      </c>
      <c r="R103" s="25" t="str">
        <f>'Hedge 2 | (BDC)2'!S103</f>
        <v/>
      </c>
      <c r="S103" s="39" t="str">
        <f>'Hedge 2 | (BDC)2'!U103</f>
        <v/>
      </c>
      <c r="T103" s="55"/>
      <c r="U103" s="55"/>
      <c r="V103" s="38" t="str">
        <f>'Hedge 3 | (BT)2-M1'!B103</f>
        <v/>
      </c>
      <c r="W103" s="25" t="str">
        <f>'Hedge 3 | (BT)2-M1'!C103</f>
        <v/>
      </c>
      <c r="X103" s="25" t="str">
        <f>'Hedge 3 | (BT)2-M1'!H103</f>
        <v/>
      </c>
      <c r="Y103" s="25" t="str">
        <f>'Hedge 3 | (BT)2-M1'!O103</f>
        <v/>
      </c>
      <c r="Z103" s="25" t="str">
        <f>IF(AH103="","",IF('Hedge 3 | (BT)2-M1'!X103="W","Y",IF('Hedge 3 | (BT)2-M1'!X103="L","N","")))</f>
        <v/>
      </c>
      <c r="AA103" s="25" t="str">
        <f>'Hedge 3 | (BT)2-M1'!AM103</f>
        <v/>
      </c>
      <c r="AB103" s="25" t="str">
        <f>'Hedge 3 | (BT)2-M1'!S103</f>
        <v/>
      </c>
      <c r="AC103" s="39" t="str">
        <f>'Hedge 3 | (BT)2-M1'!U103</f>
        <v/>
      </c>
      <c r="AD103" s="55"/>
      <c r="AE103" s="55"/>
      <c r="AF103" s="55"/>
      <c r="AG103" s="55"/>
      <c r="AH103" s="115"/>
      <c r="AI103" s="123"/>
      <c r="AJ103" s="124"/>
      <c r="AK103" s="120"/>
      <c r="AL103" s="74"/>
      <c r="AM103" s="67" t="str" cm="1">
        <f t="array" aca="1" ref="AM103" ca="1">IF(AH102="","",INDIRECT(CQ102&amp;CF103))</f>
        <v/>
      </c>
      <c r="AN103" s="25" t="str">
        <f t="shared" si="75"/>
        <v/>
      </c>
      <c r="AO103" s="25" t="str">
        <f t="shared" si="78"/>
        <v/>
      </c>
      <c r="AP103" s="37" t="str">
        <f t="shared" si="76"/>
        <v/>
      </c>
      <c r="AQ103" s="55"/>
      <c r="AR103" s="55"/>
      <c r="AS103" s="55"/>
      <c r="AT103" s="38" t="str">
        <f>'Hedge 4 | (BM1C)2'!B103</f>
        <v/>
      </c>
      <c r="AU103" s="25" t="str">
        <f>'Hedge 4 | (BM1C)2'!C103</f>
        <v/>
      </c>
      <c r="AV103" s="25" t="str">
        <f>'Hedge 4 | (BM1C)2'!H103</f>
        <v/>
      </c>
      <c r="AW103" s="25" t="str">
        <f>'Hedge 4 | (BM1C)2'!O103</f>
        <v/>
      </c>
      <c r="AX103" s="25" t="str">
        <f>IF(AH103="","",IF('Hedge 4 | (BM1C)2'!X103="W","Y",IF('Hedge 4 | (BM1C)2'!X103="L","N","")))</f>
        <v/>
      </c>
      <c r="AY103" s="25" t="str">
        <f>'Hedge 4 | (BM1C)2'!AM103</f>
        <v/>
      </c>
      <c r="AZ103" s="25" t="str">
        <f>'Hedge 4 | (BM1C)2'!S103</f>
        <v/>
      </c>
      <c r="BA103" s="39" t="str">
        <f>'Hedge 4 | (BM1C)2'!U103</f>
        <v/>
      </c>
      <c r="BB103" s="55"/>
      <c r="BC103" s="55"/>
      <c r="BD103" s="38" t="str">
        <f>'Hedge 5 | (BFC)2'!B103</f>
        <v/>
      </c>
      <c r="BE103" s="25" t="str">
        <f>'Hedge 5 | (BFC)2'!C103</f>
        <v/>
      </c>
      <c r="BF103" s="25" t="str">
        <f>'Hedge 5 | (BFC)2'!H103</f>
        <v/>
      </c>
      <c r="BG103" s="25" t="str">
        <f>'Hedge 5 | (BFC)2'!O103</f>
        <v/>
      </c>
      <c r="BH103" s="25" t="str">
        <f>IF(AH103="","",IF('Hedge 5 | (BFC)2'!X103="W","Y",IF('Hedge 5 | (BFC)2'!X103="L","N","")))</f>
        <v/>
      </c>
      <c r="BI103" s="25" t="str">
        <f>'Hedge 5 | (BFC)2'!AM103</f>
        <v/>
      </c>
      <c r="BJ103" s="25" t="str">
        <f>'Hedge 5 | (BFC)2'!S103</f>
        <v/>
      </c>
      <c r="BK103" s="39" t="str">
        <f>'Hedge 5 | (BFC)2'!U103</f>
        <v/>
      </c>
      <c r="BL103" s="55"/>
      <c r="BM103" s="55"/>
      <c r="BN103" s="35" t="str">
        <f>'Hedge 6 | (D3BF3)2'!B103</f>
        <v/>
      </c>
      <c r="BO103" s="36" t="str">
        <f>'Hedge 6 | (D3BF3)2'!C103</f>
        <v/>
      </c>
      <c r="BP103" s="36" t="str">
        <f>'Hedge 6 | (D3BF3)2'!H103</f>
        <v/>
      </c>
      <c r="BQ103" s="36" t="str">
        <f>'Hedge 6 | (D3BF3)2'!O103</f>
        <v/>
      </c>
      <c r="BR103" s="36" t="str">
        <f>IF(AH103="","",IF('Hedge 6 | (D3BF3)2'!X103="W","Y",IF('Hedge 6 | (D3BF3)2'!X103="L","N","")))</f>
        <v/>
      </c>
      <c r="BS103" s="36" t="str">
        <f>'Hedge 6 | (D3BF3)2'!AM103</f>
        <v/>
      </c>
      <c r="BT103" s="36" t="str">
        <f>'Hedge 6 | (D3BF3)2'!S103</f>
        <v/>
      </c>
      <c r="BU103" s="37" t="str">
        <f>'Hedge 6 | (D3BF3)2'!U103</f>
        <v/>
      </c>
      <c r="BV103" s="55"/>
      <c r="BW103" s="55"/>
      <c r="BX103" s="1" t="e">
        <f>IF(AN103="",0,IFERROR(VLOOKUP(AN98&amp;AN99&amp;AN100&amp;AN101&amp;AN102&amp;AN103,General!I:J,2,FALSE),0))+AO102</f>
        <v>#VALUE!</v>
      </c>
      <c r="CE103" s="1" t="str">
        <f>CE104</f>
        <v/>
      </c>
      <c r="CF103" s="1">
        <v>103</v>
      </c>
      <c r="CH103" s="1">
        <f ca="1">IF(CH104="",0,COUNTIF(INDIRECT(CH102&amp;CF100):INDIRECT(CH102&amp;CF104),"Y"))</f>
        <v>0</v>
      </c>
      <c r="CI103" s="1">
        <f ca="1">IF(CI104="",0,COUNTIF(INDIRECT(CI102&amp;CF100):INDIRECT(CI102&amp;CF104),"Y"))</f>
        <v>0</v>
      </c>
      <c r="CJ103" s="1">
        <f ca="1">IF(CJ104="",0,COUNTIF(INDIRECT(CJ102&amp;CF100):INDIRECT(CJ102&amp;CF104),"Y"))</f>
        <v>0</v>
      </c>
      <c r="CK103" s="1">
        <f ca="1">IF(CK104="",0,COUNTIF(INDIRECT(CK102&amp;CF100):INDIRECT(CK102&amp;CF104),"Y"))</f>
        <v>0</v>
      </c>
      <c r="CL103" s="1" t="str" cm="1">
        <f t="array" aca="1" ref="CL103" ca="1">IFERROR(INDEX($CH$104:$CK$104,_xlfn.AGGREGATE(15,6,COLUMN($CH$104:$CK$104)-COLUMN($CG$104)/($CH$103:$CK$103=MAX($CH$103:$CK$103)),COLUMNS($CH$104:CH104))),"")</f>
        <v/>
      </c>
      <c r="CM103" s="1" t="str" cm="1">
        <f t="array" aca="1" ref="CM103" ca="1">IFERROR(INDEX($CH$104:$CK$104,_xlfn.AGGREGATE(15,6,COLUMN($CH$104:$CK$104)-COLUMN($CG$104)/($CH$103:$CK$103=MAX($CH$103:$CK$103)),COLUMNS($CH$104:CI104))),"")</f>
        <v/>
      </c>
      <c r="CN103" s="1" t="str" cm="1">
        <f t="array" aca="1" ref="CN103" ca="1">IFERROR(INDEX($CH$104:$CK$104,_xlfn.AGGREGATE(15,6,COLUMN($CH$104:$CK$104)-COLUMN($CG$104)/($CH$103:$CK$103=MAX($CH$103:$CK$103)),COLUMNS($CH$104:CJ104))),"")</f>
        <v/>
      </c>
      <c r="CO103" s="1" t="str" cm="1">
        <f t="array" aca="1" ref="CO103" ca="1">IFERROR(INDEX($CH$104:$CK$104,_xlfn.AGGREGATE(15,6,COLUMN($CH$104:$CK$104)-COLUMN($CG$104)/($CH$103:$CK$103=MAX($CH$103:$CK$103)),COLUMNS($CH$104:CK104))),"")</f>
        <v/>
      </c>
      <c r="CQ103" s="1" t="str">
        <f t="shared" ca="1" si="99"/>
        <v/>
      </c>
      <c r="CT103" s="1" t="str">
        <f t="shared" si="77"/>
        <v/>
      </c>
      <c r="DQ103" s="17" t="str">
        <f t="shared" si="67"/>
        <v>B94</v>
      </c>
      <c r="DR103" s="76" t="str">
        <f t="shared" si="68"/>
        <v/>
      </c>
      <c r="DS103" s="4" t="str">
        <f t="shared" si="69"/>
        <v/>
      </c>
      <c r="DT103" s="4" t="str">
        <f t="shared" si="70"/>
        <v/>
      </c>
      <c r="DU103" s="4" t="str">
        <f t="shared" si="71"/>
        <v/>
      </c>
      <c r="DV103" s="4" t="str">
        <f t="shared" si="72"/>
        <v/>
      </c>
      <c r="DW103" s="4" t="str">
        <f t="shared" si="73"/>
        <v/>
      </c>
    </row>
    <row r="104" spans="1:127" ht="26.25" customHeight="1" thickBot="1">
      <c r="A104" s="1">
        <v>95</v>
      </c>
      <c r="B104" s="40" t="str">
        <f>'Hedge 1 | (BTC)2'!B104</f>
        <v/>
      </c>
      <c r="C104" s="41" t="str">
        <f>'Hedge 1 | (BTC)2'!C104</f>
        <v/>
      </c>
      <c r="D104" s="41" t="str">
        <f>'Hedge 1 | (BTC)2'!H104</f>
        <v/>
      </c>
      <c r="E104" s="41" t="str">
        <f>'Hedge 1 | (BTC)2'!O104</f>
        <v/>
      </c>
      <c r="F104" s="41" t="str">
        <f>IF(AH104="","",IF('Hedge 1 | (BTC)2'!X104="W","Y",IF('Hedge 1 | (BTC)2'!X104="L","N","")))</f>
        <v/>
      </c>
      <c r="G104" s="41" t="str">
        <f>'Hedge 1 | (BTC)2'!AM104</f>
        <v/>
      </c>
      <c r="H104" s="41" t="str">
        <f>'Hedge 1 | (BTC)2'!S104</f>
        <v/>
      </c>
      <c r="I104" s="42" t="str">
        <f>'Hedge 1 | (BTC)2'!U104</f>
        <v/>
      </c>
      <c r="J104" s="55"/>
      <c r="K104" s="55"/>
      <c r="L104" s="40" t="str">
        <f>'Hedge 2 | (BDC)2'!B104</f>
        <v/>
      </c>
      <c r="M104" s="41" t="str">
        <f>'Hedge 2 | (BDC)2'!C104</f>
        <v/>
      </c>
      <c r="N104" s="41" t="str">
        <f>'Hedge 2 | (BDC)2'!H104</f>
        <v/>
      </c>
      <c r="O104" s="41" t="str">
        <f>'Hedge 2 | (BDC)2'!O104</f>
        <v/>
      </c>
      <c r="P104" s="41" t="str">
        <f>IF(AH104="","",IF('Hedge 2 | (BDC)2'!X104="W","Y",IF('Hedge 2 | (BDC)2'!X104="L","N","")))</f>
        <v/>
      </c>
      <c r="Q104" s="41" t="str">
        <f>'Hedge 2 | (BDC)2'!AM104</f>
        <v/>
      </c>
      <c r="R104" s="41" t="str">
        <f>'Hedge 2 | (BDC)2'!S104</f>
        <v/>
      </c>
      <c r="S104" s="42" t="str">
        <f>'Hedge 2 | (BDC)2'!U104</f>
        <v/>
      </c>
      <c r="T104" s="55"/>
      <c r="U104" s="55"/>
      <c r="V104" s="40" t="str">
        <f>'Hedge 3 | (BT)2-M1'!B104</f>
        <v/>
      </c>
      <c r="W104" s="41" t="str">
        <f>'Hedge 3 | (BT)2-M1'!C104</f>
        <v/>
      </c>
      <c r="X104" s="41" t="str">
        <f>'Hedge 3 | (BT)2-M1'!H104</f>
        <v/>
      </c>
      <c r="Y104" s="41" t="str">
        <f>'Hedge 3 | (BT)2-M1'!O104</f>
        <v/>
      </c>
      <c r="Z104" s="41" t="str">
        <f>IF(AH104="","",IF('Hedge 3 | (BT)2-M1'!X104="W","Y",IF('Hedge 3 | (BT)2-M1'!X104="L","N","")))</f>
        <v/>
      </c>
      <c r="AA104" s="41" t="str">
        <f>'Hedge 3 | (BT)2-M1'!AM104</f>
        <v/>
      </c>
      <c r="AB104" s="41" t="str">
        <f>'Hedge 3 | (BT)2-M1'!S104</f>
        <v/>
      </c>
      <c r="AC104" s="42" t="str">
        <f>'Hedge 3 | (BT)2-M1'!U104</f>
        <v/>
      </c>
      <c r="AD104" s="55"/>
      <c r="AE104" s="55"/>
      <c r="AF104" s="55"/>
      <c r="AG104" s="55"/>
      <c r="AH104" s="116"/>
      <c r="AI104" s="123"/>
      <c r="AJ104" s="124"/>
      <c r="AK104" s="121"/>
      <c r="AL104" s="75"/>
      <c r="AM104" s="70" t="str" cm="1">
        <f t="array" aca="1" ref="AM104" ca="1">IF(AH103="","",INDIRECT(CQ103&amp;CF104))</f>
        <v/>
      </c>
      <c r="AN104" s="41" t="str">
        <f t="shared" si="75"/>
        <v/>
      </c>
      <c r="AO104" s="41" t="str">
        <f t="shared" si="78"/>
        <v/>
      </c>
      <c r="AP104" s="37" t="str">
        <f t="shared" si="76"/>
        <v/>
      </c>
      <c r="AQ104" s="55"/>
      <c r="AR104" s="55"/>
      <c r="AS104" s="55"/>
      <c r="AT104" s="40" t="str">
        <f>'Hedge 4 | (BM1C)2'!B104</f>
        <v/>
      </c>
      <c r="AU104" s="41" t="str">
        <f>'Hedge 4 | (BM1C)2'!C104</f>
        <v/>
      </c>
      <c r="AV104" s="41" t="str">
        <f>'Hedge 4 | (BM1C)2'!H104</f>
        <v/>
      </c>
      <c r="AW104" s="41" t="str">
        <f>'Hedge 4 | (BM1C)2'!O104</f>
        <v/>
      </c>
      <c r="AX104" s="41" t="str">
        <f>IF(AH104="","",IF('Hedge 4 | (BM1C)2'!X104="W","Y",IF('Hedge 4 | (BM1C)2'!X104="L","N","")))</f>
        <v/>
      </c>
      <c r="AY104" s="41" t="str">
        <f>'Hedge 4 | (BM1C)2'!AM104</f>
        <v/>
      </c>
      <c r="AZ104" s="41" t="str">
        <f>'Hedge 4 | (BM1C)2'!S104</f>
        <v/>
      </c>
      <c r="BA104" s="42" t="str">
        <f>'Hedge 4 | (BM1C)2'!U104</f>
        <v/>
      </c>
      <c r="BB104" s="55"/>
      <c r="BC104" s="55"/>
      <c r="BD104" s="40" t="str">
        <f>'Hedge 5 | (BFC)2'!B104</f>
        <v/>
      </c>
      <c r="BE104" s="41" t="str">
        <f>'Hedge 5 | (BFC)2'!C104</f>
        <v/>
      </c>
      <c r="BF104" s="41" t="str">
        <f>'Hedge 5 | (BFC)2'!H104</f>
        <v/>
      </c>
      <c r="BG104" s="41" t="str">
        <f>'Hedge 5 | (BFC)2'!O104</f>
        <v/>
      </c>
      <c r="BH104" s="41" t="str">
        <f>IF(AH104="","",IF('Hedge 5 | (BFC)2'!X104="W","Y",IF('Hedge 5 | (BFC)2'!X104="L","N","")))</f>
        <v/>
      </c>
      <c r="BI104" s="41" t="str">
        <f>'Hedge 5 | (BFC)2'!AM104</f>
        <v/>
      </c>
      <c r="BJ104" s="41" t="str">
        <f>'Hedge 5 | (BFC)2'!S104</f>
        <v/>
      </c>
      <c r="BK104" s="42" t="str">
        <f>'Hedge 5 | (BFC)2'!U104</f>
        <v/>
      </c>
      <c r="BL104" s="55"/>
      <c r="BM104" s="55"/>
      <c r="BN104" s="35" t="str">
        <f>'Hedge 6 | (D3BF3)2'!B104</f>
        <v/>
      </c>
      <c r="BO104" s="36" t="str">
        <f>'Hedge 6 | (D3BF3)2'!C104</f>
        <v/>
      </c>
      <c r="BP104" s="36" t="str">
        <f>'Hedge 6 | (D3BF3)2'!H104</f>
        <v/>
      </c>
      <c r="BQ104" s="36" t="str">
        <f>'Hedge 6 | (D3BF3)2'!O104</f>
        <v/>
      </c>
      <c r="BR104" s="36" t="str">
        <f>IF(AH104="","",IF('Hedge 6 | (D3BF3)2'!X104="W","Y",IF('Hedge 6 | (D3BF3)2'!X104="L","N","")))</f>
        <v/>
      </c>
      <c r="BS104" s="36" t="str">
        <f>'Hedge 6 | (D3BF3)2'!AM104</f>
        <v/>
      </c>
      <c r="BT104" s="36" t="str">
        <f>'Hedge 6 | (D3BF3)2'!S104</f>
        <v/>
      </c>
      <c r="BU104" s="37" t="str">
        <f>'Hedge 6 | (D3BF3)2'!U104</f>
        <v/>
      </c>
      <c r="BV104" s="55"/>
      <c r="BW104" s="55"/>
      <c r="BX104" s="1" t="e">
        <f>IF(AN104="",0,IFERROR(VLOOKUP(AN99&amp;AN100&amp;AN101&amp;AN102&amp;AN103&amp;AN104,General!I:J,2,FALSE),0))+AO103</f>
        <v>#VALUE!</v>
      </c>
      <c r="BY104" s="1" t="str">
        <f>I104</f>
        <v/>
      </c>
      <c r="BZ104" s="1" t="str">
        <f>S104</f>
        <v/>
      </c>
      <c r="CA104" s="1" t="str">
        <f>AC104</f>
        <v/>
      </c>
      <c r="CB104" s="1" t="str">
        <f>BA104</f>
        <v/>
      </c>
      <c r="CC104" s="1" t="str">
        <f>BK104</f>
        <v/>
      </c>
      <c r="CD104" s="1" t="str">
        <f>BU104</f>
        <v/>
      </c>
      <c r="CE104" s="1" t="str">
        <f>IF(AH104="","",INDEX($BY$4:$CD$4,MATCH(MAX(BY104:CD104),BY104:CD104,0)))</f>
        <v/>
      </c>
      <c r="CF104" s="1">
        <v>104</v>
      </c>
      <c r="CH104" s="1" t="str" cm="1">
        <f t="array" ref="CH104">IFERROR(INDEX($BY$4:$CD$4,_xlfn.AGGREGATE(15,6,COLUMN($BY$4:$CD$4)-COLUMN($BX$1)/($BY$104:$CD$104=MAX($BY$104:$CD$104)),COLUMNS($BY$4:BY4))),"")</f>
        <v/>
      </c>
      <c r="CI104" s="1" t="str" cm="1">
        <f t="array" ref="CI104">IFERROR(INDEX($BY$4:$CD$4,_xlfn.AGGREGATE(15,6,COLUMN($BY$4:$CD$4)-COLUMN($BX$1)/($BY$104:$CD$104=MAX($BY$104:$CD$104)),COLUMNS($BY$4:BZ4))),"")</f>
        <v/>
      </c>
      <c r="CJ104" s="1" t="str" cm="1">
        <f t="array" ref="CJ104">IFERROR(INDEX($BY$4:$CD$4,_xlfn.AGGREGATE(15,6,COLUMN($BY$4:$CD$4)-COLUMN($BX$1)/($BY$104:$CD$104=MAX($BY$104:$CD$104)),COLUMNS($BY$4:CA4))),"")</f>
        <v/>
      </c>
      <c r="CK104" s="1" t="str" cm="1">
        <f t="array" ref="CK104">IFERROR(INDEX($BY$4:$CD$4,_xlfn.AGGREGATE(15,6,COLUMN($BY$4:$CD$4)-COLUMN($BX$1)/($BY$104:$CD$104=MAX($BY$104:$CD$104)),COLUMNS($BY$4:CA4))),"")</f>
        <v/>
      </c>
      <c r="CL104" s="66" t="str">
        <f ca="1">IF(CM103="",CL103,CL100)</f>
        <v/>
      </c>
      <c r="CP104" s="1" t="str">
        <f>IF(CL101&gt;1,"R","N")</f>
        <v>R</v>
      </c>
      <c r="CQ104" s="1" t="str">
        <f ca="1">CL104</f>
        <v/>
      </c>
      <c r="CT104" s="1" t="str">
        <f t="shared" si="77"/>
        <v/>
      </c>
      <c r="DQ104" s="17" t="str">
        <f t="shared" si="67"/>
        <v>B95</v>
      </c>
      <c r="DR104" s="76" t="str">
        <f t="shared" si="68"/>
        <v/>
      </c>
      <c r="DS104" s="4" t="str">
        <f t="shared" si="69"/>
        <v/>
      </c>
      <c r="DT104" s="4" t="str">
        <f t="shared" si="70"/>
        <v/>
      </c>
      <c r="DU104" s="4" t="str">
        <f t="shared" si="71"/>
        <v/>
      </c>
      <c r="DV104" s="4" t="str">
        <f t="shared" si="72"/>
        <v/>
      </c>
      <c r="DW104" s="4" t="str">
        <f t="shared" si="73"/>
        <v/>
      </c>
    </row>
    <row r="105" spans="1:127" ht="26.25" customHeight="1" thickBot="1">
      <c r="A105" s="1">
        <v>96</v>
      </c>
      <c r="B105" s="35" t="str">
        <f>'Hedge 1 | (BTC)2'!B105</f>
        <v/>
      </c>
      <c r="C105" s="36" t="str">
        <f>'Hedge 1 | (BTC)2'!C105</f>
        <v/>
      </c>
      <c r="D105" s="36" t="str">
        <f>'Hedge 1 | (BTC)2'!H105</f>
        <v/>
      </c>
      <c r="E105" s="36" t="str">
        <f>'Hedge 1 | (BTC)2'!O105</f>
        <v/>
      </c>
      <c r="F105" s="36" t="str">
        <f>IF(AH105="","",IF('Hedge 1 | (BTC)2'!X105="W","Y",IF('Hedge 1 | (BTC)2'!X105="L","N","")))</f>
        <v/>
      </c>
      <c r="G105" s="36" t="str">
        <f>'Hedge 1 | (BTC)2'!AM105</f>
        <v/>
      </c>
      <c r="H105" s="36" t="str">
        <f>'Hedge 1 | (BTC)2'!S105</f>
        <v/>
      </c>
      <c r="I105" s="37" t="str">
        <f>'Hedge 1 | (BTC)2'!U105</f>
        <v/>
      </c>
      <c r="J105" s="55"/>
      <c r="K105" s="55"/>
      <c r="L105" s="35" t="str">
        <f>'Hedge 2 | (BDC)2'!B105</f>
        <v/>
      </c>
      <c r="M105" s="36" t="str">
        <f>'Hedge 2 | (BDC)2'!C105</f>
        <v/>
      </c>
      <c r="N105" s="36" t="str">
        <f>'Hedge 2 | (BDC)2'!H105</f>
        <v/>
      </c>
      <c r="O105" s="36" t="str">
        <f>'Hedge 2 | (BDC)2'!O105</f>
        <v/>
      </c>
      <c r="P105" s="36" t="str">
        <f>IF(AH105="","",IF('Hedge 2 | (BDC)2'!X105="W","Y",IF('Hedge 2 | (BDC)2'!X105="L","N","")))</f>
        <v/>
      </c>
      <c r="Q105" s="36" t="str">
        <f>'Hedge 2 | (BDC)2'!AM105</f>
        <v/>
      </c>
      <c r="R105" s="36" t="str">
        <f>'Hedge 2 | (BDC)2'!S105</f>
        <v/>
      </c>
      <c r="S105" s="37" t="str">
        <f>'Hedge 2 | (BDC)2'!U105</f>
        <v/>
      </c>
      <c r="T105" s="55"/>
      <c r="U105" s="55"/>
      <c r="V105" s="35" t="str">
        <f>'Hedge 3 | (BT)2-M1'!B105</f>
        <v/>
      </c>
      <c r="W105" s="36" t="str">
        <f>'Hedge 3 | (BT)2-M1'!C105</f>
        <v/>
      </c>
      <c r="X105" s="36" t="str">
        <f>'Hedge 3 | (BT)2-M1'!H105</f>
        <v/>
      </c>
      <c r="Y105" s="36" t="str">
        <f>'Hedge 3 | (BT)2-M1'!O105</f>
        <v/>
      </c>
      <c r="Z105" s="36" t="str">
        <f>IF(AH105="","",IF('Hedge 3 | (BT)2-M1'!X105="W","Y",IF('Hedge 3 | (BT)2-M1'!X105="L","N","")))</f>
        <v/>
      </c>
      <c r="AA105" s="36" t="str">
        <f>'Hedge 3 | (BT)2-M1'!AM105</f>
        <v/>
      </c>
      <c r="AB105" s="36" t="str">
        <f>'Hedge 3 | (BT)2-M1'!S105</f>
        <v/>
      </c>
      <c r="AC105" s="37" t="str">
        <f>'Hedge 3 | (BT)2-M1'!U105</f>
        <v/>
      </c>
      <c r="AD105" s="55"/>
      <c r="AE105" s="55"/>
      <c r="AF105" s="55"/>
      <c r="AG105" s="55"/>
      <c r="AH105" s="114"/>
      <c r="AI105" s="123"/>
      <c r="AJ105" s="124"/>
      <c r="AK105" s="132" t="str">
        <f t="shared" ref="AK105" si="101">IF(AH104="","",IF(CP104="R","R",""))</f>
        <v/>
      </c>
      <c r="AL105" s="68" t="str">
        <f>IF(AH104="","",VLOOKUP(CQ105,General!U:V,2,FALSE))</f>
        <v/>
      </c>
      <c r="AM105" s="69" t="str" cm="1">
        <f t="array" aca="1" ref="AM105" ca="1">IF(AH104="","",INDIRECT(CQ104&amp;CF105))</f>
        <v/>
      </c>
      <c r="AN105" s="36" t="str">
        <f t="shared" si="75"/>
        <v/>
      </c>
      <c r="AO105" s="36" t="str">
        <f t="shared" si="78"/>
        <v/>
      </c>
      <c r="AP105" s="37" t="str">
        <f t="shared" si="76"/>
        <v/>
      </c>
      <c r="AQ105" s="55"/>
      <c r="AR105" s="55"/>
      <c r="AS105" s="55"/>
      <c r="AT105" s="35" t="str">
        <f>'Hedge 4 | (BM1C)2'!B105</f>
        <v/>
      </c>
      <c r="AU105" s="36" t="str">
        <f>'Hedge 4 | (BM1C)2'!C105</f>
        <v/>
      </c>
      <c r="AV105" s="36" t="str">
        <f>'Hedge 4 | (BM1C)2'!H105</f>
        <v/>
      </c>
      <c r="AW105" s="36" t="str">
        <f>'Hedge 4 | (BM1C)2'!O105</f>
        <v/>
      </c>
      <c r="AX105" s="36" t="str">
        <f>IF(AH105="","",IF('Hedge 4 | (BM1C)2'!X105="W","Y",IF('Hedge 4 | (BM1C)2'!X105="L","N","")))</f>
        <v/>
      </c>
      <c r="AY105" s="36" t="str">
        <f>'Hedge 4 | (BM1C)2'!AM105</f>
        <v/>
      </c>
      <c r="AZ105" s="36" t="str">
        <f>'Hedge 4 | (BM1C)2'!S105</f>
        <v/>
      </c>
      <c r="BA105" s="37" t="str">
        <f>'Hedge 4 | (BM1C)2'!U105</f>
        <v/>
      </c>
      <c r="BB105" s="55"/>
      <c r="BC105" s="55"/>
      <c r="BD105" s="35" t="str">
        <f>'Hedge 5 | (BFC)2'!B105</f>
        <v/>
      </c>
      <c r="BE105" s="36" t="str">
        <f>'Hedge 5 | (BFC)2'!C105</f>
        <v/>
      </c>
      <c r="BF105" s="36" t="str">
        <f>'Hedge 5 | (BFC)2'!H105</f>
        <v/>
      </c>
      <c r="BG105" s="36" t="str">
        <f>'Hedge 5 | (BFC)2'!O105</f>
        <v/>
      </c>
      <c r="BH105" s="36" t="str">
        <f>IF(AH105="","",IF('Hedge 5 | (BFC)2'!X105="W","Y",IF('Hedge 5 | (BFC)2'!X105="L","N","")))</f>
        <v/>
      </c>
      <c r="BI105" s="36" t="str">
        <f>'Hedge 5 | (BFC)2'!AM105</f>
        <v/>
      </c>
      <c r="BJ105" s="36" t="str">
        <f>'Hedge 5 | (BFC)2'!S105</f>
        <v/>
      </c>
      <c r="BK105" s="37" t="str">
        <f>'Hedge 5 | (BFC)2'!U105</f>
        <v/>
      </c>
      <c r="BL105" s="55"/>
      <c r="BM105" s="55"/>
      <c r="BN105" s="35" t="str">
        <f>'Hedge 6 | (D3BF3)2'!B105</f>
        <v/>
      </c>
      <c r="BO105" s="36" t="str">
        <f>'Hedge 6 | (D3BF3)2'!C105</f>
        <v/>
      </c>
      <c r="BP105" s="36" t="str">
        <f>'Hedge 6 | (D3BF3)2'!H105</f>
        <v/>
      </c>
      <c r="BQ105" s="36" t="str">
        <f>'Hedge 6 | (D3BF3)2'!O105</f>
        <v/>
      </c>
      <c r="BR105" s="36" t="str">
        <f>IF(AH105="","",IF('Hedge 6 | (D3BF3)2'!X105="W","Y",IF('Hedge 6 | (D3BF3)2'!X105="L","N","")))</f>
        <v/>
      </c>
      <c r="BS105" s="36" t="str">
        <f>'Hedge 6 | (D3BF3)2'!AM105</f>
        <v/>
      </c>
      <c r="BT105" s="36" t="str">
        <f>'Hedge 6 | (D3BF3)2'!S105</f>
        <v/>
      </c>
      <c r="BU105" s="37" t="str">
        <f>'Hedge 6 | (D3BF3)2'!U105</f>
        <v/>
      </c>
      <c r="BV105" s="55"/>
      <c r="BW105" s="55"/>
      <c r="BX105" s="1" t="e">
        <f>IF(AN105="",0,IFERROR(VLOOKUP(AN100&amp;AN101&amp;AN102&amp;AN103&amp;AN104&amp;AN105,General!I:J,2,FALSE),0))+AO104</f>
        <v>#VALUE!</v>
      </c>
      <c r="CE105" s="1" t="str">
        <f>CE109</f>
        <v/>
      </c>
      <c r="CF105" s="1">
        <v>105</v>
      </c>
      <c r="CL105" s="1" t="str">
        <f ca="1">IF(CL106=1,CL103,IF(CL106=2,IF(CM103="",CL103,CM103),IF(CL106=3,IF(AND(CM103="",CN103=""),CL103,IF(CN103="",CM103,CN103)),IF(AND(CM103="",CN103="",CO103=""),CL103,IF(AND(CN103="",CO103=""),CM103,IF(CO103="",CN103,CO103))))))</f>
        <v/>
      </c>
      <c r="CQ105" s="1" t="str">
        <f ca="1">$CL$104</f>
        <v/>
      </c>
      <c r="CT105" s="1" t="str">
        <f t="shared" si="77"/>
        <v/>
      </c>
      <c r="DQ105" s="17" t="str">
        <f t="shared" si="67"/>
        <v>B96</v>
      </c>
      <c r="DR105" s="76" t="str">
        <f t="shared" si="68"/>
        <v/>
      </c>
      <c r="DS105" s="4" t="str">
        <f t="shared" si="69"/>
        <v/>
      </c>
      <c r="DT105" s="4" t="str">
        <f t="shared" si="70"/>
        <v/>
      </c>
      <c r="DU105" s="4" t="str">
        <f t="shared" si="71"/>
        <v/>
      </c>
      <c r="DV105" s="4" t="str">
        <f t="shared" si="72"/>
        <v/>
      </c>
      <c r="DW105" s="4" t="str">
        <f t="shared" si="73"/>
        <v/>
      </c>
    </row>
    <row r="106" spans="1:127" ht="26.25" customHeight="1" thickBot="1">
      <c r="A106" s="1">
        <v>97</v>
      </c>
      <c r="B106" s="38" t="str">
        <f>'Hedge 1 | (BTC)2'!B106</f>
        <v/>
      </c>
      <c r="C106" s="25" t="str">
        <f>'Hedge 1 | (BTC)2'!C106</f>
        <v/>
      </c>
      <c r="D106" s="25" t="str">
        <f>'Hedge 1 | (BTC)2'!H106</f>
        <v/>
      </c>
      <c r="E106" s="25" t="str">
        <f>'Hedge 1 | (BTC)2'!O106</f>
        <v/>
      </c>
      <c r="F106" s="25" t="str">
        <f>IF(AH106="","",IF('Hedge 1 | (BTC)2'!X106="W","Y",IF('Hedge 1 | (BTC)2'!X106="L","N","")))</f>
        <v/>
      </c>
      <c r="G106" s="25" t="str">
        <f>'Hedge 1 | (BTC)2'!AM106</f>
        <v/>
      </c>
      <c r="H106" s="25" t="str">
        <f>'Hedge 1 | (BTC)2'!S106</f>
        <v/>
      </c>
      <c r="I106" s="39" t="str">
        <f>'Hedge 1 | (BTC)2'!U106</f>
        <v/>
      </c>
      <c r="J106" s="55"/>
      <c r="K106" s="55"/>
      <c r="L106" s="38" t="str">
        <f>'Hedge 2 | (BDC)2'!B106</f>
        <v/>
      </c>
      <c r="M106" s="25" t="str">
        <f>'Hedge 2 | (BDC)2'!C106</f>
        <v/>
      </c>
      <c r="N106" s="25" t="str">
        <f>'Hedge 2 | (BDC)2'!H106</f>
        <v/>
      </c>
      <c r="O106" s="25" t="str">
        <f>'Hedge 2 | (BDC)2'!O106</f>
        <v/>
      </c>
      <c r="P106" s="25" t="str">
        <f>IF(AH106="","",IF('Hedge 2 | (BDC)2'!X106="W","Y",IF('Hedge 2 | (BDC)2'!X106="L","N","")))</f>
        <v/>
      </c>
      <c r="Q106" s="25" t="str">
        <f>'Hedge 2 | (BDC)2'!AM106</f>
        <v/>
      </c>
      <c r="R106" s="25" t="str">
        <f>'Hedge 2 | (BDC)2'!S106</f>
        <v/>
      </c>
      <c r="S106" s="39" t="str">
        <f>'Hedge 2 | (BDC)2'!U106</f>
        <v/>
      </c>
      <c r="T106" s="55"/>
      <c r="U106" s="55"/>
      <c r="V106" s="38" t="str">
        <f>'Hedge 3 | (BT)2-M1'!B106</f>
        <v/>
      </c>
      <c r="W106" s="25" t="str">
        <f>'Hedge 3 | (BT)2-M1'!C106</f>
        <v/>
      </c>
      <c r="X106" s="25" t="str">
        <f>'Hedge 3 | (BT)2-M1'!H106</f>
        <v/>
      </c>
      <c r="Y106" s="25" t="str">
        <f>'Hedge 3 | (BT)2-M1'!O106</f>
        <v/>
      </c>
      <c r="Z106" s="25" t="str">
        <f>IF(AH106="","",IF('Hedge 3 | (BT)2-M1'!X106="W","Y",IF('Hedge 3 | (BT)2-M1'!X106="L","N","")))</f>
        <v/>
      </c>
      <c r="AA106" s="25" t="str">
        <f>'Hedge 3 | (BT)2-M1'!AM106</f>
        <v/>
      </c>
      <c r="AB106" s="25" t="str">
        <f>'Hedge 3 | (BT)2-M1'!S106</f>
        <v/>
      </c>
      <c r="AC106" s="39" t="str">
        <f>'Hedge 3 | (BT)2-M1'!U106</f>
        <v/>
      </c>
      <c r="AD106" s="55"/>
      <c r="AE106" s="55"/>
      <c r="AF106" s="55"/>
      <c r="AG106" s="55"/>
      <c r="AH106" s="115"/>
      <c r="AI106" s="123"/>
      <c r="AJ106" s="124"/>
      <c r="AK106" s="120"/>
      <c r="AL106" s="74"/>
      <c r="AM106" s="67" t="str" cm="1">
        <f t="array" aca="1" ref="AM106" ca="1">IF(AH105="","",INDIRECT(CQ105&amp;CF106))</f>
        <v/>
      </c>
      <c r="AN106" s="25" t="str">
        <f t="shared" si="75"/>
        <v/>
      </c>
      <c r="AO106" s="25" t="str">
        <f t="shared" si="78"/>
        <v/>
      </c>
      <c r="AP106" s="37" t="str">
        <f t="shared" si="76"/>
        <v/>
      </c>
      <c r="AQ106" s="55"/>
      <c r="AR106" s="55"/>
      <c r="AS106" s="55"/>
      <c r="AT106" s="38" t="str">
        <f>'Hedge 4 | (BM1C)2'!B106</f>
        <v/>
      </c>
      <c r="AU106" s="25" t="str">
        <f>'Hedge 4 | (BM1C)2'!C106</f>
        <v/>
      </c>
      <c r="AV106" s="25" t="str">
        <f>'Hedge 4 | (BM1C)2'!H106</f>
        <v/>
      </c>
      <c r="AW106" s="25" t="str">
        <f>'Hedge 4 | (BM1C)2'!O106</f>
        <v/>
      </c>
      <c r="AX106" s="25" t="str">
        <f>IF(AH106="","",IF('Hedge 4 | (BM1C)2'!X106="W","Y",IF('Hedge 4 | (BM1C)2'!X106="L","N","")))</f>
        <v/>
      </c>
      <c r="AY106" s="25" t="str">
        <f>'Hedge 4 | (BM1C)2'!AM106</f>
        <v/>
      </c>
      <c r="AZ106" s="25" t="str">
        <f>'Hedge 4 | (BM1C)2'!S106</f>
        <v/>
      </c>
      <c r="BA106" s="39" t="str">
        <f>'Hedge 4 | (BM1C)2'!U106</f>
        <v/>
      </c>
      <c r="BB106" s="55"/>
      <c r="BC106" s="55"/>
      <c r="BD106" s="38" t="str">
        <f>'Hedge 5 | (BFC)2'!B106</f>
        <v/>
      </c>
      <c r="BE106" s="25" t="str">
        <f>'Hedge 5 | (BFC)2'!C106</f>
        <v/>
      </c>
      <c r="BF106" s="25" t="str">
        <f>'Hedge 5 | (BFC)2'!H106</f>
        <v/>
      </c>
      <c r="BG106" s="25" t="str">
        <f>'Hedge 5 | (BFC)2'!O106</f>
        <v/>
      </c>
      <c r="BH106" s="25" t="str">
        <f>IF(AH106="","",IF('Hedge 5 | (BFC)2'!X106="W","Y",IF('Hedge 5 | (BFC)2'!X106="L","N","")))</f>
        <v/>
      </c>
      <c r="BI106" s="25" t="str">
        <f>'Hedge 5 | (BFC)2'!AM106</f>
        <v/>
      </c>
      <c r="BJ106" s="25" t="str">
        <f>'Hedge 5 | (BFC)2'!S106</f>
        <v/>
      </c>
      <c r="BK106" s="39" t="str">
        <f>'Hedge 5 | (BFC)2'!U106</f>
        <v/>
      </c>
      <c r="BL106" s="55"/>
      <c r="BM106" s="55"/>
      <c r="BN106" s="35" t="str">
        <f>'Hedge 6 | (D3BF3)2'!B106</f>
        <v/>
      </c>
      <c r="BO106" s="36" t="str">
        <f>'Hedge 6 | (D3BF3)2'!C106</f>
        <v/>
      </c>
      <c r="BP106" s="36" t="str">
        <f>'Hedge 6 | (D3BF3)2'!H106</f>
        <v/>
      </c>
      <c r="BQ106" s="36" t="str">
        <f>'Hedge 6 | (D3BF3)2'!O106</f>
        <v/>
      </c>
      <c r="BR106" s="36" t="str">
        <f>IF(AH106="","",IF('Hedge 6 | (D3BF3)2'!X106="W","Y",IF('Hedge 6 | (D3BF3)2'!X106="L","N","")))</f>
        <v/>
      </c>
      <c r="BS106" s="36" t="str">
        <f>'Hedge 6 | (D3BF3)2'!AM106</f>
        <v/>
      </c>
      <c r="BT106" s="36" t="str">
        <f>'Hedge 6 | (D3BF3)2'!S106</f>
        <v/>
      </c>
      <c r="BU106" s="37" t="str">
        <f>'Hedge 6 | (D3BF3)2'!U106</f>
        <v/>
      </c>
      <c r="BV106" s="55"/>
      <c r="BW106" s="55"/>
      <c r="BX106" s="1" t="e">
        <f>IF(AN106="",0,IFERROR(VLOOKUP(AN101&amp;AN102&amp;AN103&amp;AN104&amp;AN105&amp;AN106,General!I:J,2,FALSE),0))+AO105</f>
        <v>#VALUE!</v>
      </c>
      <c r="CE106" s="1" t="str">
        <f>CE109</f>
        <v/>
      </c>
      <c r="CF106" s="1">
        <v>106</v>
      </c>
      <c r="CL106" s="1">
        <f>CR106</f>
        <v>4</v>
      </c>
      <c r="CQ106" s="1" t="str">
        <f t="shared" ref="CQ106:CQ108" ca="1" si="102">$CL$104</f>
        <v/>
      </c>
      <c r="CR106" s="1">
        <f t="shared" ref="CR106" si="103">IF(CR101=4,1,CR101+1)</f>
        <v>4</v>
      </c>
      <c r="CT106" s="1" t="str">
        <f t="shared" si="77"/>
        <v/>
      </c>
      <c r="DQ106" s="17" t="str">
        <f t="shared" si="67"/>
        <v>B97</v>
      </c>
      <c r="DR106" s="76" t="str">
        <f t="shared" si="68"/>
        <v/>
      </c>
      <c r="DS106" s="4" t="str">
        <f t="shared" si="69"/>
        <v/>
      </c>
      <c r="DT106" s="4" t="str">
        <f t="shared" si="70"/>
        <v/>
      </c>
      <c r="DU106" s="4" t="str">
        <f t="shared" si="71"/>
        <v/>
      </c>
      <c r="DV106" s="4" t="str">
        <f t="shared" si="72"/>
        <v/>
      </c>
      <c r="DW106" s="4" t="str">
        <f t="shared" si="73"/>
        <v/>
      </c>
    </row>
    <row r="107" spans="1:127" ht="26.25" customHeight="1" thickBot="1">
      <c r="A107" s="1">
        <v>98</v>
      </c>
      <c r="B107" s="38" t="str">
        <f>'Hedge 1 | (BTC)2'!B107</f>
        <v/>
      </c>
      <c r="C107" s="25" t="str">
        <f>'Hedge 1 | (BTC)2'!C107</f>
        <v/>
      </c>
      <c r="D107" s="25" t="str">
        <f>'Hedge 1 | (BTC)2'!H107</f>
        <v/>
      </c>
      <c r="E107" s="25" t="str">
        <f>'Hedge 1 | (BTC)2'!O107</f>
        <v/>
      </c>
      <c r="F107" s="25" t="str">
        <f>IF(AH107="","",IF('Hedge 1 | (BTC)2'!X107="W","Y",IF('Hedge 1 | (BTC)2'!X107="L","N","")))</f>
        <v/>
      </c>
      <c r="G107" s="25" t="str">
        <f>'Hedge 1 | (BTC)2'!AM107</f>
        <v/>
      </c>
      <c r="H107" s="25" t="str">
        <f>'Hedge 1 | (BTC)2'!S107</f>
        <v/>
      </c>
      <c r="I107" s="39" t="str">
        <f>'Hedge 1 | (BTC)2'!U107</f>
        <v/>
      </c>
      <c r="J107" s="55"/>
      <c r="K107" s="55"/>
      <c r="L107" s="38" t="str">
        <f>'Hedge 2 | (BDC)2'!B107</f>
        <v/>
      </c>
      <c r="M107" s="25" t="str">
        <f>'Hedge 2 | (BDC)2'!C107</f>
        <v/>
      </c>
      <c r="N107" s="25" t="str">
        <f>'Hedge 2 | (BDC)2'!H107</f>
        <v/>
      </c>
      <c r="O107" s="25" t="str">
        <f>'Hedge 2 | (BDC)2'!O107</f>
        <v/>
      </c>
      <c r="P107" s="25" t="str">
        <f>IF(AH107="","",IF('Hedge 2 | (BDC)2'!X107="W","Y",IF('Hedge 2 | (BDC)2'!X107="L","N","")))</f>
        <v/>
      </c>
      <c r="Q107" s="25" t="str">
        <f>'Hedge 2 | (BDC)2'!AM107</f>
        <v/>
      </c>
      <c r="R107" s="25" t="str">
        <f>'Hedge 2 | (BDC)2'!S107</f>
        <v/>
      </c>
      <c r="S107" s="39" t="str">
        <f>'Hedge 2 | (BDC)2'!U107</f>
        <v/>
      </c>
      <c r="T107" s="55"/>
      <c r="U107" s="55"/>
      <c r="V107" s="38" t="str">
        <f>'Hedge 3 | (BT)2-M1'!B107</f>
        <v/>
      </c>
      <c r="W107" s="25" t="str">
        <f>'Hedge 3 | (BT)2-M1'!C107</f>
        <v/>
      </c>
      <c r="X107" s="25" t="str">
        <f>'Hedge 3 | (BT)2-M1'!H107</f>
        <v/>
      </c>
      <c r="Y107" s="25" t="str">
        <f>'Hedge 3 | (BT)2-M1'!O107</f>
        <v/>
      </c>
      <c r="Z107" s="25" t="str">
        <f>IF(AH107="","",IF('Hedge 3 | (BT)2-M1'!X107="W","Y",IF('Hedge 3 | (BT)2-M1'!X107="L","N","")))</f>
        <v/>
      </c>
      <c r="AA107" s="25" t="str">
        <f>'Hedge 3 | (BT)2-M1'!AM107</f>
        <v/>
      </c>
      <c r="AB107" s="25" t="str">
        <f>'Hedge 3 | (BT)2-M1'!S107</f>
        <v/>
      </c>
      <c r="AC107" s="39" t="str">
        <f>'Hedge 3 | (BT)2-M1'!U107</f>
        <v/>
      </c>
      <c r="AD107" s="55"/>
      <c r="AE107" s="55"/>
      <c r="AF107" s="55"/>
      <c r="AG107" s="55"/>
      <c r="AH107" s="115"/>
      <c r="AI107" s="123"/>
      <c r="AJ107" s="124"/>
      <c r="AK107" s="120"/>
      <c r="AL107" s="74"/>
      <c r="AM107" s="67" t="str" cm="1">
        <f t="array" aca="1" ref="AM107" ca="1">IF(AH106="","",INDIRECT(CQ106&amp;CF107))</f>
        <v/>
      </c>
      <c r="AN107" s="25" t="str">
        <f t="shared" si="75"/>
        <v/>
      </c>
      <c r="AO107" s="25" t="str">
        <f t="shared" si="78"/>
        <v/>
      </c>
      <c r="AP107" s="37" t="str">
        <f t="shared" si="76"/>
        <v/>
      </c>
      <c r="AQ107" s="55"/>
      <c r="AR107" s="55"/>
      <c r="AS107" s="55"/>
      <c r="AT107" s="38" t="str">
        <f>'Hedge 4 | (BM1C)2'!B107</f>
        <v/>
      </c>
      <c r="AU107" s="25" t="str">
        <f>'Hedge 4 | (BM1C)2'!C107</f>
        <v/>
      </c>
      <c r="AV107" s="25" t="str">
        <f>'Hedge 4 | (BM1C)2'!H107</f>
        <v/>
      </c>
      <c r="AW107" s="25" t="str">
        <f>'Hedge 4 | (BM1C)2'!O107</f>
        <v/>
      </c>
      <c r="AX107" s="25" t="str">
        <f>IF(AH107="","",IF('Hedge 4 | (BM1C)2'!X107="W","Y",IF('Hedge 4 | (BM1C)2'!X107="L","N","")))</f>
        <v/>
      </c>
      <c r="AY107" s="25" t="str">
        <f>'Hedge 4 | (BM1C)2'!AM107</f>
        <v/>
      </c>
      <c r="AZ107" s="25" t="str">
        <f>'Hedge 4 | (BM1C)2'!S107</f>
        <v/>
      </c>
      <c r="BA107" s="39" t="str">
        <f>'Hedge 4 | (BM1C)2'!U107</f>
        <v/>
      </c>
      <c r="BB107" s="55"/>
      <c r="BC107" s="55"/>
      <c r="BD107" s="38" t="str">
        <f>'Hedge 5 | (BFC)2'!B107</f>
        <v/>
      </c>
      <c r="BE107" s="25" t="str">
        <f>'Hedge 5 | (BFC)2'!C107</f>
        <v/>
      </c>
      <c r="BF107" s="25" t="str">
        <f>'Hedge 5 | (BFC)2'!H107</f>
        <v/>
      </c>
      <c r="BG107" s="25" t="str">
        <f>'Hedge 5 | (BFC)2'!O107</f>
        <v/>
      </c>
      <c r="BH107" s="25" t="str">
        <f>IF(AH107="","",IF('Hedge 5 | (BFC)2'!X107="W","Y",IF('Hedge 5 | (BFC)2'!X107="L","N","")))</f>
        <v/>
      </c>
      <c r="BI107" s="25" t="str">
        <f>'Hedge 5 | (BFC)2'!AM107</f>
        <v/>
      </c>
      <c r="BJ107" s="25" t="str">
        <f>'Hedge 5 | (BFC)2'!S107</f>
        <v/>
      </c>
      <c r="BK107" s="39" t="str">
        <f>'Hedge 5 | (BFC)2'!U107</f>
        <v/>
      </c>
      <c r="BL107" s="55"/>
      <c r="BM107" s="55"/>
      <c r="BN107" s="35" t="str">
        <f>'Hedge 6 | (D3BF3)2'!B107</f>
        <v/>
      </c>
      <c r="BO107" s="36" t="str">
        <f>'Hedge 6 | (D3BF3)2'!C107</f>
        <v/>
      </c>
      <c r="BP107" s="36" t="str">
        <f>'Hedge 6 | (D3BF3)2'!H107</f>
        <v/>
      </c>
      <c r="BQ107" s="36" t="str">
        <f>'Hedge 6 | (D3BF3)2'!O107</f>
        <v/>
      </c>
      <c r="BR107" s="36" t="str">
        <f>IF(AH107="","",IF('Hedge 6 | (D3BF3)2'!X107="W","Y",IF('Hedge 6 | (D3BF3)2'!X107="L","N","")))</f>
        <v/>
      </c>
      <c r="BS107" s="36" t="str">
        <f>'Hedge 6 | (D3BF3)2'!AM107</f>
        <v/>
      </c>
      <c r="BT107" s="36" t="str">
        <f>'Hedge 6 | (D3BF3)2'!S107</f>
        <v/>
      </c>
      <c r="BU107" s="37" t="str">
        <f>'Hedge 6 | (D3BF3)2'!U107</f>
        <v/>
      </c>
      <c r="BV107" s="55"/>
      <c r="BW107" s="55"/>
      <c r="BX107" s="1" t="e">
        <f>IF(AN107="",0,IFERROR(VLOOKUP(AN102&amp;AN103&amp;AN104&amp;AN105&amp;AN106&amp;AN107,General!I:J,2,FALSE),0))+AO106</f>
        <v>#VALUE!</v>
      </c>
      <c r="CE107" s="1" t="str">
        <f>CE109</f>
        <v/>
      </c>
      <c r="CF107" s="1">
        <v>107</v>
      </c>
      <c r="CH107" s="1" t="str">
        <f>IFERROR(VLOOKUP(CH109,General!R:S,2,FALSE),"")</f>
        <v/>
      </c>
      <c r="CI107" s="1" t="str">
        <f>IFERROR(VLOOKUP(CI109,General!R:S,2,FALSE),"")</f>
        <v/>
      </c>
      <c r="CJ107" s="1" t="str">
        <f>IFERROR(VLOOKUP(CJ109,General!R:S,2,FALSE),"")</f>
        <v/>
      </c>
      <c r="CK107" s="1" t="str">
        <f>IFERROR(VLOOKUP(CK109,General!R:S,2,FALSE),"")</f>
        <v/>
      </c>
      <c r="CL107" s="1">
        <f ca="1">COUNTIF(CH108:CK108,MAX(CH108:CK108))</f>
        <v>4</v>
      </c>
      <c r="CQ107" s="1" t="str">
        <f t="shared" ca="1" si="102"/>
        <v/>
      </c>
      <c r="CT107" s="1" t="str">
        <f t="shared" si="77"/>
        <v/>
      </c>
      <c r="DQ107" s="17" t="str">
        <f t="shared" si="67"/>
        <v>B98</v>
      </c>
      <c r="DR107" s="76" t="str">
        <f t="shared" si="68"/>
        <v/>
      </c>
      <c r="DS107" s="4" t="str">
        <f t="shared" si="69"/>
        <v/>
      </c>
      <c r="DT107" s="4" t="str">
        <f t="shared" si="70"/>
        <v/>
      </c>
      <c r="DU107" s="4" t="str">
        <f t="shared" si="71"/>
        <v/>
      </c>
      <c r="DV107" s="4" t="str">
        <f t="shared" si="72"/>
        <v/>
      </c>
      <c r="DW107" s="4" t="str">
        <f t="shared" si="73"/>
        <v/>
      </c>
    </row>
    <row r="108" spans="1:127" ht="26.25" customHeight="1" thickBot="1">
      <c r="A108" s="1">
        <v>99</v>
      </c>
      <c r="B108" s="38" t="str">
        <f>'Hedge 1 | (BTC)2'!B108</f>
        <v/>
      </c>
      <c r="C108" s="25" t="str">
        <f>'Hedge 1 | (BTC)2'!C108</f>
        <v/>
      </c>
      <c r="D108" s="25" t="str">
        <f>'Hedge 1 | (BTC)2'!H108</f>
        <v/>
      </c>
      <c r="E108" s="25" t="str">
        <f>'Hedge 1 | (BTC)2'!O108</f>
        <v/>
      </c>
      <c r="F108" s="25" t="str">
        <f>IF(AH108="","",IF('Hedge 1 | (BTC)2'!X108="W","Y",IF('Hedge 1 | (BTC)2'!X108="L","N","")))</f>
        <v/>
      </c>
      <c r="G108" s="25" t="str">
        <f>'Hedge 1 | (BTC)2'!AM108</f>
        <v/>
      </c>
      <c r="H108" s="25" t="str">
        <f>'Hedge 1 | (BTC)2'!S108</f>
        <v/>
      </c>
      <c r="I108" s="39" t="str">
        <f>'Hedge 1 | (BTC)2'!U108</f>
        <v/>
      </c>
      <c r="J108" s="55"/>
      <c r="K108" s="55"/>
      <c r="L108" s="38" t="str">
        <f>'Hedge 2 | (BDC)2'!B108</f>
        <v/>
      </c>
      <c r="M108" s="25" t="str">
        <f>'Hedge 2 | (BDC)2'!C108</f>
        <v/>
      </c>
      <c r="N108" s="25" t="str">
        <f>'Hedge 2 | (BDC)2'!H108</f>
        <v/>
      </c>
      <c r="O108" s="25" t="str">
        <f>'Hedge 2 | (BDC)2'!O108</f>
        <v/>
      </c>
      <c r="P108" s="25" t="str">
        <f>IF(AH108="","",IF('Hedge 2 | (BDC)2'!X108="W","Y",IF('Hedge 2 | (BDC)2'!X108="L","N","")))</f>
        <v/>
      </c>
      <c r="Q108" s="25" t="str">
        <f>'Hedge 2 | (BDC)2'!AM108</f>
        <v/>
      </c>
      <c r="R108" s="25" t="str">
        <f>'Hedge 2 | (BDC)2'!S108</f>
        <v/>
      </c>
      <c r="S108" s="39" t="str">
        <f>'Hedge 2 | (BDC)2'!U108</f>
        <v/>
      </c>
      <c r="T108" s="55"/>
      <c r="U108" s="55"/>
      <c r="V108" s="38" t="str">
        <f>'Hedge 3 | (BT)2-M1'!B108</f>
        <v/>
      </c>
      <c r="W108" s="25" t="str">
        <f>'Hedge 3 | (BT)2-M1'!C108</f>
        <v/>
      </c>
      <c r="X108" s="25" t="str">
        <f>'Hedge 3 | (BT)2-M1'!H108</f>
        <v/>
      </c>
      <c r="Y108" s="25" t="str">
        <f>'Hedge 3 | (BT)2-M1'!O108</f>
        <v/>
      </c>
      <c r="Z108" s="25" t="str">
        <f>IF(AH108="","",IF('Hedge 3 | (BT)2-M1'!X108="W","Y",IF('Hedge 3 | (BT)2-M1'!X108="L","N","")))</f>
        <v/>
      </c>
      <c r="AA108" s="25" t="str">
        <f>'Hedge 3 | (BT)2-M1'!AM108</f>
        <v/>
      </c>
      <c r="AB108" s="25" t="str">
        <f>'Hedge 3 | (BT)2-M1'!S108</f>
        <v/>
      </c>
      <c r="AC108" s="39" t="str">
        <f>'Hedge 3 | (BT)2-M1'!U108</f>
        <v/>
      </c>
      <c r="AD108" s="55"/>
      <c r="AE108" s="55"/>
      <c r="AF108" s="55"/>
      <c r="AG108" s="55"/>
      <c r="AH108" s="115"/>
      <c r="AI108" s="123"/>
      <c r="AJ108" s="124"/>
      <c r="AK108" s="120"/>
      <c r="AL108" s="74"/>
      <c r="AM108" s="67" t="str" cm="1">
        <f t="array" aca="1" ref="AM108" ca="1">IF(AH107="","",INDIRECT(CQ107&amp;CF108))</f>
        <v/>
      </c>
      <c r="AN108" s="25" t="str">
        <f t="shared" si="75"/>
        <v/>
      </c>
      <c r="AO108" s="25" t="str">
        <f t="shared" si="78"/>
        <v/>
      </c>
      <c r="AP108" s="37" t="str">
        <f t="shared" si="76"/>
        <v/>
      </c>
      <c r="AQ108" s="55"/>
      <c r="AR108" s="55"/>
      <c r="AS108" s="55"/>
      <c r="AT108" s="38" t="str">
        <f>'Hedge 4 | (BM1C)2'!B108</f>
        <v/>
      </c>
      <c r="AU108" s="25" t="str">
        <f>'Hedge 4 | (BM1C)2'!C108</f>
        <v/>
      </c>
      <c r="AV108" s="25" t="str">
        <f>'Hedge 4 | (BM1C)2'!H108</f>
        <v/>
      </c>
      <c r="AW108" s="25" t="str">
        <f>'Hedge 4 | (BM1C)2'!O108</f>
        <v/>
      </c>
      <c r="AX108" s="25" t="str">
        <f>IF(AH108="","",IF('Hedge 4 | (BM1C)2'!X108="W","Y",IF('Hedge 4 | (BM1C)2'!X108="L","N","")))</f>
        <v/>
      </c>
      <c r="AY108" s="25" t="str">
        <f>'Hedge 4 | (BM1C)2'!AM108</f>
        <v/>
      </c>
      <c r="AZ108" s="25" t="str">
        <f>'Hedge 4 | (BM1C)2'!S108</f>
        <v/>
      </c>
      <c r="BA108" s="39" t="str">
        <f>'Hedge 4 | (BM1C)2'!U108</f>
        <v/>
      </c>
      <c r="BB108" s="55"/>
      <c r="BC108" s="55"/>
      <c r="BD108" s="38" t="str">
        <f>'Hedge 5 | (BFC)2'!B108</f>
        <v/>
      </c>
      <c r="BE108" s="25" t="str">
        <f>'Hedge 5 | (BFC)2'!C108</f>
        <v/>
      </c>
      <c r="BF108" s="25" t="str">
        <f>'Hedge 5 | (BFC)2'!H108</f>
        <v/>
      </c>
      <c r="BG108" s="25" t="str">
        <f>'Hedge 5 | (BFC)2'!O108</f>
        <v/>
      </c>
      <c r="BH108" s="25" t="str">
        <f>IF(AH108="","",IF('Hedge 5 | (BFC)2'!X108="W","Y",IF('Hedge 5 | (BFC)2'!X108="L","N","")))</f>
        <v/>
      </c>
      <c r="BI108" s="25" t="str">
        <f>'Hedge 5 | (BFC)2'!AM108</f>
        <v/>
      </c>
      <c r="BJ108" s="25" t="str">
        <f>'Hedge 5 | (BFC)2'!S108</f>
        <v/>
      </c>
      <c r="BK108" s="39" t="str">
        <f>'Hedge 5 | (BFC)2'!U108</f>
        <v/>
      </c>
      <c r="BL108" s="55"/>
      <c r="BM108" s="55"/>
      <c r="BN108" s="35" t="str">
        <f>'Hedge 6 | (D3BF3)2'!B108</f>
        <v/>
      </c>
      <c r="BO108" s="36" t="str">
        <f>'Hedge 6 | (D3BF3)2'!C108</f>
        <v/>
      </c>
      <c r="BP108" s="36" t="str">
        <f>'Hedge 6 | (D3BF3)2'!H108</f>
        <v/>
      </c>
      <c r="BQ108" s="36" t="str">
        <f>'Hedge 6 | (D3BF3)2'!O108</f>
        <v/>
      </c>
      <c r="BR108" s="36" t="str">
        <f>IF(AH108="","",IF('Hedge 6 | (D3BF3)2'!X108="W","Y",IF('Hedge 6 | (D3BF3)2'!X108="L","N","")))</f>
        <v/>
      </c>
      <c r="BS108" s="36" t="str">
        <f>'Hedge 6 | (D3BF3)2'!AM108</f>
        <v/>
      </c>
      <c r="BT108" s="36" t="str">
        <f>'Hedge 6 | (D3BF3)2'!S108</f>
        <v/>
      </c>
      <c r="BU108" s="37" t="str">
        <f>'Hedge 6 | (D3BF3)2'!U108</f>
        <v/>
      </c>
      <c r="BV108" s="55"/>
      <c r="BW108" s="55"/>
      <c r="BX108" s="1" t="e">
        <f>IF(AN108="",0,IFERROR(VLOOKUP(AN103&amp;AN104&amp;AN105&amp;AN106&amp;AN107&amp;AN108,General!I:J,2,FALSE),0))+AO107</f>
        <v>#VALUE!</v>
      </c>
      <c r="CE108" s="1" t="str">
        <f>CE109</f>
        <v/>
      </c>
      <c r="CF108" s="1">
        <v>108</v>
      </c>
      <c r="CH108" s="1">
        <f ca="1">IF(CH109="",0,COUNTIF(INDIRECT(CH107&amp;CF105):INDIRECT(CH107&amp;CF109),"Y"))</f>
        <v>0</v>
      </c>
      <c r="CI108" s="1">
        <f ca="1">IF(CI109="",0,COUNTIF(INDIRECT(CI107&amp;CF105):INDIRECT(CI107&amp;CF109),"Y"))</f>
        <v>0</v>
      </c>
      <c r="CJ108" s="1">
        <f ca="1">IF(CJ109="",0,COUNTIF(INDIRECT(CJ107&amp;CF105):INDIRECT(CJ107&amp;CF109),"Y"))</f>
        <v>0</v>
      </c>
      <c r="CK108" s="1">
        <f ca="1">IF(CK109="",0,COUNTIF(INDIRECT(CK107&amp;CF105):INDIRECT(CK107&amp;CF109),"Y"))</f>
        <v>0</v>
      </c>
      <c r="CL108" s="1" t="str" cm="1">
        <f t="array" aca="1" ref="CL108" ca="1">IFERROR(INDEX($CH$109:$CK$109,_xlfn.AGGREGATE(15,6,COLUMN($CH$109:$CK$109)-COLUMN($CG$109)/($CH$103:$CK$103=MAX($CH$103:$CK$103)),COLUMNS($CH$109:CH109))),"")</f>
        <v/>
      </c>
      <c r="CM108" s="1" t="str" cm="1">
        <f t="array" aca="1" ref="CM108" ca="1">IFERROR(INDEX($CH$109:$CK$109,_xlfn.AGGREGATE(15,6,COLUMN($CH$109:$CK$109)-COLUMN($CG$109)/($CH$103:$CK$103=MAX($CH$103:$CK$103)),COLUMNS($CH$109:CI109))),"")</f>
        <v/>
      </c>
      <c r="CN108" s="1" t="str" cm="1">
        <f t="array" aca="1" ref="CN108" ca="1">IFERROR(INDEX($CH$109:$CK$109,_xlfn.AGGREGATE(15,6,COLUMN($CH$109:$CK$109)-COLUMN($CG$109)/($CH$103:$CK$103=MAX($CH$103:$CK$103)),COLUMNS($CH$109:CJ109))),"")</f>
        <v/>
      </c>
      <c r="CO108" s="1" t="str" cm="1">
        <f t="array" aca="1" ref="CO108" ca="1">IFERROR(INDEX($CH$109:$CK$109,_xlfn.AGGREGATE(15,6,COLUMN($CH$109:$CK$109)-COLUMN($CG$109)/($CH$103:$CK$103=MAX($CH$103:$CK$103)),COLUMNS($CH$109:CK109))),"")</f>
        <v/>
      </c>
      <c r="CQ108" s="1" t="str">
        <f t="shared" ca="1" si="102"/>
        <v/>
      </c>
      <c r="CT108" s="1" t="str">
        <f t="shared" si="77"/>
        <v/>
      </c>
      <c r="DQ108" s="17" t="str">
        <f t="shared" si="67"/>
        <v>B99</v>
      </c>
      <c r="DR108" s="76" t="str">
        <f t="shared" si="68"/>
        <v/>
      </c>
      <c r="DS108" s="4" t="str">
        <f t="shared" si="69"/>
        <v/>
      </c>
      <c r="DT108" s="4" t="str">
        <f t="shared" si="70"/>
        <v/>
      </c>
      <c r="DU108" s="4" t="str">
        <f t="shared" si="71"/>
        <v/>
      </c>
      <c r="DV108" s="4" t="str">
        <f t="shared" si="72"/>
        <v/>
      </c>
      <c r="DW108" s="4" t="str">
        <f t="shared" si="73"/>
        <v/>
      </c>
    </row>
    <row r="109" spans="1:127" ht="26.25" customHeight="1" thickBot="1">
      <c r="A109" s="1">
        <v>100</v>
      </c>
      <c r="B109" s="40" t="str">
        <f>'Hedge 1 | (BTC)2'!B109</f>
        <v/>
      </c>
      <c r="C109" s="41" t="str">
        <f>'Hedge 1 | (BTC)2'!C109</f>
        <v/>
      </c>
      <c r="D109" s="41" t="str">
        <f>'Hedge 1 | (BTC)2'!H109</f>
        <v/>
      </c>
      <c r="E109" s="41" t="str">
        <f>'Hedge 1 | (BTC)2'!O109</f>
        <v/>
      </c>
      <c r="F109" s="41" t="str">
        <f>IF(AH109="","",IF('Hedge 1 | (BTC)2'!X109="W","Y",IF('Hedge 1 | (BTC)2'!X109="L","N","")))</f>
        <v/>
      </c>
      <c r="G109" s="41" t="str">
        <f>'Hedge 1 | (BTC)2'!AM109</f>
        <v/>
      </c>
      <c r="H109" s="41" t="str">
        <f>'Hedge 1 | (BTC)2'!S109</f>
        <v/>
      </c>
      <c r="I109" s="42" t="str">
        <f>'Hedge 1 | (BTC)2'!U109</f>
        <v/>
      </c>
      <c r="J109" s="55"/>
      <c r="K109" s="55"/>
      <c r="L109" s="40" t="str">
        <f>'Hedge 2 | (BDC)2'!B109</f>
        <v/>
      </c>
      <c r="M109" s="41" t="str">
        <f>'Hedge 2 | (BDC)2'!C109</f>
        <v/>
      </c>
      <c r="N109" s="41" t="str">
        <f>'Hedge 2 | (BDC)2'!H109</f>
        <v/>
      </c>
      <c r="O109" s="41" t="str">
        <f>'Hedge 2 | (BDC)2'!O109</f>
        <v/>
      </c>
      <c r="P109" s="41" t="str">
        <f>IF(AH109="","",IF('Hedge 2 | (BDC)2'!X109="W","Y",IF('Hedge 2 | (BDC)2'!X109="L","N","")))</f>
        <v/>
      </c>
      <c r="Q109" s="41" t="str">
        <f>'Hedge 2 | (BDC)2'!AM109</f>
        <v/>
      </c>
      <c r="R109" s="41" t="str">
        <f>'Hedge 2 | (BDC)2'!S109</f>
        <v/>
      </c>
      <c r="S109" s="42" t="str">
        <f>'Hedge 2 | (BDC)2'!U109</f>
        <v/>
      </c>
      <c r="T109" s="55"/>
      <c r="U109" s="55"/>
      <c r="V109" s="40" t="str">
        <f>'Hedge 3 | (BT)2-M1'!B109</f>
        <v/>
      </c>
      <c r="W109" s="41" t="str">
        <f>'Hedge 3 | (BT)2-M1'!C109</f>
        <v/>
      </c>
      <c r="X109" s="41" t="str">
        <f>'Hedge 3 | (BT)2-M1'!H109</f>
        <v/>
      </c>
      <c r="Y109" s="41" t="str">
        <f>'Hedge 3 | (BT)2-M1'!O109</f>
        <v/>
      </c>
      <c r="Z109" s="41" t="str">
        <f>IF(AH109="","",IF('Hedge 3 | (BT)2-M1'!X109="W","Y",IF('Hedge 3 | (BT)2-M1'!X109="L","N","")))</f>
        <v/>
      </c>
      <c r="AA109" s="41" t="str">
        <f>'Hedge 3 | (BT)2-M1'!AM109</f>
        <v/>
      </c>
      <c r="AB109" s="41" t="str">
        <f>'Hedge 3 | (BT)2-M1'!S109</f>
        <v/>
      </c>
      <c r="AC109" s="42" t="str">
        <f>'Hedge 3 | (BT)2-M1'!U109</f>
        <v/>
      </c>
      <c r="AD109" s="55"/>
      <c r="AE109" s="55"/>
      <c r="AF109" s="55"/>
      <c r="AG109" s="55"/>
      <c r="AH109" s="116"/>
      <c r="AI109" s="125"/>
      <c r="AJ109" s="126"/>
      <c r="AK109" s="121"/>
      <c r="AL109" s="75"/>
      <c r="AM109" s="70" t="str" cm="1">
        <f t="array" aca="1" ref="AM109" ca="1">IF(AH108="","",INDIRECT(CQ108&amp;CF109))</f>
        <v/>
      </c>
      <c r="AN109" s="41" t="str">
        <f t="shared" si="75"/>
        <v/>
      </c>
      <c r="AO109" s="41" t="str">
        <f t="shared" si="78"/>
        <v/>
      </c>
      <c r="AP109" s="37" t="str">
        <f t="shared" si="76"/>
        <v/>
      </c>
      <c r="AQ109" s="55"/>
      <c r="AR109" s="55"/>
      <c r="AS109" s="55"/>
      <c r="AT109" s="40" t="str">
        <f>'Hedge 4 | (BM1C)2'!B109</f>
        <v/>
      </c>
      <c r="AU109" s="41" t="str">
        <f>'Hedge 4 | (BM1C)2'!C109</f>
        <v/>
      </c>
      <c r="AV109" s="41" t="str">
        <f>'Hedge 4 | (BM1C)2'!H109</f>
        <v/>
      </c>
      <c r="AW109" s="41" t="str">
        <f>'Hedge 4 | (BM1C)2'!O109</f>
        <v/>
      </c>
      <c r="AX109" s="41" t="str">
        <f>IF(AH109="","",IF('Hedge 4 | (BM1C)2'!X109="W","Y",IF('Hedge 4 | (BM1C)2'!X109="L","N","")))</f>
        <v/>
      </c>
      <c r="AY109" s="41" t="str">
        <f>'Hedge 4 | (BM1C)2'!AM109</f>
        <v/>
      </c>
      <c r="AZ109" s="41" t="str">
        <f>'Hedge 4 | (BM1C)2'!S109</f>
        <v/>
      </c>
      <c r="BA109" s="42" t="str">
        <f>'Hedge 4 | (BM1C)2'!U109</f>
        <v/>
      </c>
      <c r="BB109" s="55"/>
      <c r="BC109" s="55"/>
      <c r="BD109" s="40" t="str">
        <f>'Hedge 5 | (BFC)2'!B109</f>
        <v/>
      </c>
      <c r="BE109" s="41" t="str">
        <f>'Hedge 5 | (BFC)2'!C109</f>
        <v/>
      </c>
      <c r="BF109" s="41" t="str">
        <f>'Hedge 5 | (BFC)2'!H109</f>
        <v/>
      </c>
      <c r="BG109" s="41" t="str">
        <f>'Hedge 5 | (BFC)2'!O109</f>
        <v/>
      </c>
      <c r="BH109" s="41" t="str">
        <f>IF(AH109="","",IF('Hedge 5 | (BFC)2'!X109="W","Y",IF('Hedge 5 | (BFC)2'!X109="L","N","")))</f>
        <v/>
      </c>
      <c r="BI109" s="41" t="str">
        <f>'Hedge 5 | (BFC)2'!AM109</f>
        <v/>
      </c>
      <c r="BJ109" s="41" t="str">
        <f>'Hedge 5 | (BFC)2'!S109</f>
        <v/>
      </c>
      <c r="BK109" s="42" t="str">
        <f>'Hedge 5 | (BFC)2'!U109</f>
        <v/>
      </c>
      <c r="BL109" s="55"/>
      <c r="BM109" s="55"/>
      <c r="BN109" s="35" t="str">
        <f>'Hedge 6 | (D3BF3)2'!B109</f>
        <v/>
      </c>
      <c r="BO109" s="36" t="str">
        <f>'Hedge 6 | (D3BF3)2'!C109</f>
        <v/>
      </c>
      <c r="BP109" s="36" t="str">
        <f>'Hedge 6 | (D3BF3)2'!H109</f>
        <v/>
      </c>
      <c r="BQ109" s="36" t="str">
        <f>'Hedge 6 | (D3BF3)2'!O109</f>
        <v/>
      </c>
      <c r="BR109" s="36" t="str">
        <f>IF(AH109="","",IF('Hedge 6 | (D3BF3)2'!X109="W","Y",IF('Hedge 6 | (D3BF3)2'!X109="L","N","")))</f>
        <v/>
      </c>
      <c r="BS109" s="36" t="str">
        <f>'Hedge 6 | (D3BF3)2'!AM109</f>
        <v/>
      </c>
      <c r="BT109" s="36" t="str">
        <f>'Hedge 6 | (D3BF3)2'!S109</f>
        <v/>
      </c>
      <c r="BU109" s="37" t="str">
        <f>'Hedge 6 | (D3BF3)2'!U109</f>
        <v/>
      </c>
      <c r="BV109" s="55"/>
      <c r="BW109" s="55"/>
      <c r="BX109" s="1" t="e">
        <f>IF(AN109="",0,IFERROR(VLOOKUP(AN104&amp;AN105&amp;AN106&amp;AN107&amp;AN108&amp;AN109,General!I:J,2,FALSE),0))+AO108</f>
        <v>#VALUE!</v>
      </c>
      <c r="BY109" s="1" t="str">
        <f>I109</f>
        <v/>
      </c>
      <c r="BZ109" s="1" t="str">
        <f>S109</f>
        <v/>
      </c>
      <c r="CA109" s="1" t="str">
        <f>AC109</f>
        <v/>
      </c>
      <c r="CB109" s="1" t="str">
        <f>BA109</f>
        <v/>
      </c>
      <c r="CC109" s="1" t="str">
        <f>BK109</f>
        <v/>
      </c>
      <c r="CD109" s="1" t="str">
        <f>BU109</f>
        <v/>
      </c>
      <c r="CE109" s="1" t="str">
        <f>IF(AH109="","",INDEX($BY$4:$CD$4,MATCH(MAX(BY109:CD109),BY109:CD109,0)))</f>
        <v/>
      </c>
      <c r="CF109" s="1">
        <v>109</v>
      </c>
      <c r="CH109" s="1" t="str" cm="1">
        <f t="array" ref="CH109">IFERROR(INDEX($BY$4:$CD$4,_xlfn.AGGREGATE(15,6,COLUMN($BY$4:$CD$4)-COLUMN($BX$1)/($BY$109:$CD$109=MAX($BY$109:$CD$109)),COLUMNS($BY$4:BY109))),"")</f>
        <v/>
      </c>
      <c r="CI109" s="1" t="str" cm="1">
        <f t="array" ref="CI109">IFERROR(INDEX($BY$4:$CD$4,_xlfn.AGGREGATE(15,6,COLUMN($BY$4:$CD$4)-COLUMN($BX$1)/($BY$109:$CD$109=MAX($BY$109:$CD$109)),COLUMNS($BY$4:BZ109))),"")</f>
        <v/>
      </c>
      <c r="CJ109" s="1" t="str" cm="1">
        <f t="array" ref="CJ109">IFERROR(INDEX($BY$4:$CD$4,_xlfn.AGGREGATE(15,6,COLUMN($BY$4:$CD$4)-COLUMN($BX$1)/($BY$109:$CD$109=MAX($BY$109:$CD$109)),COLUMNS($BY$4:CA109))),"")</f>
        <v/>
      </c>
      <c r="CK109" s="1" t="str" cm="1">
        <f t="array" ref="CK109">IFERROR(INDEX($BY$4:$CD$4,_xlfn.AGGREGATE(15,6,COLUMN($BY$4:$CD$4)-COLUMN($BX$1)/($BY$109:$CD$109=MAX($BY$109:$CD$109)),COLUMNS($BY$4:CA109))),"")</f>
        <v/>
      </c>
      <c r="CL109" s="66" t="str">
        <f ca="1">IF(CM108="",CL108,CL105)</f>
        <v/>
      </c>
      <c r="CP109" s="1" t="str">
        <f>IF(CL106&gt;1,"R","N")</f>
        <v>R</v>
      </c>
      <c r="CQ109" s="1" t="str">
        <f ca="1">CL109</f>
        <v/>
      </c>
      <c r="CT109" s="1" t="str">
        <f t="shared" si="77"/>
        <v/>
      </c>
      <c r="DQ109" s="18" t="str">
        <f t="shared" si="67"/>
        <v>B100</v>
      </c>
      <c r="DR109" s="77" t="str">
        <f t="shared" si="68"/>
        <v/>
      </c>
      <c r="DS109" s="5" t="str">
        <f t="shared" si="69"/>
        <v/>
      </c>
      <c r="DT109" s="5" t="str">
        <f t="shared" si="70"/>
        <v/>
      </c>
      <c r="DU109" s="5" t="str">
        <f t="shared" si="71"/>
        <v/>
      </c>
      <c r="DV109" s="5" t="str">
        <f t="shared" si="72"/>
        <v/>
      </c>
      <c r="DW109" s="5" t="str">
        <f t="shared" si="73"/>
        <v/>
      </c>
    </row>
    <row r="110" spans="1:127" ht="26.25">
      <c r="A110" s="136" t="s">
        <v>157</v>
      </c>
      <c r="B110" s="136"/>
      <c r="C110" s="136"/>
      <c r="D110" s="136"/>
      <c r="E110" s="136"/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  <c r="AP110" s="136"/>
      <c r="AQ110" s="136"/>
      <c r="AR110" s="136"/>
      <c r="AS110" s="136"/>
      <c r="AT110" s="136"/>
      <c r="AU110" s="136"/>
      <c r="AV110" s="136"/>
      <c r="AW110" s="136"/>
      <c r="AX110" s="136"/>
      <c r="AY110" s="136"/>
      <c r="AZ110" s="136"/>
      <c r="BA110" s="136"/>
      <c r="BB110" s="136"/>
      <c r="BC110" s="136"/>
      <c r="BD110" s="136"/>
      <c r="BE110" s="136"/>
      <c r="BF110" s="136"/>
      <c r="BG110" s="136"/>
      <c r="BH110" s="136"/>
      <c r="BI110" s="136"/>
      <c r="BJ110" s="136"/>
      <c r="BK110" s="136"/>
      <c r="BL110" s="136"/>
      <c r="BM110" s="136"/>
      <c r="BN110" s="136"/>
      <c r="BO110" s="136"/>
      <c r="BP110" s="136"/>
      <c r="BQ110" s="136"/>
      <c r="BR110" s="136"/>
      <c r="BS110" s="136"/>
      <c r="BT110" s="136"/>
      <c r="BU110" s="136"/>
      <c r="BV110" s="136"/>
      <c r="BW110" s="136"/>
      <c r="BX110" s="136"/>
      <c r="BY110" s="136"/>
      <c r="BZ110" s="136"/>
      <c r="CT110" s="1" t="str">
        <f t="shared" si="77"/>
        <v/>
      </c>
    </row>
    <row r="111" spans="1:127">
      <c r="CT111" s="1" t="str">
        <f t="shared" si="77"/>
        <v/>
      </c>
    </row>
    <row r="112" spans="1:127">
      <c r="CT112" s="1" t="str">
        <f t="shared" si="77"/>
        <v/>
      </c>
    </row>
    <row r="1048532" spans="2:66">
      <c r="B1048532" s="11"/>
      <c r="L1048532" s="11"/>
      <c r="V1048532" s="11"/>
      <c r="AT1048532" s="11"/>
      <c r="BD1048532" s="11"/>
      <c r="BN1048532" s="11"/>
    </row>
  </sheetData>
  <mergeCells count="13">
    <mergeCell ref="BY2:CJ2"/>
    <mergeCell ref="CH4:CK4"/>
    <mergeCell ref="B1:BU2"/>
    <mergeCell ref="CL4:CO4"/>
    <mergeCell ref="A110:BZ110"/>
    <mergeCell ref="B3:I3"/>
    <mergeCell ref="AH3:AH4"/>
    <mergeCell ref="L3:S3"/>
    <mergeCell ref="V3:AC3"/>
    <mergeCell ref="AT3:BA3"/>
    <mergeCell ref="BD3:BK3"/>
    <mergeCell ref="BN3:BU3"/>
    <mergeCell ref="AK3:AP3"/>
  </mergeCells>
  <phoneticPr fontId="2" type="noConversion"/>
  <conditionalFormatting sqref="F10:F109">
    <cfRule type="cellIs" dxfId="82" priority="112" operator="equal">
      <formula>"Y"</formula>
    </cfRule>
    <cfRule type="cellIs" dxfId="81" priority="113" operator="equal">
      <formula>"N"</formula>
    </cfRule>
  </conditionalFormatting>
  <conditionalFormatting sqref="G10:G109">
    <cfRule type="containsBlanks" dxfId="80" priority="117">
      <formula>LEN(TRIM(G10))=0</formula>
    </cfRule>
    <cfRule type="containsBlanks" priority="118">
      <formula>LEN(TRIM(G10))=0</formula>
    </cfRule>
    <cfRule type="cellIs" dxfId="79" priority="119" operator="equal">
      <formula>""""""</formula>
    </cfRule>
    <cfRule type="cellIs" dxfId="78" priority="120" operator="greaterThan">
      <formula>2</formula>
    </cfRule>
    <cfRule type="cellIs" dxfId="77" priority="121" operator="lessThan">
      <formula>-2</formula>
    </cfRule>
    <cfRule type="cellIs" dxfId="76" priority="122" operator="between">
      <formula>-2</formula>
      <formula>2</formula>
    </cfRule>
  </conditionalFormatting>
  <conditionalFormatting sqref="P10:P109">
    <cfRule type="cellIs" dxfId="75" priority="104" operator="equal">
      <formula>"Y"</formula>
    </cfRule>
    <cfRule type="cellIs" dxfId="74" priority="105" operator="equal">
      <formula>"N"</formula>
    </cfRule>
  </conditionalFormatting>
  <conditionalFormatting sqref="Q10:Q109">
    <cfRule type="containsBlanks" dxfId="73" priority="106">
      <formula>LEN(TRIM(Q10))=0</formula>
    </cfRule>
    <cfRule type="containsBlanks" priority="107">
      <formula>LEN(TRIM(Q10))=0</formula>
    </cfRule>
    <cfRule type="cellIs" dxfId="72" priority="108" operator="equal">
      <formula>""""""</formula>
    </cfRule>
    <cfRule type="cellIs" dxfId="71" priority="109" operator="greaterThan">
      <formula>2</formula>
    </cfRule>
    <cfRule type="cellIs" dxfId="70" priority="110" operator="lessThan">
      <formula>-2</formula>
    </cfRule>
    <cfRule type="cellIs" dxfId="69" priority="111" operator="between">
      <formula>-2</formula>
      <formula>2</formula>
    </cfRule>
  </conditionalFormatting>
  <conditionalFormatting sqref="Z10:Z109">
    <cfRule type="cellIs" dxfId="68" priority="5" operator="equal">
      <formula>"Y"</formula>
    </cfRule>
    <cfRule type="cellIs" dxfId="67" priority="6" operator="equal">
      <formula>"N"</formula>
    </cfRule>
  </conditionalFormatting>
  <conditionalFormatting sqref="AA10:AA109">
    <cfRule type="containsBlanks" dxfId="66" priority="7">
      <formula>LEN(TRIM(AA10))=0</formula>
    </cfRule>
    <cfRule type="containsBlanks" priority="8">
      <formula>LEN(TRIM(AA10))=0</formula>
    </cfRule>
    <cfRule type="cellIs" dxfId="65" priority="9" operator="equal">
      <formula>""""""</formula>
    </cfRule>
    <cfRule type="cellIs" dxfId="64" priority="10" operator="greaterThan">
      <formula>2</formula>
    </cfRule>
    <cfRule type="cellIs" dxfId="63" priority="11" operator="lessThan">
      <formula>-2</formula>
    </cfRule>
    <cfRule type="cellIs" dxfId="62" priority="12" operator="between">
      <formula>-2</formula>
      <formula>2</formula>
    </cfRule>
  </conditionalFormatting>
  <conditionalFormatting sqref="AH5:AJ109">
    <cfRule type="cellIs" dxfId="61" priority="21" operator="equal">
      <formula>"B"</formula>
    </cfRule>
    <cfRule type="cellIs" dxfId="60" priority="22" operator="equal">
      <formula>"P"</formula>
    </cfRule>
    <cfRule type="cellIs" dxfId="59" priority="23" operator="equal">
      <formula>"P"</formula>
    </cfRule>
  </conditionalFormatting>
  <conditionalFormatting sqref="AK5:AQ9 AQ10:AQ109">
    <cfRule type="cellIs" dxfId="58" priority="123" operator="equal">
      <formula>"B"</formula>
    </cfRule>
    <cfRule type="cellIs" dxfId="57" priority="124" operator="equal">
      <formula>"P"</formula>
    </cfRule>
    <cfRule type="cellIs" dxfId="56" priority="125" operator="equal">
      <formula>"P"</formula>
    </cfRule>
  </conditionalFormatting>
  <conditionalFormatting sqref="AN10:AN109">
    <cfRule type="cellIs" dxfId="55" priority="24" operator="equal">
      <formula>"Y"</formula>
    </cfRule>
    <cfRule type="cellIs" dxfId="54" priority="25" operator="equal">
      <formula>"N"</formula>
    </cfRule>
  </conditionalFormatting>
  <conditionalFormatting sqref="AO10:AO109">
    <cfRule type="containsBlanks" dxfId="53" priority="26">
      <formula>LEN(TRIM(AO10))=0</formula>
    </cfRule>
    <cfRule type="containsBlanks" priority="27">
      <formula>LEN(TRIM(AO10))=0</formula>
    </cfRule>
    <cfRule type="cellIs" dxfId="52" priority="28" operator="equal">
      <formula>""""""</formula>
    </cfRule>
    <cfRule type="cellIs" dxfId="51" priority="29" operator="greaterThan">
      <formula>2</formula>
    </cfRule>
    <cfRule type="cellIs" dxfId="50" priority="30" operator="lessThan">
      <formula>-2</formula>
    </cfRule>
    <cfRule type="cellIs" dxfId="49" priority="31" operator="between">
      <formula>-2</formula>
      <formula>2</formula>
    </cfRule>
  </conditionalFormatting>
  <conditionalFormatting sqref="AP10:AP109">
    <cfRule type="expression" dxfId="48" priority="1">
      <formula>CT10="G"</formula>
    </cfRule>
    <cfRule type="expression" dxfId="47" priority="2">
      <formula>CT10="GRR"</formula>
    </cfRule>
    <cfRule type="expression" dxfId="46" priority="3">
      <formula>CT10="R"</formula>
    </cfRule>
    <cfRule type="expression" dxfId="45" priority="4">
      <formula>CT10="GGR"</formula>
    </cfRule>
  </conditionalFormatting>
  <conditionalFormatting sqref="AX10:AX109">
    <cfRule type="cellIs" dxfId="44" priority="72" operator="equal">
      <formula>"Y"</formula>
    </cfRule>
    <cfRule type="cellIs" dxfId="43" priority="73" operator="equal">
      <formula>"N"</formula>
    </cfRule>
  </conditionalFormatting>
  <conditionalFormatting sqref="AY10:AY109">
    <cfRule type="containsBlanks" dxfId="42" priority="74">
      <formula>LEN(TRIM(AY10))=0</formula>
    </cfRule>
    <cfRule type="containsBlanks" priority="75">
      <formula>LEN(TRIM(AY10))=0</formula>
    </cfRule>
    <cfRule type="cellIs" dxfId="41" priority="76" operator="equal">
      <formula>""""""</formula>
    </cfRule>
    <cfRule type="cellIs" dxfId="40" priority="77" operator="greaterThan">
      <formula>2</formula>
    </cfRule>
    <cfRule type="cellIs" dxfId="39" priority="78" operator="lessThan">
      <formula>-2</formula>
    </cfRule>
    <cfRule type="cellIs" dxfId="38" priority="79" operator="between">
      <formula>-2</formula>
      <formula>2</formula>
    </cfRule>
  </conditionalFormatting>
  <conditionalFormatting sqref="BH10:BH109">
    <cfRule type="cellIs" dxfId="37" priority="64" operator="equal">
      <formula>"Y"</formula>
    </cfRule>
    <cfRule type="cellIs" dxfId="36" priority="65" operator="equal">
      <formula>"N"</formula>
    </cfRule>
  </conditionalFormatting>
  <conditionalFormatting sqref="BI10:BI109">
    <cfRule type="containsBlanks" dxfId="35" priority="66">
      <formula>LEN(TRIM(BI10))=0</formula>
    </cfRule>
    <cfRule type="containsBlanks" priority="67">
      <formula>LEN(TRIM(BI10))=0</formula>
    </cfRule>
    <cfRule type="cellIs" dxfId="34" priority="68" operator="equal">
      <formula>""""""</formula>
    </cfRule>
    <cfRule type="cellIs" dxfId="33" priority="69" operator="greaterThan">
      <formula>2</formula>
    </cfRule>
    <cfRule type="cellIs" dxfId="32" priority="70" operator="lessThan">
      <formula>-2</formula>
    </cfRule>
    <cfRule type="cellIs" dxfId="31" priority="71" operator="between">
      <formula>-2</formula>
      <formula>2</formula>
    </cfRule>
  </conditionalFormatting>
  <conditionalFormatting sqref="BR10:BR109">
    <cfRule type="cellIs" dxfId="30" priority="56" operator="equal">
      <formula>"Y"</formula>
    </cfRule>
    <cfRule type="cellIs" dxfId="29" priority="57" operator="equal">
      <formula>"N"</formula>
    </cfRule>
  </conditionalFormatting>
  <conditionalFormatting sqref="BS10:BS109">
    <cfRule type="containsBlanks" dxfId="28" priority="58">
      <formula>LEN(TRIM(BS10))=0</formula>
    </cfRule>
    <cfRule type="containsBlanks" priority="59">
      <formula>LEN(TRIM(BS10))=0</formula>
    </cfRule>
    <cfRule type="cellIs" dxfId="27" priority="60" operator="equal">
      <formula>""""""</formula>
    </cfRule>
    <cfRule type="cellIs" dxfId="26" priority="61" operator="greaterThan">
      <formula>2</formula>
    </cfRule>
    <cfRule type="cellIs" dxfId="25" priority="62" operator="lessThan">
      <formula>-2</formula>
    </cfRule>
    <cfRule type="cellIs" dxfId="24" priority="63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192E90-DA3F-4357-8279-E34648B191AE}">
          <x14:formula1>
            <xm:f>General!$X$1:$X$3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E117"/>
  <sheetViews>
    <sheetView topLeftCell="A100" workbookViewId="0">
      <selection activeCell="H118" sqref="H118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</cols>
  <sheetData>
    <row r="1" spans="1:31">
      <c r="A1" s="1" t="s">
        <v>19</v>
      </c>
      <c r="B1" s="1" t="s">
        <v>13</v>
      </c>
      <c r="C1" s="1" t="s">
        <v>20</v>
      </c>
      <c r="D1" s="1" t="s">
        <v>21</v>
      </c>
      <c r="F1" s="1" t="s">
        <v>53</v>
      </c>
      <c r="G1" s="1">
        <v>-6</v>
      </c>
      <c r="I1" s="1" t="s">
        <v>178</v>
      </c>
      <c r="J1" s="1">
        <v>-6</v>
      </c>
      <c r="L1" t="s">
        <v>7</v>
      </c>
      <c r="M1" t="s">
        <v>303</v>
      </c>
      <c r="O1" t="s">
        <v>7</v>
      </c>
      <c r="P1" t="s">
        <v>335</v>
      </c>
      <c r="R1" t="s">
        <v>7</v>
      </c>
      <c r="S1" t="s">
        <v>338</v>
      </c>
      <c r="U1" t="s">
        <v>7</v>
      </c>
      <c r="V1" t="s">
        <v>335</v>
      </c>
      <c r="Y1" t="s">
        <v>356</v>
      </c>
      <c r="Z1" t="s">
        <v>7</v>
      </c>
      <c r="AA1" t="s">
        <v>22</v>
      </c>
      <c r="AB1" t="s">
        <v>23</v>
      </c>
      <c r="AC1" t="s">
        <v>357</v>
      </c>
      <c r="AD1" t="s">
        <v>358</v>
      </c>
    </row>
    <row r="2" spans="1:31">
      <c r="A2" s="1" t="s">
        <v>7</v>
      </c>
      <c r="B2" s="1" t="s">
        <v>10</v>
      </c>
      <c r="C2" s="1" t="str">
        <f>A2&amp;B2</f>
        <v>BL</v>
      </c>
      <c r="D2" s="1" t="s">
        <v>22</v>
      </c>
      <c r="F2" s="1" t="s">
        <v>55</v>
      </c>
      <c r="G2" s="1">
        <v>-3</v>
      </c>
      <c r="I2" s="1" t="s">
        <v>179</v>
      </c>
      <c r="J2" s="1">
        <v>-3</v>
      </c>
      <c r="L2" t="s">
        <v>10</v>
      </c>
      <c r="M2" t="s">
        <v>318</v>
      </c>
      <c r="O2" t="s">
        <v>10</v>
      </c>
      <c r="P2" t="s">
        <v>342</v>
      </c>
      <c r="R2" t="s">
        <v>10</v>
      </c>
      <c r="S2" t="s">
        <v>6</v>
      </c>
      <c r="U2" t="s">
        <v>10</v>
      </c>
      <c r="V2" t="s">
        <v>342</v>
      </c>
      <c r="X2" t="s">
        <v>6</v>
      </c>
      <c r="Y2" t="s">
        <v>359</v>
      </c>
      <c r="Z2" t="s">
        <v>7</v>
      </c>
      <c r="AA2" t="s">
        <v>30</v>
      </c>
      <c r="AB2" t="s">
        <v>29</v>
      </c>
      <c r="AC2" t="s">
        <v>18</v>
      </c>
      <c r="AD2" t="s">
        <v>14</v>
      </c>
      <c r="AE2" t="s">
        <v>30</v>
      </c>
    </row>
    <row r="3" spans="1:31">
      <c r="A3" s="1" t="s">
        <v>22</v>
      </c>
      <c r="B3" s="1" t="s">
        <v>10</v>
      </c>
      <c r="C3" s="1" t="str">
        <f t="shared" ref="C3:C54" si="0">A3&amp;B3</f>
        <v>F2L</v>
      </c>
      <c r="D3" s="1" t="s">
        <v>23</v>
      </c>
      <c r="F3" s="1" t="s">
        <v>56</v>
      </c>
      <c r="G3" s="1">
        <v>-1</v>
      </c>
      <c r="I3" s="1" t="s">
        <v>180</v>
      </c>
      <c r="J3" s="1">
        <v>-1</v>
      </c>
      <c r="L3" t="s">
        <v>347</v>
      </c>
      <c r="M3" t="s">
        <v>11</v>
      </c>
      <c r="O3" t="s">
        <v>347</v>
      </c>
      <c r="P3" t="s">
        <v>343</v>
      </c>
      <c r="R3" t="s">
        <v>347</v>
      </c>
      <c r="S3" t="s">
        <v>296</v>
      </c>
      <c r="U3" t="s">
        <v>347</v>
      </c>
      <c r="V3" t="s">
        <v>343</v>
      </c>
      <c r="X3" t="s">
        <v>7</v>
      </c>
    </row>
    <row r="4" spans="1:31">
      <c r="A4" s="1" t="s">
        <v>23</v>
      </c>
      <c r="B4" s="1" t="s">
        <v>10</v>
      </c>
      <c r="C4" s="1" t="str">
        <f t="shared" si="0"/>
        <v>F3L</v>
      </c>
      <c r="D4" s="1" t="s">
        <v>357</v>
      </c>
      <c r="F4" s="1" t="s">
        <v>54</v>
      </c>
      <c r="G4" s="1">
        <v>-1</v>
      </c>
      <c r="I4" s="1" t="s">
        <v>181</v>
      </c>
      <c r="J4" s="1">
        <v>-1</v>
      </c>
      <c r="L4" t="s">
        <v>348</v>
      </c>
      <c r="M4" t="s">
        <v>297</v>
      </c>
      <c r="O4" t="s">
        <v>348</v>
      </c>
      <c r="P4" t="s">
        <v>344</v>
      </c>
      <c r="R4" t="s">
        <v>348</v>
      </c>
      <c r="S4" t="s">
        <v>350</v>
      </c>
      <c r="U4" t="s">
        <v>348</v>
      </c>
      <c r="V4" t="s">
        <v>344</v>
      </c>
    </row>
    <row r="5" spans="1:31">
      <c r="A5" s="1" t="s">
        <v>357</v>
      </c>
      <c r="B5" s="1" t="s">
        <v>10</v>
      </c>
      <c r="C5" s="1" t="str">
        <f t="shared" si="0"/>
        <v>XF2L</v>
      </c>
      <c r="D5" s="1" t="s">
        <v>358</v>
      </c>
      <c r="F5" s="1" t="s">
        <v>57</v>
      </c>
      <c r="G5" s="1">
        <v>6</v>
      </c>
      <c r="I5" s="1" t="s">
        <v>174</v>
      </c>
      <c r="J5" s="1">
        <v>6</v>
      </c>
      <c r="L5" t="s">
        <v>349</v>
      </c>
      <c r="M5" t="s">
        <v>309</v>
      </c>
      <c r="O5" t="s">
        <v>349</v>
      </c>
      <c r="P5" t="s">
        <v>345</v>
      </c>
      <c r="R5" t="s">
        <v>349</v>
      </c>
      <c r="S5" t="s">
        <v>304</v>
      </c>
      <c r="U5" t="s">
        <v>349</v>
      </c>
      <c r="V5" t="s">
        <v>345</v>
      </c>
    </row>
    <row r="6" spans="1:31">
      <c r="A6" s="1" t="s">
        <v>358</v>
      </c>
      <c r="B6" s="1" t="s">
        <v>10</v>
      </c>
      <c r="C6" s="1" t="str">
        <f t="shared" si="0"/>
        <v>XBL</v>
      </c>
      <c r="D6" s="1" t="s">
        <v>7</v>
      </c>
      <c r="F6" s="1" t="s">
        <v>58</v>
      </c>
      <c r="G6" s="1">
        <v>3</v>
      </c>
      <c r="I6" s="1" t="s">
        <v>182</v>
      </c>
      <c r="J6" s="1">
        <v>3</v>
      </c>
      <c r="L6" t="s">
        <v>305</v>
      </c>
      <c r="M6" t="s">
        <v>352</v>
      </c>
      <c r="O6" t="s">
        <v>305</v>
      </c>
      <c r="P6" t="s">
        <v>346</v>
      </c>
      <c r="R6" t="s">
        <v>305</v>
      </c>
      <c r="S6" t="s">
        <v>351</v>
      </c>
      <c r="U6" t="s">
        <v>305</v>
      </c>
      <c r="V6" t="s">
        <v>346</v>
      </c>
    </row>
    <row r="7" spans="1:31">
      <c r="A7" s="1" t="s">
        <v>22</v>
      </c>
      <c r="B7" s="1" t="s">
        <v>11</v>
      </c>
      <c r="C7" s="1" t="str">
        <f t="shared" si="0"/>
        <v>F2W</v>
      </c>
      <c r="D7" s="1" t="s">
        <v>7</v>
      </c>
      <c r="F7" s="1" t="s">
        <v>59</v>
      </c>
      <c r="G7" s="1">
        <v>1</v>
      </c>
      <c r="I7" s="1" t="s">
        <v>183</v>
      </c>
      <c r="J7" s="1">
        <v>1</v>
      </c>
      <c r="L7" s="20"/>
      <c r="O7" s="20"/>
    </row>
    <row r="8" spans="1:31">
      <c r="A8" s="1" t="s">
        <v>23</v>
      </c>
      <c r="B8" s="1" t="s">
        <v>11</v>
      </c>
      <c r="C8" s="1" t="str">
        <f t="shared" si="0"/>
        <v>F3W</v>
      </c>
      <c r="D8" s="1" t="s">
        <v>22</v>
      </c>
      <c r="F8" s="1" t="s">
        <v>60</v>
      </c>
      <c r="G8" s="1">
        <v>1</v>
      </c>
      <c r="I8" s="1" t="s">
        <v>184</v>
      </c>
      <c r="J8" s="1">
        <v>1</v>
      </c>
      <c r="L8" s="20"/>
      <c r="O8" s="20"/>
    </row>
    <row r="9" spans="1:31">
      <c r="A9" s="1" t="s">
        <v>357</v>
      </c>
      <c r="B9" s="1" t="s">
        <v>11</v>
      </c>
      <c r="C9" s="1" t="str">
        <f t="shared" si="0"/>
        <v>XF2W</v>
      </c>
      <c r="D9" s="1" t="s">
        <v>23</v>
      </c>
      <c r="F9" s="1" t="s">
        <v>61</v>
      </c>
      <c r="G9" s="1">
        <v>-1</v>
      </c>
      <c r="I9" s="1" t="s">
        <v>185</v>
      </c>
      <c r="J9" s="1">
        <v>-1</v>
      </c>
      <c r="L9" s="20"/>
      <c r="O9" s="20"/>
    </row>
    <row r="10" spans="1:31">
      <c r="A10" s="1" t="s">
        <v>358</v>
      </c>
      <c r="B10" s="1" t="s">
        <v>11</v>
      </c>
      <c r="C10" s="1" t="str">
        <f t="shared" si="0"/>
        <v>XBW</v>
      </c>
      <c r="D10" s="1" t="s">
        <v>357</v>
      </c>
      <c r="F10" s="1" t="s">
        <v>62</v>
      </c>
      <c r="G10" s="1">
        <v>1</v>
      </c>
      <c r="I10" s="1" t="s">
        <v>186</v>
      </c>
      <c r="J10" s="1">
        <v>1</v>
      </c>
      <c r="L10" s="20"/>
      <c r="O10" s="20"/>
    </row>
    <row r="11" spans="1:31">
      <c r="A11" s="1" t="s">
        <v>7</v>
      </c>
      <c r="B11" s="1" t="s">
        <v>11</v>
      </c>
      <c r="C11" s="1" t="str">
        <f t="shared" si="0"/>
        <v>BW</v>
      </c>
      <c r="D11" s="1" t="s">
        <v>30</v>
      </c>
      <c r="F11" s="1" t="s">
        <v>63</v>
      </c>
      <c r="G11" s="1">
        <v>3</v>
      </c>
      <c r="I11" s="1" t="s">
        <v>175</v>
      </c>
      <c r="J11" s="1">
        <v>3</v>
      </c>
      <c r="L11" s="20"/>
    </row>
    <row r="12" spans="1:31">
      <c r="A12" s="1" t="s">
        <v>30</v>
      </c>
      <c r="B12" s="1" t="s">
        <v>11</v>
      </c>
      <c r="C12" s="1" t="str">
        <f t="shared" si="0"/>
        <v>L4W</v>
      </c>
      <c r="D12" s="1" t="s">
        <v>29</v>
      </c>
      <c r="F12" s="1" t="s">
        <v>38</v>
      </c>
      <c r="G12" s="1">
        <v>-3</v>
      </c>
      <c r="I12" s="1" t="s">
        <v>187</v>
      </c>
      <c r="J12" s="1">
        <v>-3</v>
      </c>
      <c r="L12" s="20"/>
    </row>
    <row r="13" spans="1:31">
      <c r="A13" s="1" t="s">
        <v>29</v>
      </c>
      <c r="B13" s="1" t="s">
        <v>11</v>
      </c>
      <c r="C13" s="1" t="str">
        <f t="shared" si="0"/>
        <v>L3W</v>
      </c>
      <c r="D13" s="1" t="s">
        <v>18</v>
      </c>
      <c r="F13" s="1" t="s">
        <v>10</v>
      </c>
      <c r="G13" s="1">
        <v>-1</v>
      </c>
      <c r="I13" s="1" t="s">
        <v>167</v>
      </c>
      <c r="J13" s="1">
        <v>-1</v>
      </c>
      <c r="L13" s="20"/>
    </row>
    <row r="14" spans="1:31">
      <c r="A14" s="1" t="s">
        <v>18</v>
      </c>
      <c r="B14" s="1" t="s">
        <v>11</v>
      </c>
      <c r="C14" s="1" t="str">
        <f t="shared" si="0"/>
        <v>L5W</v>
      </c>
      <c r="D14" s="1" t="s">
        <v>14</v>
      </c>
      <c r="F14" s="1" t="s">
        <v>11</v>
      </c>
      <c r="G14" s="1">
        <v>1</v>
      </c>
      <c r="I14" s="1" t="s">
        <v>166</v>
      </c>
      <c r="J14" s="1">
        <v>1</v>
      </c>
      <c r="L14" s="20"/>
    </row>
    <row r="15" spans="1:31">
      <c r="A15" s="1" t="s">
        <v>14</v>
      </c>
      <c r="B15" s="1" t="s">
        <v>11</v>
      </c>
      <c r="C15" s="1" t="str">
        <f t="shared" si="0"/>
        <v>L2W</v>
      </c>
      <c r="D15" s="1" t="s">
        <v>30</v>
      </c>
      <c r="F15" s="1" t="s">
        <v>64</v>
      </c>
      <c r="G15" s="1">
        <v>6</v>
      </c>
      <c r="I15" s="1" t="s">
        <v>176</v>
      </c>
      <c r="J15" s="1">
        <v>6</v>
      </c>
      <c r="L15" s="20"/>
    </row>
    <row r="16" spans="1:31">
      <c r="A16" s="1" t="s">
        <v>30</v>
      </c>
      <c r="B16" s="1" t="s">
        <v>10</v>
      </c>
      <c r="C16" s="1" t="str">
        <f t="shared" si="0"/>
        <v>L4L</v>
      </c>
      <c r="D16" s="1" t="s">
        <v>22</v>
      </c>
      <c r="F16" s="1" t="s">
        <v>65</v>
      </c>
      <c r="G16" s="1">
        <v>-6</v>
      </c>
      <c r="I16" s="1" t="s">
        <v>188</v>
      </c>
      <c r="J16" s="1">
        <v>-6</v>
      </c>
      <c r="L16" s="20"/>
    </row>
    <row r="17" spans="1:12">
      <c r="A17" s="1" t="s">
        <v>29</v>
      </c>
      <c r="B17" s="1" t="s">
        <v>10</v>
      </c>
      <c r="C17" s="1" t="str">
        <f t="shared" ref="C17:C19" si="1">A17&amp;B17</f>
        <v>L3L</v>
      </c>
      <c r="D17" s="1" t="s">
        <v>22</v>
      </c>
      <c r="F17" s="1" t="s">
        <v>66</v>
      </c>
      <c r="G17" s="1">
        <v>-1</v>
      </c>
      <c r="I17" s="1" t="s">
        <v>189</v>
      </c>
      <c r="J17" s="1">
        <v>-1</v>
      </c>
      <c r="L17" s="20"/>
    </row>
    <row r="18" spans="1:12">
      <c r="A18" s="1" t="s">
        <v>18</v>
      </c>
      <c r="B18" s="1" t="s">
        <v>10</v>
      </c>
      <c r="C18" s="1" t="str">
        <f t="shared" si="1"/>
        <v>L5L</v>
      </c>
      <c r="D18" s="1" t="s">
        <v>22</v>
      </c>
      <c r="F18" s="1" t="s">
        <v>67</v>
      </c>
      <c r="G18" s="1">
        <v>3</v>
      </c>
      <c r="I18" s="1" t="s">
        <v>190</v>
      </c>
      <c r="J18" s="1">
        <v>3</v>
      </c>
      <c r="L18" s="20"/>
    </row>
    <row r="19" spans="1:12">
      <c r="A19" s="1" t="s">
        <v>14</v>
      </c>
      <c r="B19" s="1" t="s">
        <v>10</v>
      </c>
      <c r="C19" s="1" t="str">
        <f t="shared" si="1"/>
        <v>L2L</v>
      </c>
      <c r="D19" s="1" t="s">
        <v>22</v>
      </c>
      <c r="F19" s="1" t="s">
        <v>68</v>
      </c>
      <c r="G19" s="1">
        <v>-3</v>
      </c>
      <c r="I19" s="1" t="s">
        <v>191</v>
      </c>
      <c r="J19" s="1">
        <v>-3</v>
      </c>
    </row>
    <row r="20" spans="1:12">
      <c r="C20" s="1" t="str">
        <f t="shared" si="0"/>
        <v/>
      </c>
      <c r="F20" s="1" t="s">
        <v>69</v>
      </c>
      <c r="G20" s="1">
        <v>1</v>
      </c>
      <c r="I20" s="1" t="s">
        <v>192</v>
      </c>
      <c r="J20" s="1">
        <v>1</v>
      </c>
    </row>
    <row r="21" spans="1:12">
      <c r="C21" s="1" t="str">
        <f t="shared" si="0"/>
        <v/>
      </c>
      <c r="F21" s="1" t="s">
        <v>70</v>
      </c>
      <c r="G21" s="1">
        <v>-1</v>
      </c>
      <c r="I21" s="1" t="s">
        <v>193</v>
      </c>
      <c r="J21" s="1">
        <v>-1</v>
      </c>
    </row>
    <row r="22" spans="1:12">
      <c r="C22" s="1" t="str">
        <f t="shared" si="0"/>
        <v/>
      </c>
      <c r="F22" s="1" t="s">
        <v>71</v>
      </c>
      <c r="G22" s="1">
        <v>6</v>
      </c>
      <c r="I22" s="1" t="s">
        <v>194</v>
      </c>
      <c r="J22" s="1">
        <v>6</v>
      </c>
    </row>
    <row r="23" spans="1:12">
      <c r="C23" s="1" t="str">
        <f t="shared" si="0"/>
        <v/>
      </c>
      <c r="F23" s="1" t="s">
        <v>72</v>
      </c>
      <c r="G23" s="1">
        <v>-6</v>
      </c>
      <c r="I23" s="1" t="s">
        <v>195</v>
      </c>
      <c r="J23" s="1">
        <v>-6</v>
      </c>
    </row>
    <row r="24" spans="1:12">
      <c r="C24" s="1" t="str">
        <f t="shared" si="0"/>
        <v/>
      </c>
      <c r="F24" s="1" t="s">
        <v>73</v>
      </c>
      <c r="G24" s="1">
        <v>1</v>
      </c>
      <c r="I24" s="1" t="s">
        <v>196</v>
      </c>
      <c r="J24" s="1">
        <v>1</v>
      </c>
    </row>
    <row r="25" spans="1:12">
      <c r="C25" s="1" t="str">
        <f t="shared" si="0"/>
        <v/>
      </c>
      <c r="F25" s="1" t="s">
        <v>74</v>
      </c>
      <c r="G25" s="1">
        <v>-1</v>
      </c>
      <c r="I25" s="1" t="s">
        <v>197</v>
      </c>
      <c r="J25" s="1">
        <v>-1</v>
      </c>
    </row>
    <row r="26" spans="1:12">
      <c r="C26" s="1" t="str">
        <f t="shared" si="0"/>
        <v/>
      </c>
      <c r="F26" s="1" t="s">
        <v>75</v>
      </c>
      <c r="G26" s="1">
        <v>3</v>
      </c>
      <c r="I26" s="1" t="s">
        <v>198</v>
      </c>
      <c r="J26" s="1">
        <v>3</v>
      </c>
    </row>
    <row r="27" spans="1:12">
      <c r="C27" s="1" t="str">
        <f t="shared" si="0"/>
        <v/>
      </c>
      <c r="F27" s="1" t="s">
        <v>76</v>
      </c>
      <c r="G27" s="1">
        <v>-3</v>
      </c>
      <c r="I27" s="1" t="s">
        <v>199</v>
      </c>
      <c r="J27" s="1">
        <v>-3</v>
      </c>
    </row>
    <row r="28" spans="1:12">
      <c r="C28" s="1" t="str">
        <f t="shared" si="0"/>
        <v/>
      </c>
      <c r="F28" s="1" t="s">
        <v>77</v>
      </c>
      <c r="G28" s="1">
        <v>1</v>
      </c>
      <c r="I28" s="1" t="s">
        <v>200</v>
      </c>
      <c r="J28" s="1">
        <v>1</v>
      </c>
    </row>
    <row r="29" spans="1:12">
      <c r="C29" s="1" t="str">
        <f t="shared" si="0"/>
        <v/>
      </c>
      <c r="F29" s="1" t="s">
        <v>78</v>
      </c>
      <c r="G29" s="1">
        <v>-1</v>
      </c>
      <c r="I29" s="1" t="s">
        <v>201</v>
      </c>
      <c r="J29" s="1">
        <v>-1</v>
      </c>
    </row>
    <row r="30" spans="1:12">
      <c r="C30" s="1" t="str">
        <f t="shared" si="0"/>
        <v/>
      </c>
      <c r="F30" t="s">
        <v>79</v>
      </c>
      <c r="G30" s="1">
        <v>-6</v>
      </c>
      <c r="I30" t="s">
        <v>202</v>
      </c>
      <c r="J30" s="1">
        <v>-6</v>
      </c>
    </row>
    <row r="31" spans="1:12">
      <c r="C31" s="1" t="str">
        <f t="shared" si="0"/>
        <v/>
      </c>
      <c r="F31" t="s">
        <v>80</v>
      </c>
      <c r="G31" s="1">
        <v>-6</v>
      </c>
      <c r="I31" t="s">
        <v>203</v>
      </c>
      <c r="J31" s="1">
        <v>-6</v>
      </c>
    </row>
    <row r="32" spans="1:12">
      <c r="C32" s="1" t="str">
        <f t="shared" si="0"/>
        <v/>
      </c>
      <c r="F32" t="s">
        <v>81</v>
      </c>
      <c r="G32" s="1">
        <v>-3</v>
      </c>
      <c r="I32" t="s">
        <v>204</v>
      </c>
      <c r="J32" s="1">
        <v>-3</v>
      </c>
    </row>
    <row r="33" spans="3:10">
      <c r="C33" s="1" t="str">
        <f t="shared" si="0"/>
        <v/>
      </c>
      <c r="F33" t="s">
        <v>82</v>
      </c>
      <c r="G33" s="1">
        <v>-3</v>
      </c>
      <c r="I33" t="s">
        <v>205</v>
      </c>
      <c r="J33" s="1">
        <v>-3</v>
      </c>
    </row>
    <row r="34" spans="3:10">
      <c r="C34" s="1" t="str">
        <f t="shared" si="0"/>
        <v/>
      </c>
      <c r="F34" t="s">
        <v>83</v>
      </c>
      <c r="G34" s="1">
        <v>-1</v>
      </c>
      <c r="I34" t="s">
        <v>206</v>
      </c>
      <c r="J34" s="1">
        <v>-1</v>
      </c>
    </row>
    <row r="35" spans="3:10">
      <c r="C35" s="1" t="str">
        <f t="shared" si="0"/>
        <v/>
      </c>
      <c r="F35" t="s">
        <v>84</v>
      </c>
      <c r="G35" s="1">
        <v>-1</v>
      </c>
      <c r="I35" t="s">
        <v>207</v>
      </c>
      <c r="J35" s="1">
        <v>-1</v>
      </c>
    </row>
    <row r="36" spans="3:10">
      <c r="C36" s="1" t="str">
        <f t="shared" si="0"/>
        <v/>
      </c>
      <c r="F36" t="s">
        <v>85</v>
      </c>
      <c r="G36" s="1">
        <v>-1</v>
      </c>
      <c r="I36" t="s">
        <v>208</v>
      </c>
      <c r="J36" s="1">
        <v>-1</v>
      </c>
    </row>
    <row r="37" spans="3:10">
      <c r="C37" s="1" t="str">
        <f t="shared" si="0"/>
        <v/>
      </c>
      <c r="F37" t="s">
        <v>86</v>
      </c>
      <c r="G37" s="1">
        <v>-1</v>
      </c>
      <c r="I37" t="s">
        <v>209</v>
      </c>
      <c r="J37" s="1">
        <v>-1</v>
      </c>
    </row>
    <row r="38" spans="3:10">
      <c r="C38" s="1" t="str">
        <f t="shared" si="0"/>
        <v/>
      </c>
      <c r="F38" t="s">
        <v>87</v>
      </c>
      <c r="G38" s="1">
        <v>-6</v>
      </c>
      <c r="I38" t="s">
        <v>210</v>
      </c>
      <c r="J38" s="1">
        <v>-6</v>
      </c>
    </row>
    <row r="39" spans="3:10">
      <c r="C39" s="1" t="str">
        <f t="shared" si="0"/>
        <v/>
      </c>
      <c r="F39" t="s">
        <v>88</v>
      </c>
      <c r="G39" s="1">
        <v>-6</v>
      </c>
      <c r="I39" t="s">
        <v>211</v>
      </c>
      <c r="J39" s="1">
        <v>-6</v>
      </c>
    </row>
    <row r="40" spans="3:10">
      <c r="C40" s="1" t="str">
        <f t="shared" si="0"/>
        <v/>
      </c>
      <c r="F40" t="s">
        <v>89</v>
      </c>
      <c r="G40" s="1">
        <v>-3</v>
      </c>
      <c r="I40" t="s">
        <v>212</v>
      </c>
      <c r="J40" s="1">
        <v>-3</v>
      </c>
    </row>
    <row r="41" spans="3:10">
      <c r="C41" s="1" t="str">
        <f t="shared" si="0"/>
        <v/>
      </c>
      <c r="F41" t="s">
        <v>90</v>
      </c>
      <c r="G41" s="1">
        <v>-3</v>
      </c>
      <c r="I41" t="s">
        <v>213</v>
      </c>
      <c r="J41" s="1">
        <v>-3</v>
      </c>
    </row>
    <row r="42" spans="3:10">
      <c r="C42" s="1" t="str">
        <f t="shared" si="0"/>
        <v/>
      </c>
      <c r="F42" t="s">
        <v>91</v>
      </c>
      <c r="G42" s="1">
        <v>-1</v>
      </c>
      <c r="I42" t="s">
        <v>214</v>
      </c>
      <c r="J42" s="1">
        <v>-1</v>
      </c>
    </row>
    <row r="43" spans="3:10">
      <c r="C43" s="1" t="str">
        <f t="shared" si="0"/>
        <v/>
      </c>
      <c r="F43" t="s">
        <v>92</v>
      </c>
      <c r="G43" s="1">
        <v>-1</v>
      </c>
      <c r="I43" t="s">
        <v>215</v>
      </c>
      <c r="J43" s="1">
        <v>-1</v>
      </c>
    </row>
    <row r="44" spans="3:10">
      <c r="C44" s="1" t="str">
        <f t="shared" si="0"/>
        <v/>
      </c>
      <c r="F44" t="s">
        <v>93</v>
      </c>
      <c r="G44" s="1">
        <v>-1</v>
      </c>
      <c r="I44" t="s">
        <v>216</v>
      </c>
      <c r="J44" s="1">
        <v>-1</v>
      </c>
    </row>
    <row r="45" spans="3:10">
      <c r="C45" s="1" t="str">
        <f t="shared" si="0"/>
        <v/>
      </c>
      <c r="F45" t="s">
        <v>94</v>
      </c>
      <c r="G45" s="1">
        <v>-1</v>
      </c>
      <c r="I45" t="s">
        <v>217</v>
      </c>
      <c r="J45" s="1">
        <v>-1</v>
      </c>
    </row>
    <row r="46" spans="3:10">
      <c r="C46" s="1" t="str">
        <f t="shared" si="0"/>
        <v/>
      </c>
      <c r="F46" t="s">
        <v>95</v>
      </c>
      <c r="G46" s="1">
        <v>1</v>
      </c>
      <c r="I46" t="s">
        <v>218</v>
      </c>
      <c r="J46" s="1">
        <v>1</v>
      </c>
    </row>
    <row r="47" spans="3:10">
      <c r="C47" s="1" t="str">
        <f t="shared" si="0"/>
        <v/>
      </c>
      <c r="F47" t="s">
        <v>96</v>
      </c>
      <c r="G47" s="1">
        <v>1</v>
      </c>
      <c r="I47" t="s">
        <v>219</v>
      </c>
      <c r="J47" s="1">
        <v>1</v>
      </c>
    </row>
    <row r="48" spans="3:10">
      <c r="C48" s="1" t="str">
        <f t="shared" si="0"/>
        <v/>
      </c>
      <c r="F48" t="s">
        <v>97</v>
      </c>
      <c r="G48" s="1">
        <v>1</v>
      </c>
      <c r="I48" t="s">
        <v>220</v>
      </c>
      <c r="J48" s="1">
        <v>1</v>
      </c>
    </row>
    <row r="49" spans="3:10">
      <c r="C49" s="1" t="str">
        <f t="shared" si="0"/>
        <v/>
      </c>
      <c r="F49" t="s">
        <v>98</v>
      </c>
      <c r="G49" s="1">
        <v>1</v>
      </c>
      <c r="I49" t="s">
        <v>221</v>
      </c>
      <c r="J49" s="1">
        <v>1</v>
      </c>
    </row>
    <row r="50" spans="3:10">
      <c r="C50" s="1" t="str">
        <f t="shared" si="0"/>
        <v/>
      </c>
      <c r="F50" t="s">
        <v>99</v>
      </c>
      <c r="G50" s="1">
        <v>3</v>
      </c>
      <c r="I50" t="s">
        <v>222</v>
      </c>
      <c r="J50" s="1">
        <v>3</v>
      </c>
    </row>
    <row r="51" spans="3:10">
      <c r="C51" s="1" t="str">
        <f t="shared" si="0"/>
        <v/>
      </c>
      <c r="F51" t="s">
        <v>100</v>
      </c>
      <c r="G51" s="1">
        <v>3</v>
      </c>
      <c r="I51" t="s">
        <v>223</v>
      </c>
      <c r="J51" s="1">
        <v>3</v>
      </c>
    </row>
    <row r="52" spans="3:10">
      <c r="C52" s="1" t="str">
        <f t="shared" si="0"/>
        <v/>
      </c>
      <c r="F52" t="s">
        <v>101</v>
      </c>
      <c r="G52" s="1">
        <v>6</v>
      </c>
      <c r="I52" t="s">
        <v>224</v>
      </c>
      <c r="J52" s="1">
        <v>6</v>
      </c>
    </row>
    <row r="53" spans="3:10">
      <c r="C53" s="1" t="str">
        <f t="shared" si="0"/>
        <v/>
      </c>
      <c r="F53" t="s">
        <v>102</v>
      </c>
      <c r="G53" s="1">
        <v>6</v>
      </c>
      <c r="I53" t="s">
        <v>225</v>
      </c>
      <c r="J53" s="1">
        <v>6</v>
      </c>
    </row>
    <row r="54" spans="3:10">
      <c r="C54" s="1" t="str">
        <f t="shared" si="0"/>
        <v/>
      </c>
      <c r="F54" t="s">
        <v>103</v>
      </c>
      <c r="G54" s="1">
        <v>1</v>
      </c>
      <c r="I54" t="s">
        <v>226</v>
      </c>
      <c r="J54" s="1">
        <v>1</v>
      </c>
    </row>
    <row r="55" spans="3:10">
      <c r="C55" s="1" t="str">
        <f t="shared" ref="C55:C61" si="2">A55&amp;B55</f>
        <v/>
      </c>
      <c r="F55" t="s">
        <v>104</v>
      </c>
      <c r="G55" s="1">
        <v>1</v>
      </c>
      <c r="I55" t="s">
        <v>227</v>
      </c>
      <c r="J55" s="1">
        <v>1</v>
      </c>
    </row>
    <row r="56" spans="3:10">
      <c r="C56" s="1" t="str">
        <f t="shared" si="2"/>
        <v/>
      </c>
      <c r="F56" t="s">
        <v>105</v>
      </c>
      <c r="G56" s="1">
        <v>1</v>
      </c>
      <c r="I56" t="s">
        <v>228</v>
      </c>
      <c r="J56" s="1">
        <v>1</v>
      </c>
    </row>
    <row r="57" spans="3:10">
      <c r="C57" s="1" t="str">
        <f t="shared" si="2"/>
        <v/>
      </c>
      <c r="F57" t="s">
        <v>106</v>
      </c>
      <c r="G57" s="1">
        <v>1</v>
      </c>
      <c r="I57" t="s">
        <v>229</v>
      </c>
      <c r="J57" s="1">
        <v>1</v>
      </c>
    </row>
    <row r="58" spans="3:10">
      <c r="C58" s="1" t="str">
        <f t="shared" si="2"/>
        <v/>
      </c>
      <c r="F58" t="s">
        <v>107</v>
      </c>
      <c r="G58" s="1">
        <v>3</v>
      </c>
      <c r="I58" t="s">
        <v>230</v>
      </c>
      <c r="J58" s="1">
        <v>3</v>
      </c>
    </row>
    <row r="59" spans="3:10">
      <c r="C59" s="1" t="str">
        <f t="shared" si="2"/>
        <v/>
      </c>
      <c r="F59" t="s">
        <v>108</v>
      </c>
      <c r="G59" s="1">
        <v>3</v>
      </c>
      <c r="I59" t="s">
        <v>231</v>
      </c>
      <c r="J59" s="1">
        <v>3</v>
      </c>
    </row>
    <row r="60" spans="3:10">
      <c r="C60" s="1" t="str">
        <f t="shared" si="2"/>
        <v/>
      </c>
      <c r="F60" t="s">
        <v>109</v>
      </c>
      <c r="G60" s="1">
        <v>6</v>
      </c>
      <c r="I60" t="s">
        <v>232</v>
      </c>
      <c r="J60" s="1">
        <v>6</v>
      </c>
    </row>
    <row r="61" spans="3:10">
      <c r="C61" s="1" t="str">
        <f t="shared" si="2"/>
        <v/>
      </c>
      <c r="F61" t="s">
        <v>110</v>
      </c>
      <c r="G61" s="1">
        <v>6</v>
      </c>
      <c r="I61" t="s">
        <v>177</v>
      </c>
      <c r="J61" s="1">
        <v>6</v>
      </c>
    </row>
    <row r="62" spans="3:10">
      <c r="F62" s="19" t="s">
        <v>156</v>
      </c>
      <c r="G62" s="1">
        <v>-6</v>
      </c>
      <c r="I62" s="19" t="s">
        <v>233</v>
      </c>
      <c r="J62" s="1">
        <v>-6</v>
      </c>
    </row>
    <row r="63" spans="3:10">
      <c r="F63" s="19" t="s">
        <v>111</v>
      </c>
      <c r="G63" s="1">
        <v>1</v>
      </c>
      <c r="I63" s="19" t="s">
        <v>234</v>
      </c>
      <c r="J63" s="1">
        <v>1</v>
      </c>
    </row>
    <row r="64" spans="3:10">
      <c r="F64" s="19" t="s">
        <v>112</v>
      </c>
      <c r="G64" s="1">
        <v>-1</v>
      </c>
      <c r="I64" s="19" t="s">
        <v>235</v>
      </c>
      <c r="J64" s="1">
        <v>-1</v>
      </c>
    </row>
    <row r="65" spans="6:10">
      <c r="F65" s="19" t="s">
        <v>113</v>
      </c>
      <c r="G65" s="1">
        <v>3</v>
      </c>
      <c r="I65" s="19" t="s">
        <v>236</v>
      </c>
      <c r="J65" s="1">
        <v>3</v>
      </c>
    </row>
    <row r="66" spans="6:10">
      <c r="F66" s="19" t="s">
        <v>114</v>
      </c>
      <c r="G66" s="1">
        <v>-3</v>
      </c>
      <c r="I66" s="19" t="s">
        <v>237</v>
      </c>
      <c r="J66" s="1">
        <v>-3</v>
      </c>
    </row>
    <row r="67" spans="6:10">
      <c r="F67" s="19" t="s">
        <v>115</v>
      </c>
      <c r="G67" s="1">
        <v>1</v>
      </c>
      <c r="I67" s="19" t="s">
        <v>238</v>
      </c>
      <c r="J67" s="1">
        <v>1</v>
      </c>
    </row>
    <row r="68" spans="6:10">
      <c r="F68" s="19" t="s">
        <v>116</v>
      </c>
      <c r="G68" s="1">
        <v>-1</v>
      </c>
      <c r="I68" s="19" t="s">
        <v>239</v>
      </c>
      <c r="J68" s="1">
        <v>-1</v>
      </c>
    </row>
    <row r="69" spans="6:10">
      <c r="F69" s="19" t="s">
        <v>117</v>
      </c>
      <c r="G69" s="1">
        <v>6</v>
      </c>
      <c r="I69" s="19" t="s">
        <v>240</v>
      </c>
      <c r="J69" s="1">
        <v>6</v>
      </c>
    </row>
    <row r="70" spans="6:10">
      <c r="F70" s="19" t="s">
        <v>118</v>
      </c>
      <c r="G70" s="1">
        <v>-6</v>
      </c>
      <c r="I70" s="19" t="s">
        <v>241</v>
      </c>
      <c r="J70" s="1">
        <v>-6</v>
      </c>
    </row>
    <row r="71" spans="6:10">
      <c r="F71" s="19" t="s">
        <v>119</v>
      </c>
      <c r="G71" s="1">
        <v>1</v>
      </c>
      <c r="I71" s="19" t="s">
        <v>242</v>
      </c>
      <c r="J71" s="1">
        <v>1</v>
      </c>
    </row>
    <row r="72" spans="6:10">
      <c r="F72" s="19" t="s">
        <v>120</v>
      </c>
      <c r="G72" s="1">
        <v>-1</v>
      </c>
      <c r="I72" s="19" t="s">
        <v>243</v>
      </c>
      <c r="J72" s="1">
        <v>-1</v>
      </c>
    </row>
    <row r="73" spans="6:10">
      <c r="F73" s="19" t="s">
        <v>121</v>
      </c>
      <c r="G73" s="1">
        <v>3</v>
      </c>
      <c r="I73" s="19" t="s">
        <v>244</v>
      </c>
      <c r="J73" s="1">
        <v>3</v>
      </c>
    </row>
    <row r="74" spans="6:10">
      <c r="F74" s="19" t="s">
        <v>122</v>
      </c>
      <c r="G74" s="1">
        <v>-3</v>
      </c>
      <c r="I74" s="19" t="s">
        <v>245</v>
      </c>
      <c r="J74" s="1">
        <v>-3</v>
      </c>
    </row>
    <row r="75" spans="6:10">
      <c r="F75" s="19" t="s">
        <v>123</v>
      </c>
      <c r="G75" s="1">
        <v>1</v>
      </c>
      <c r="I75" s="19" t="s">
        <v>246</v>
      </c>
      <c r="J75" s="1">
        <v>1</v>
      </c>
    </row>
    <row r="76" spans="6:10">
      <c r="F76" s="19" t="s">
        <v>124</v>
      </c>
      <c r="G76" s="1">
        <v>-1</v>
      </c>
      <c r="I76" s="19" t="s">
        <v>247</v>
      </c>
      <c r="J76" s="1">
        <v>-1</v>
      </c>
    </row>
    <row r="77" spans="6:10">
      <c r="F77" s="19" t="s">
        <v>125</v>
      </c>
      <c r="G77" s="1">
        <v>6</v>
      </c>
      <c r="I77" s="19" t="s">
        <v>248</v>
      </c>
      <c r="J77" s="1">
        <v>6</v>
      </c>
    </row>
    <row r="78" spans="6:10">
      <c r="F78" s="19" t="s">
        <v>126</v>
      </c>
      <c r="G78" s="1">
        <v>-6</v>
      </c>
      <c r="I78" s="19" t="s">
        <v>249</v>
      </c>
      <c r="J78" s="1">
        <v>-6</v>
      </c>
    </row>
    <row r="79" spans="6:10">
      <c r="F79" s="19" t="s">
        <v>127</v>
      </c>
      <c r="G79" s="1">
        <v>1</v>
      </c>
      <c r="I79" s="19" t="s">
        <v>250</v>
      </c>
      <c r="J79" s="1">
        <v>1</v>
      </c>
    </row>
    <row r="80" spans="6:10">
      <c r="F80" s="19" t="s">
        <v>128</v>
      </c>
      <c r="G80" s="1">
        <v>-1</v>
      </c>
      <c r="I80" s="19" t="s">
        <v>251</v>
      </c>
      <c r="J80" s="1">
        <v>-1</v>
      </c>
    </row>
    <row r="81" spans="6:10">
      <c r="F81" s="19" t="s">
        <v>129</v>
      </c>
      <c r="G81" s="1">
        <v>3</v>
      </c>
      <c r="I81" s="19" t="s">
        <v>252</v>
      </c>
      <c r="J81" s="1">
        <v>3</v>
      </c>
    </row>
    <row r="82" spans="6:10">
      <c r="F82" s="19" t="s">
        <v>130</v>
      </c>
      <c r="G82" s="1">
        <v>-3</v>
      </c>
      <c r="I82" s="19" t="s">
        <v>253</v>
      </c>
      <c r="J82" s="1">
        <v>-3</v>
      </c>
    </row>
    <row r="83" spans="6:10">
      <c r="F83" s="19" t="s">
        <v>131</v>
      </c>
      <c r="G83" s="1">
        <v>1</v>
      </c>
      <c r="I83" s="19" t="s">
        <v>254</v>
      </c>
      <c r="J83" s="1">
        <v>1</v>
      </c>
    </row>
    <row r="84" spans="6:10">
      <c r="F84" s="19" t="s">
        <v>132</v>
      </c>
      <c r="G84" s="1">
        <v>-1</v>
      </c>
      <c r="I84" s="19" t="s">
        <v>255</v>
      </c>
      <c r="J84" s="1">
        <v>-1</v>
      </c>
    </row>
    <row r="85" spans="6:10">
      <c r="F85" s="19" t="s">
        <v>133</v>
      </c>
      <c r="G85" s="1">
        <v>6</v>
      </c>
      <c r="I85" s="19" t="s">
        <v>256</v>
      </c>
      <c r="J85" s="1">
        <v>6</v>
      </c>
    </row>
    <row r="86" spans="6:10">
      <c r="F86" s="19" t="s">
        <v>134</v>
      </c>
      <c r="G86" s="1">
        <v>-6</v>
      </c>
      <c r="I86" s="19" t="s">
        <v>257</v>
      </c>
      <c r="J86" s="1">
        <v>-6</v>
      </c>
    </row>
    <row r="87" spans="6:10">
      <c r="F87" s="19" t="s">
        <v>135</v>
      </c>
      <c r="G87" s="1">
        <v>1</v>
      </c>
      <c r="I87" s="19" t="s">
        <v>258</v>
      </c>
      <c r="J87" s="1">
        <v>1</v>
      </c>
    </row>
    <row r="88" spans="6:10">
      <c r="F88" s="19" t="s">
        <v>136</v>
      </c>
      <c r="G88" s="1">
        <v>-1</v>
      </c>
      <c r="I88" s="19" t="s">
        <v>259</v>
      </c>
      <c r="J88" s="1">
        <v>-1</v>
      </c>
    </row>
    <row r="89" spans="6:10">
      <c r="F89" s="19" t="s">
        <v>137</v>
      </c>
      <c r="G89" s="1">
        <v>3</v>
      </c>
      <c r="I89" s="19" t="s">
        <v>260</v>
      </c>
      <c r="J89" s="1">
        <v>3</v>
      </c>
    </row>
    <row r="90" spans="6:10">
      <c r="F90" s="19" t="s">
        <v>138</v>
      </c>
      <c r="G90" s="1">
        <v>-3</v>
      </c>
      <c r="I90" s="19" t="s">
        <v>261</v>
      </c>
      <c r="J90" s="1">
        <v>-3</v>
      </c>
    </row>
    <row r="91" spans="6:10">
      <c r="F91" s="19" t="s">
        <v>139</v>
      </c>
      <c r="G91" s="1">
        <v>1</v>
      </c>
      <c r="I91" s="19" t="s">
        <v>262</v>
      </c>
      <c r="J91" s="1">
        <v>1</v>
      </c>
    </row>
    <row r="92" spans="6:10">
      <c r="F92" s="19" t="s">
        <v>140</v>
      </c>
      <c r="G92" s="1">
        <v>-1</v>
      </c>
      <c r="I92" s="19" t="s">
        <v>263</v>
      </c>
      <c r="J92" s="1">
        <v>-1</v>
      </c>
    </row>
    <row r="93" spans="6:10">
      <c r="F93" s="19" t="s">
        <v>141</v>
      </c>
      <c r="G93" s="1">
        <v>6</v>
      </c>
      <c r="I93" s="19" t="s">
        <v>264</v>
      </c>
      <c r="J93" s="1">
        <v>6</v>
      </c>
    </row>
    <row r="94" spans="6:10">
      <c r="F94" s="19" t="s">
        <v>142</v>
      </c>
      <c r="G94" s="1">
        <v>-6</v>
      </c>
      <c r="I94" s="19" t="s">
        <v>265</v>
      </c>
      <c r="J94" s="1">
        <v>-6</v>
      </c>
    </row>
    <row r="95" spans="6:10">
      <c r="F95" s="19" t="s">
        <v>143</v>
      </c>
      <c r="G95" s="1">
        <v>1</v>
      </c>
      <c r="I95" s="19" t="s">
        <v>266</v>
      </c>
      <c r="J95" s="1">
        <v>1</v>
      </c>
    </row>
    <row r="96" spans="6:10">
      <c r="F96" s="19" t="s">
        <v>144</v>
      </c>
      <c r="G96" s="1">
        <v>-1</v>
      </c>
      <c r="I96" s="19" t="s">
        <v>267</v>
      </c>
      <c r="J96" s="1">
        <v>-1</v>
      </c>
    </row>
    <row r="97" spans="6:10">
      <c r="F97" t="s">
        <v>145</v>
      </c>
      <c r="G97" s="1">
        <v>3</v>
      </c>
      <c r="I97" t="s">
        <v>268</v>
      </c>
      <c r="J97" s="1">
        <v>3</v>
      </c>
    </row>
    <row r="98" spans="6:10">
      <c r="F98" t="s">
        <v>146</v>
      </c>
      <c r="G98" s="1">
        <v>-3</v>
      </c>
      <c r="I98" t="s">
        <v>269</v>
      </c>
      <c r="J98" s="1">
        <v>-3</v>
      </c>
    </row>
    <row r="99" spans="6:10">
      <c r="F99" t="s">
        <v>147</v>
      </c>
      <c r="G99" s="1">
        <v>1</v>
      </c>
      <c r="I99" t="s">
        <v>270</v>
      </c>
      <c r="J99" s="1">
        <v>1</v>
      </c>
    </row>
    <row r="100" spans="6:10">
      <c r="F100" t="s">
        <v>148</v>
      </c>
      <c r="G100" s="1">
        <v>-1</v>
      </c>
      <c r="I100" t="s">
        <v>271</v>
      </c>
      <c r="J100" s="1">
        <v>-1</v>
      </c>
    </row>
    <row r="101" spans="6:10">
      <c r="F101" t="s">
        <v>149</v>
      </c>
      <c r="G101" s="1">
        <v>6</v>
      </c>
      <c r="I101" t="s">
        <v>272</v>
      </c>
      <c r="J101" s="1">
        <v>6</v>
      </c>
    </row>
    <row r="102" spans="6:10">
      <c r="F102" t="s">
        <v>150</v>
      </c>
      <c r="G102" s="1">
        <v>-6</v>
      </c>
      <c r="I102" t="s">
        <v>273</v>
      </c>
      <c r="J102" s="1">
        <v>-6</v>
      </c>
    </row>
    <row r="103" spans="6:10">
      <c r="F103" t="s">
        <v>151</v>
      </c>
      <c r="G103" s="1">
        <v>1</v>
      </c>
      <c r="I103" t="s">
        <v>274</v>
      </c>
      <c r="J103" s="1">
        <v>1</v>
      </c>
    </row>
    <row r="104" spans="6:10">
      <c r="F104" t="s">
        <v>152</v>
      </c>
      <c r="G104" s="1">
        <v>-1</v>
      </c>
      <c r="I104" t="s">
        <v>275</v>
      </c>
      <c r="J104" s="1">
        <v>-1</v>
      </c>
    </row>
    <row r="105" spans="6:10">
      <c r="F105" t="s">
        <v>153</v>
      </c>
      <c r="G105" s="1">
        <v>3</v>
      </c>
      <c r="I105" t="s">
        <v>276</v>
      </c>
      <c r="J105" s="1">
        <v>3</v>
      </c>
    </row>
    <row r="106" spans="6:10">
      <c r="F106" t="s">
        <v>154</v>
      </c>
      <c r="G106" s="1">
        <v>-3</v>
      </c>
      <c r="I106" t="s">
        <v>277</v>
      </c>
      <c r="J106" s="1">
        <v>-3</v>
      </c>
    </row>
    <row r="107" spans="6:10">
      <c r="F107" t="s">
        <v>155</v>
      </c>
      <c r="G107" s="1">
        <v>1</v>
      </c>
      <c r="I107" t="s">
        <v>278</v>
      </c>
      <c r="J107" s="1">
        <v>1</v>
      </c>
    </row>
    <row r="108" spans="6:10">
      <c r="F108" s="62" t="s">
        <v>280</v>
      </c>
      <c r="G108" s="62">
        <v>1</v>
      </c>
      <c r="H108" s="63"/>
      <c r="I108" s="63" t="s">
        <v>279</v>
      </c>
      <c r="J108" s="62">
        <v>1</v>
      </c>
    </row>
    <row r="109" spans="6:10">
      <c r="F109" s="62" t="s">
        <v>282</v>
      </c>
      <c r="G109" s="62">
        <v>-1</v>
      </c>
      <c r="H109" s="63"/>
      <c r="I109" s="63" t="s">
        <v>281</v>
      </c>
      <c r="J109" s="62">
        <v>-1</v>
      </c>
    </row>
    <row r="110" spans="6:10">
      <c r="F110" s="62" t="s">
        <v>282</v>
      </c>
      <c r="G110" s="62">
        <v>-1</v>
      </c>
      <c r="H110" s="63"/>
      <c r="I110" s="63" t="s">
        <v>283</v>
      </c>
      <c r="J110" s="62">
        <v>-1</v>
      </c>
    </row>
    <row r="111" spans="6:10">
      <c r="F111" s="1" t="s">
        <v>285</v>
      </c>
      <c r="G111" s="1">
        <v>1</v>
      </c>
      <c r="I111" t="s">
        <v>284</v>
      </c>
      <c r="J111" s="62">
        <v>1</v>
      </c>
    </row>
    <row r="112" spans="6:10">
      <c r="F112" s="1" t="s">
        <v>287</v>
      </c>
      <c r="G112" s="1">
        <v>-1</v>
      </c>
      <c r="I112" t="s">
        <v>286</v>
      </c>
      <c r="J112" s="62">
        <v>-1</v>
      </c>
    </row>
    <row r="113" spans="6:10">
      <c r="F113" s="1" t="s">
        <v>289</v>
      </c>
      <c r="G113" s="1">
        <v>1</v>
      </c>
      <c r="I113" t="s">
        <v>288</v>
      </c>
      <c r="J113" s="62">
        <v>1</v>
      </c>
    </row>
    <row r="114" spans="6:10">
      <c r="F114" s="1" t="s">
        <v>291</v>
      </c>
      <c r="G114" s="1">
        <v>-1</v>
      </c>
      <c r="I114" t="s">
        <v>290</v>
      </c>
      <c r="J114" s="62">
        <v>-1</v>
      </c>
    </row>
    <row r="115" spans="6:10">
      <c r="F115" s="1" t="s">
        <v>299</v>
      </c>
      <c r="G115" s="1">
        <v>-3</v>
      </c>
      <c r="I115" t="s">
        <v>298</v>
      </c>
      <c r="J115" s="62">
        <v>-3</v>
      </c>
    </row>
    <row r="116" spans="6:10">
      <c r="F116" s="1" t="s">
        <v>308</v>
      </c>
      <c r="G116" s="1">
        <v>3</v>
      </c>
      <c r="I116" t="s">
        <v>307</v>
      </c>
      <c r="J116" s="62">
        <v>3</v>
      </c>
    </row>
    <row r="117" spans="6:10">
      <c r="F117" s="1" t="s">
        <v>361</v>
      </c>
      <c r="G117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X282"/>
  <sheetViews>
    <sheetView topLeftCell="AX3" zoomScale="148" zoomScaleNormal="148" workbookViewId="0">
      <pane ySplit="2" topLeftCell="A5" activePane="bottomLeft" state="frozen"/>
      <selection activeCell="A3" sqref="A3"/>
      <selection pane="bottomLeft" activeCell="BH10" sqref="BH10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69" width="9.140625" style="1" customWidth="1"/>
    <col min="70" max="70" width="5" style="1" customWidth="1"/>
    <col min="71" max="71" width="7.42578125" style="1" customWidth="1"/>
    <col min="72" max="72" width="10.85546875" style="1" customWidth="1"/>
    <col min="73" max="74" width="9.140625" style="1" customWidth="1"/>
    <col min="75" max="75" width="12.7109375" style="1" customWidth="1"/>
    <col min="76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79" t="str">
        <f>'Hedging Dashboard'!B3</f>
        <v>Hedge 1 | (BTC)2</v>
      </c>
      <c r="C3" s="180"/>
      <c r="D3" s="180"/>
      <c r="E3" s="180"/>
      <c r="F3" s="180"/>
      <c r="G3" s="181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2"/>
      <c r="W3" s="191" t="s">
        <v>50</v>
      </c>
      <c r="X3" s="1" t="s">
        <v>51</v>
      </c>
      <c r="Y3" s="196" t="s">
        <v>315</v>
      </c>
      <c r="Z3" s="162" t="s">
        <v>316</v>
      </c>
      <c r="AA3" s="162" t="s">
        <v>317</v>
      </c>
      <c r="AB3" s="162" t="s">
        <v>319</v>
      </c>
      <c r="AC3" s="162" t="s">
        <v>320</v>
      </c>
      <c r="AD3" s="164" t="s">
        <v>321</v>
      </c>
      <c r="AE3" s="168" t="s">
        <v>38</v>
      </c>
      <c r="AF3" s="168"/>
      <c r="AG3" s="168" t="s">
        <v>314</v>
      </c>
      <c r="AH3" s="168"/>
      <c r="AI3" s="168" t="s">
        <v>37</v>
      </c>
      <c r="AJ3" s="168"/>
      <c r="AK3" s="166" t="s">
        <v>328</v>
      </c>
      <c r="AL3" s="166" t="s">
        <v>327</v>
      </c>
      <c r="AO3" s="1" t="s">
        <v>34</v>
      </c>
      <c r="AP3" s="167" t="s">
        <v>300</v>
      </c>
      <c r="AQ3" s="167" t="s">
        <v>329</v>
      </c>
      <c r="AR3" s="167" t="s">
        <v>301</v>
      </c>
      <c r="AZ3" s="186" t="s">
        <v>1</v>
      </c>
      <c r="BA3" s="186" t="s">
        <v>2</v>
      </c>
      <c r="BB3" s="189" t="s">
        <v>8</v>
      </c>
      <c r="BC3" s="190"/>
      <c r="BD3" s="189" t="s">
        <v>17</v>
      </c>
      <c r="BE3" s="190"/>
      <c r="BF3" s="186" t="s">
        <v>9</v>
      </c>
      <c r="BG3" s="160" t="s">
        <v>4</v>
      </c>
      <c r="BH3" s="161"/>
      <c r="BI3" s="160" t="s">
        <v>5</v>
      </c>
      <c r="BJ3" s="161"/>
      <c r="BK3" s="160" t="s">
        <v>322</v>
      </c>
      <c r="BL3" s="161"/>
      <c r="BM3" s="7" t="s">
        <v>4</v>
      </c>
      <c r="BN3" s="7" t="s">
        <v>5</v>
      </c>
      <c r="BO3" s="7" t="s">
        <v>322</v>
      </c>
      <c r="BP3" s="188" t="s">
        <v>31</v>
      </c>
      <c r="BQ3" s="188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92"/>
      <c r="X4" s="1" t="s">
        <v>52</v>
      </c>
      <c r="Y4" s="197"/>
      <c r="Z4" s="163"/>
      <c r="AA4" s="163"/>
      <c r="AB4" s="163"/>
      <c r="AC4" s="163"/>
      <c r="AD4" s="165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66"/>
      <c r="AL4" s="166"/>
      <c r="AM4" s="1">
        <f>AM28</f>
        <v>3</v>
      </c>
      <c r="AO4" s="1" t="s">
        <v>35</v>
      </c>
      <c r="AP4" s="167"/>
      <c r="AQ4" s="167"/>
      <c r="AR4" s="167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87"/>
      <c r="BA4" s="187"/>
      <c r="BB4" s="3" t="s">
        <v>1</v>
      </c>
      <c r="BC4" s="3" t="s">
        <v>2</v>
      </c>
      <c r="BD4" s="3" t="s">
        <v>1</v>
      </c>
      <c r="BE4" s="3" t="s">
        <v>2</v>
      </c>
      <c r="BF4" s="187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36" si="0">IF(AW5="R","Rabbit","")</f>
        <v/>
      </c>
      <c r="W5" s="49" t="s">
        <v>318</v>
      </c>
      <c r="Y5" s="9" t="s">
        <v>7</v>
      </c>
      <c r="Z5" s="4" t="s">
        <v>293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IF(AND(AD7="LL",AA5=AA6),IF(AA6="C","B","C"),AA6)</f>
        <v>C</v>
      </c>
      <c r="AB7" s="4" t="str">
        <f t="shared" ref="AB7:AB38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G8" s="1" t="str">
        <f>AP13</f>
        <v>N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1" t="s">
        <v>49</v>
      </c>
      <c r="U9" s="92"/>
      <c r="V9" s="112" t="str">
        <f t="shared" si="0"/>
        <v/>
      </c>
      <c r="W9" s="82"/>
      <c r="X9" s="84"/>
      <c r="Y9" s="9" t="str">
        <f t="shared" si="6"/>
        <v>B</v>
      </c>
      <c r="Z9" s="4" t="str">
        <f t="shared" si="7"/>
        <v>T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G9" s="1" t="str">
        <f>AT12</f>
        <v>Y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360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1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41" si="12">IF(M10="","",IF(M10="P",IF(D10="","L","W"),IF(E10="","L","W")))</f>
        <v>L</v>
      </c>
      <c r="H10" s="104" t="str">
        <f>H5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4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>IF(M10="","",IF(X10="",IF(AO10="S",0,S9),IF(X10="W",IF(AO10="S",0,S9)+INT(REPLACE(B10,1,1,"")),IF(AO10="S",0,S9)-INT(REPLACE(B10,1,1,"")))))</f>
        <v>-1</v>
      </c>
      <c r="T10" s="107" t="str">
        <f>IF(M9="","",IF(AO10="S","",IF(S10&gt;=0,S10,IF(AW10="R",S10,""))))</f>
        <v/>
      </c>
      <c r="U10" s="96">
        <f>IF(M10="","",IF(B10="NB",U9,IF(T10="",SUM($T$5:$T10)+S10,SUM($T$5:$T10))))</f>
        <v>-1</v>
      </c>
      <c r="V10" s="108" t="str">
        <f t="shared" si="0"/>
        <v/>
      </c>
      <c r="W10" s="83">
        <f t="shared" ref="W10:W41" si="13">IF(M10="","",IF(K10="W",0+BN10,0-BN10)+IF(F10="W",0+BM10,0-BM10))+IF(R10="W",0+BO10,0-BO10)</f>
        <v>-1</v>
      </c>
      <c r="X10" s="85" t="str">
        <f t="shared" ref="X10:X41" si="14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5">IF(M9="","",IF(Y10="B",IF(M9="P",BH10,""),IF(M8="B",BH10,"")))</f>
        <v/>
      </c>
      <c r="AF10" s="1" t="str">
        <f t="shared" ref="AF10:AF41" si="16">IF(M9="","",IF(Y10="B",IF(M9="B",BH10,""),IF(M8="P",BH10,"")))</f>
        <v>B</v>
      </c>
      <c r="AG10" s="1" t="str">
        <f t="shared" ref="AG10:AG41" si="17">IF(M9="","",IF(Z10="C",IF(M9="B",BJ10,""),IF(M8="B",BJ10,"")))</f>
        <v/>
      </c>
      <c r="AH10" s="1" t="str">
        <f t="shared" ref="AH10:AH41" si="18">IF(M9="","",IF(Z10="C",IF(M9="P",BJ10,""),IF(M8="P",BJ10,"")))</f>
        <v>B</v>
      </c>
      <c r="AI10" s="1" t="str">
        <f t="shared" ref="AI10:AI41" si="19">IF(M9="","",IF(AND(AE10="L5",AH10="L5",AY10=""),"L0",AX10))</f>
        <v>B</v>
      </c>
      <c r="AJ10" s="1" t="str">
        <f t="shared" ref="AJ10:AJ41" si="20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1">IF(X10="",0,IFERROR(VLOOKUP(X5&amp;X6&amp;X7&amp;X8&amp;X9&amp;X10,BW:BX,2,FALSE),0))</f>
        <v>-1</v>
      </c>
      <c r="AO10" s="1" t="s">
        <v>36</v>
      </c>
      <c r="AP10" s="1" t="str">
        <f t="shared" ref="AP10:AP73" si="22">IF(OR(F6&amp;F7&amp;F8="WLW",F7&amp;F8="WW"),"Y","N")</f>
        <v>N</v>
      </c>
      <c r="AQ10" s="1" t="str">
        <f t="shared" ref="AQ10:AQ73" si="23">IF(OR(K6&amp;K7&amp;K8="WLW",K7&amp;K8="WW"),"Y","N")</f>
        <v>N</v>
      </c>
      <c r="AR10" s="1" t="str">
        <f t="shared" ref="AR10:AR73" si="24">IF(OR(R6&amp;R7&amp;R8="WLW",R7&amp;R8="WW"),"Y","N")</f>
        <v>N</v>
      </c>
      <c r="AS10" s="1">
        <f t="shared" ref="AS10:AS41" si="25">IF(M9="","",IF(AO10="S",1,AS9+1))</f>
        <v>1</v>
      </c>
      <c r="AT10" s="15" t="str">
        <f t="shared" ref="AT10:AT41" si="26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2">IF(AZ5="",0,AZ5)&amp;IF(AZ6="",0,AZ6)&amp;IF(AZ7="",0,AZ7)&amp;IF(AZ8="",0,AZ8)&amp;IF(AZ9="",0,AZ9)</f>
        <v>12010</v>
      </c>
      <c r="BC10" s="1" t="str">
        <f t="shared" si="32"/>
        <v>00101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102" t="str">
        <f t="shared" si="1"/>
        <v/>
      </c>
      <c r="D11" s="97" t="str">
        <f t="shared" ref="D11:D74" si="36">AE11</f>
        <v>F2</v>
      </c>
      <c r="E11" s="98" t="str">
        <f t="shared" ref="E11:E74" si="37">AF11</f>
        <v/>
      </c>
      <c r="F11" s="8" t="str">
        <f t="shared" si="12"/>
        <v>W</v>
      </c>
      <c r="H11" s="105" t="str">
        <f t="shared" si="2"/>
        <v/>
      </c>
      <c r="I11" s="97" t="str">
        <f t="shared" ref="I11:I74" si="38">AG11</f>
        <v>F2</v>
      </c>
      <c r="J11" s="98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97" t="str">
        <f t="shared" ref="P11:P74" si="41">AI11</f>
        <v/>
      </c>
      <c r="Q11" s="98" t="str">
        <f t="shared" ref="Q11:Q74" si="42">AJ11</f>
        <v>L4</v>
      </c>
      <c r="R11" s="4" t="str">
        <f t="shared" ref="R11:R74" si="43">IF(M11="","",IF(M11="P",IF(P11="","L","W"),IF(Q11="","L","W")))</f>
        <v>L</v>
      </c>
      <c r="S11" s="96">
        <f t="shared" ref="S11:S74" si="44">IF(M11="","",IF(X11="",IF(AO11="S",0,S10),IF(X11="W",IF(AO11="S",0,S10)+INT(REPLACE(B11,1,1,"")),IF(AO11="S",0,S10)-INT(REPLACE(B11,1,1,"")))))</f>
        <v>-1</v>
      </c>
      <c r="T11" s="107" t="str">
        <f t="shared" ref="T11:T74" si="45">IF(M10="","",IF(AO11="S","",IF(S11&gt;=0,S11,IF(AW11="R",S11,""))))</f>
        <v/>
      </c>
      <c r="U11" s="4">
        <f>IF(M11="","",IF(B11="NB",U10,IF(T11="",SUM($T$5:$T11)+S11,SUM($T$5:$T11))))</f>
        <v>-1</v>
      </c>
      <c r="V11" s="109" t="str">
        <f t="shared" si="0"/>
        <v/>
      </c>
      <c r="W11" s="83">
        <f t="shared" si="13"/>
        <v>0</v>
      </c>
      <c r="X11" s="85" t="str">
        <f t="shared" si="14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C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5"/>
        <v>F2</v>
      </c>
      <c r="AF11" s="1" t="str">
        <f t="shared" si="16"/>
        <v/>
      </c>
      <c r="AG11" s="1" t="str">
        <f t="shared" si="17"/>
        <v>F2</v>
      </c>
      <c r="AH11" s="1" t="str">
        <f t="shared" si="18"/>
        <v/>
      </c>
      <c r="AI11" s="1" t="str">
        <f t="shared" si="19"/>
        <v/>
      </c>
      <c r="AJ11" s="1" t="str">
        <f t="shared" si="20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4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1"/>
        <v>0</v>
      </c>
      <c r="AO11" s="1" t="str">
        <f>IF(M10="","",IF(AW10="R","S",IF(AO10="S","C",IF(S10&gt;=0,"S","C"))))</f>
        <v>C</v>
      </c>
      <c r="AP11" s="1" t="str">
        <f t="shared" si="22"/>
        <v>N</v>
      </c>
      <c r="AQ11" s="1" t="str">
        <f t="shared" si="23"/>
        <v>N</v>
      </c>
      <c r="AR11" s="1" t="str">
        <f t="shared" si="24"/>
        <v>N</v>
      </c>
      <c r="AS11" s="1">
        <f t="shared" si="25"/>
        <v>2</v>
      </c>
      <c r="AT11" s="15" t="str">
        <f t="shared" si="26"/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2"/>
        <v>20101</v>
      </c>
      <c r="BC11" s="1" t="str">
        <f t="shared" si="32"/>
        <v>01010</v>
      </c>
      <c r="BD11" s="1" t="str">
        <f t="shared" ref="BD11:BD45" si="48">IF(AZ5="",0,AZ5)&amp;IF(AZ6="",0,AZ6)&amp;IF(AZ7="",0,AZ7)&amp;IF(AZ8="",0,AZ8)&amp;IF(AZ9="",0,AZ9)&amp;IF(AZ10="",0,AZ10)</f>
        <v>120101</v>
      </c>
      <c r="BE11" s="1" t="str">
        <f t="shared" ref="BE11:BE45" si="49">IF(BA5="",0,BA5)&amp;IF(BA6="",0,BA6)&amp;IF(BA7="",0,BA7)&amp;IF(BA8="",0,BA8)&amp;IF(BA9="",0,BA9)&amp;IF(BA10="",0,BA10)</f>
        <v>001010</v>
      </c>
      <c r="BF11" s="1" t="str">
        <f t="shared" ref="BF11:BF45" si="50">IF(COUNTBLANK(AZ6:AZ10)&gt;2,"B","P")</f>
        <v>P</v>
      </c>
      <c r="BG11" s="1" t="str">
        <f t="shared" si="33"/>
        <v>BL</v>
      </c>
      <c r="BH11" s="1" t="str">
        <f t="shared" ref="BH11:BH74" si="51">IF(OR(AO11="S",AND(AT10="Y",AP11="N",BH10&lt;&gt;"B")),"B",IFERROR(VLOOKUP(BG11,BT:BU,2,FALSE),""))</f>
        <v>F2</v>
      </c>
      <c r="BI11" s="1" t="str">
        <f t="shared" si="34"/>
        <v>BL</v>
      </c>
      <c r="BJ11" s="1" t="str">
        <f t="shared" ref="BJ11:BJ74" si="52">IF(OR(AO11="S",AND(AU10="Y",AQ11="N",BJ10&lt;&gt;"B")),"B",IFERROR(VLOOKUP(BI11,BT:BU,2,FALSE),""))</f>
        <v>F2</v>
      </c>
      <c r="BK11" s="1" t="str">
        <f t="shared" si="35"/>
        <v>BW</v>
      </c>
      <c r="BL11" s="1" t="str">
        <f t="shared" ref="BL11:BL74" si="53">IF(OR(AO11="S",AND(AV10="Y",AR11="N",BL10&lt;&gt;"B")),"B",IFERROR(VLOOKUP(BK11,BT:BU,2,FALSE),""))</f>
        <v>L4</v>
      </c>
      <c r="BM11" s="1" t="str">
        <f t="shared" ref="BM11:BM74" si="54">IF(BH11="","",IF(OR(BH11="B",BH11="XB"),1,RIGHT(BH11)))</f>
        <v>2</v>
      </c>
      <c r="BN11" s="1" t="str">
        <f t="shared" ref="BN11:BN74" si="55">IF(BJ11="","",IF(OR(BJ11="B",BJ11="XB"),1,RIGHT(BJ11)))</f>
        <v>2</v>
      </c>
      <c r="BO11" s="1" t="str">
        <f t="shared" ref="BO11:BO74" si="56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B2</v>
      </c>
      <c r="C12" s="102" t="str">
        <f t="shared" si="1"/>
        <v/>
      </c>
      <c r="D12" s="97" t="str">
        <f t="shared" si="36"/>
        <v>B</v>
      </c>
      <c r="E12" s="98" t="str">
        <f t="shared" si="37"/>
        <v/>
      </c>
      <c r="F12" s="8" t="str">
        <f t="shared" si="12"/>
        <v>W</v>
      </c>
      <c r="H12" s="105" t="str">
        <f t="shared" si="2"/>
        <v/>
      </c>
      <c r="I12" s="97" t="str">
        <f t="shared" si="38"/>
        <v/>
      </c>
      <c r="J12" s="98" t="str">
        <f t="shared" si="39"/>
        <v>B</v>
      </c>
      <c r="K12" s="8" t="str">
        <f t="shared" si="40"/>
        <v>L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97" t="str">
        <f t="shared" si="41"/>
        <v/>
      </c>
      <c r="Q12" s="98" t="str">
        <f t="shared" si="42"/>
        <v>F2</v>
      </c>
      <c r="R12" s="4" t="str">
        <f t="shared" si="43"/>
        <v>L</v>
      </c>
      <c r="S12" s="96">
        <f t="shared" si="44"/>
        <v>-3</v>
      </c>
      <c r="T12" s="107" t="str">
        <f t="shared" si="45"/>
        <v/>
      </c>
      <c r="U12" s="4">
        <f>IF(M12="","",IF(B12="NB",U11,IF(T12="",SUM($T$5:$T12)+S12,SUM($T$5:$T12))))</f>
        <v>-3</v>
      </c>
      <c r="V12" s="109" t="str">
        <f t="shared" si="0"/>
        <v/>
      </c>
      <c r="W12" s="83">
        <f t="shared" si="13"/>
        <v>-2</v>
      </c>
      <c r="X12" s="85" t="str">
        <f t="shared" si="14"/>
        <v>L</v>
      </c>
      <c r="Y12" s="9" t="str">
        <f t="shared" si="6"/>
        <v>B</v>
      </c>
      <c r="Z12" s="4" t="str">
        <f t="shared" si="7"/>
        <v>T</v>
      </c>
      <c r="AA12" s="4" t="str">
        <f t="shared" si="8"/>
        <v>C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5"/>
        <v>B</v>
      </c>
      <c r="AF12" s="1" t="str">
        <f t="shared" si="16"/>
        <v/>
      </c>
      <c r="AG12" s="1" t="str">
        <f t="shared" si="17"/>
        <v/>
      </c>
      <c r="AH12" s="1" t="str">
        <f t="shared" si="18"/>
        <v>B</v>
      </c>
      <c r="AI12" s="1" t="str">
        <f t="shared" si="19"/>
        <v/>
      </c>
      <c r="AJ12" s="1" t="str">
        <f t="shared" si="20"/>
        <v>F2</v>
      </c>
      <c r="AK12" s="1">
        <f t="shared" si="46"/>
        <v>1</v>
      </c>
      <c r="AL12" s="1">
        <f t="shared" si="47"/>
        <v>3</v>
      </c>
      <c r="AM12" s="1">
        <f t="shared" si="5"/>
        <v>-4</v>
      </c>
      <c r="AN12" s="1">
        <f t="shared" si="21"/>
        <v>-3</v>
      </c>
      <c r="AO12" s="1" t="str">
        <f t="shared" ref="AO12:AO75" si="57">IF(M11="","",IF(AW11="R","S",IF(AO11="S","C",IF(S11&gt;=0,"S","C"))))</f>
        <v>C</v>
      </c>
      <c r="AP12" s="1" t="str">
        <f t="shared" si="22"/>
        <v>N</v>
      </c>
      <c r="AQ12" s="1" t="str">
        <f t="shared" si="23"/>
        <v>N</v>
      </c>
      <c r="AR12" s="1" t="str">
        <f t="shared" si="24"/>
        <v>N</v>
      </c>
      <c r="AS12" s="1">
        <f t="shared" si="25"/>
        <v>3</v>
      </c>
      <c r="AT12" s="15" t="str">
        <f t="shared" si="26"/>
        <v>Y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2"/>
        <v>01012</v>
      </c>
      <c r="BC12" s="1" t="str">
        <f t="shared" si="32"/>
        <v>10100</v>
      </c>
      <c r="BD12" s="1" t="str">
        <f t="shared" si="48"/>
        <v>201012</v>
      </c>
      <c r="BE12" s="1" t="str">
        <f t="shared" si="49"/>
        <v>010100</v>
      </c>
      <c r="BF12" s="1" t="str">
        <f t="shared" si="50"/>
        <v>P</v>
      </c>
      <c r="BG12" s="1" t="str">
        <f t="shared" si="33"/>
        <v>F2W</v>
      </c>
      <c r="BH12" s="1" t="str">
        <f t="shared" si="51"/>
        <v>B</v>
      </c>
      <c r="BI12" s="1" t="str">
        <f t="shared" si="34"/>
        <v>F2W</v>
      </c>
      <c r="BJ12" s="1" t="str">
        <f t="shared" si="52"/>
        <v>B</v>
      </c>
      <c r="BK12" s="1" t="str">
        <f t="shared" si="35"/>
        <v>L4L</v>
      </c>
      <c r="BL12" s="1" t="str">
        <f t="shared" si="53"/>
        <v>F2</v>
      </c>
      <c r="BM12" s="1">
        <f t="shared" si="54"/>
        <v>1</v>
      </c>
      <c r="BN12" s="1">
        <f t="shared" si="55"/>
        <v>1</v>
      </c>
      <c r="BO12" s="1" t="str">
        <f t="shared" si="56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P5</v>
      </c>
      <c r="C13" s="102" t="str">
        <f t="shared" si="1"/>
        <v/>
      </c>
      <c r="D13" s="97" t="str">
        <f t="shared" si="36"/>
        <v>L4</v>
      </c>
      <c r="E13" s="98" t="str">
        <f t="shared" si="37"/>
        <v/>
      </c>
      <c r="F13" s="8" t="str">
        <f t="shared" si="12"/>
        <v>L</v>
      </c>
      <c r="H13" s="105" t="str">
        <f t="shared" si="2"/>
        <v/>
      </c>
      <c r="I13" s="97" t="str">
        <f t="shared" si="38"/>
        <v/>
      </c>
      <c r="J13" s="98" t="str">
        <f t="shared" si="39"/>
        <v>F2</v>
      </c>
      <c r="K13" s="8" t="str">
        <f t="shared" si="40"/>
        <v>W</v>
      </c>
      <c r="L13" s="94"/>
      <c r="M13" s="17" t="str">
        <f>IF('Hedging Dashboard'!AH13="","",'Hedging Dashboard'!AH13)</f>
        <v>B</v>
      </c>
      <c r="O13" s="9" t="str">
        <f t="shared" si="3"/>
        <v>B</v>
      </c>
      <c r="P13" s="97" t="str">
        <f t="shared" si="41"/>
        <v>F3</v>
      </c>
      <c r="Q13" s="98" t="str">
        <f t="shared" si="42"/>
        <v/>
      </c>
      <c r="R13" s="4" t="str">
        <f t="shared" si="43"/>
        <v>L</v>
      </c>
      <c r="S13" s="96">
        <f t="shared" si="44"/>
        <v>-8</v>
      </c>
      <c r="T13" s="107" t="str">
        <f t="shared" si="45"/>
        <v/>
      </c>
      <c r="U13" s="4">
        <f>IF(M13="","",IF(B13="NB",U12,IF(T13="",SUM($T$5:$T13)+S13,SUM($T$5:$T13))))</f>
        <v>-8</v>
      </c>
      <c r="V13" s="109" t="str">
        <f t="shared" si="0"/>
        <v/>
      </c>
      <c r="W13" s="83">
        <f t="shared" si="13"/>
        <v>-5</v>
      </c>
      <c r="X13" s="85" t="str">
        <f t="shared" si="14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B</v>
      </c>
      <c r="AB13" s="4" t="str">
        <f t="shared" si="4"/>
        <v>WW</v>
      </c>
      <c r="AC13" s="4" t="str">
        <f t="shared" si="9"/>
        <v>WL</v>
      </c>
      <c r="AD13" s="4" t="str">
        <f t="shared" si="10"/>
        <v>LL</v>
      </c>
      <c r="AE13" s="1" t="str">
        <f t="shared" si="15"/>
        <v>L4</v>
      </c>
      <c r="AF13" s="1" t="str">
        <f t="shared" si="16"/>
        <v/>
      </c>
      <c r="AG13" s="1" t="str">
        <f t="shared" si="17"/>
        <v/>
      </c>
      <c r="AH13" s="1" t="str">
        <f t="shared" si="18"/>
        <v>F2</v>
      </c>
      <c r="AI13" s="1" t="str">
        <f t="shared" si="19"/>
        <v>F3</v>
      </c>
      <c r="AJ13" s="1" t="str">
        <f t="shared" si="20"/>
        <v/>
      </c>
      <c r="AK13" s="1">
        <f t="shared" si="46"/>
        <v>7</v>
      </c>
      <c r="AL13" s="1">
        <f t="shared" si="47"/>
        <v>2</v>
      </c>
      <c r="AM13" s="1">
        <f t="shared" si="5"/>
        <v>-10</v>
      </c>
      <c r="AN13" s="1">
        <f t="shared" si="21"/>
        <v>-6</v>
      </c>
      <c r="AO13" s="1" t="str">
        <f t="shared" si="57"/>
        <v>C</v>
      </c>
      <c r="AP13" s="1" t="str">
        <f t="shared" si="22"/>
        <v>N</v>
      </c>
      <c r="AQ13" s="1" t="str">
        <f t="shared" si="23"/>
        <v>N</v>
      </c>
      <c r="AR13" s="1" t="str">
        <f t="shared" si="24"/>
        <v>N</v>
      </c>
      <c r="AS13" s="1">
        <f t="shared" si="25"/>
        <v>4</v>
      </c>
      <c r="AT13" s="15" t="str">
        <f t="shared" si="26"/>
        <v>N</v>
      </c>
      <c r="AU13" s="1" t="str">
        <f t="shared" si="27"/>
        <v>Y</v>
      </c>
      <c r="AV13" s="1" t="str">
        <f t="shared" si="28"/>
        <v>N</v>
      </c>
      <c r="AW13" s="1" t="str">
        <f t="shared" si="29"/>
        <v>N</v>
      </c>
      <c r="AX13" s="1" t="str">
        <f t="shared" si="30"/>
        <v>F3</v>
      </c>
      <c r="AY13" s="1" t="str">
        <f t="shared" si="31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2"/>
        <v>10123</v>
      </c>
      <c r="BC13" s="1" t="str">
        <f t="shared" si="32"/>
        <v>01000</v>
      </c>
      <c r="BD13" s="1" t="str">
        <f t="shared" si="48"/>
        <v>010123</v>
      </c>
      <c r="BE13" s="1" t="str">
        <f t="shared" si="49"/>
        <v>101000</v>
      </c>
      <c r="BF13" s="1" t="str">
        <f t="shared" si="50"/>
        <v>P</v>
      </c>
      <c r="BG13" s="1" t="str">
        <f t="shared" si="33"/>
        <v>BW</v>
      </c>
      <c r="BH13" s="1" t="str">
        <f t="shared" si="51"/>
        <v>L4</v>
      </c>
      <c r="BI13" s="1" t="str">
        <f t="shared" si="34"/>
        <v>BL</v>
      </c>
      <c r="BJ13" s="1" t="str">
        <f t="shared" si="52"/>
        <v>F2</v>
      </c>
      <c r="BK13" s="1" t="str">
        <f t="shared" si="35"/>
        <v>F2L</v>
      </c>
      <c r="BL13" s="1" t="str">
        <f t="shared" si="53"/>
        <v>F3</v>
      </c>
      <c r="BM13" s="1" t="str">
        <f t="shared" si="54"/>
        <v>4</v>
      </c>
      <c r="BN13" s="1" t="str">
        <f t="shared" si="55"/>
        <v>2</v>
      </c>
      <c r="BO13" s="1" t="str">
        <f t="shared" si="56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6" t="str">
        <f t="shared" si="11"/>
        <v>B5</v>
      </c>
      <c r="C14" s="103" t="str">
        <f t="shared" si="1"/>
        <v/>
      </c>
      <c r="D14" s="99" t="str">
        <f t="shared" si="36"/>
        <v/>
      </c>
      <c r="E14" s="100" t="str">
        <f t="shared" si="37"/>
        <v>F2</v>
      </c>
      <c r="F14" s="10" t="str">
        <f t="shared" si="12"/>
        <v>W</v>
      </c>
      <c r="G14" s="1" t="str">
        <f>AF14</f>
        <v>F2</v>
      </c>
      <c r="H14" s="106" t="str">
        <f t="shared" si="2"/>
        <v/>
      </c>
      <c r="I14" s="99" t="str">
        <f t="shared" si="38"/>
        <v/>
      </c>
      <c r="J14" s="100" t="str">
        <f t="shared" si="39"/>
        <v>B</v>
      </c>
      <c r="K14" s="10" t="str">
        <f t="shared" si="40"/>
        <v>W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99" t="str">
        <f t="shared" si="41"/>
        <v/>
      </c>
      <c r="Q14" s="100" t="str">
        <f t="shared" si="42"/>
        <v>XF2</v>
      </c>
      <c r="R14" s="5" t="str">
        <f t="shared" si="43"/>
        <v>W</v>
      </c>
      <c r="S14" s="96">
        <f t="shared" si="44"/>
        <v>-3</v>
      </c>
      <c r="T14" s="107">
        <f t="shared" si="45"/>
        <v>-3</v>
      </c>
      <c r="U14" s="5">
        <f>IF(M14="","",IF(B14="NB",U13,IF(T14="",SUM($T$5:$T14)+S14,SUM($T$5:$T14))))</f>
        <v>-3</v>
      </c>
      <c r="V14" s="110" t="str">
        <f t="shared" si="0"/>
        <v>Rabbit</v>
      </c>
      <c r="W14" s="83">
        <f t="shared" si="13"/>
        <v>5</v>
      </c>
      <c r="X14" s="85" t="str">
        <f t="shared" si="14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B</v>
      </c>
      <c r="AB14" s="4" t="str">
        <f t="shared" si="4"/>
        <v>WL</v>
      </c>
      <c r="AC14" s="4" t="str">
        <f t="shared" si="9"/>
        <v>LW</v>
      </c>
      <c r="AD14" s="4" t="str">
        <f t="shared" si="10"/>
        <v>LL</v>
      </c>
      <c r="AE14" s="1" t="str">
        <f t="shared" si="15"/>
        <v/>
      </c>
      <c r="AF14" s="1" t="str">
        <f t="shared" si="16"/>
        <v>F2</v>
      </c>
      <c r="AG14" s="1" t="str">
        <f t="shared" si="17"/>
        <v/>
      </c>
      <c r="AH14" s="1" t="str">
        <f t="shared" si="18"/>
        <v>B</v>
      </c>
      <c r="AI14" s="1" t="str">
        <f t="shared" si="19"/>
        <v/>
      </c>
      <c r="AJ14" s="1" t="str">
        <f t="shared" si="20"/>
        <v>XF2</v>
      </c>
      <c r="AK14" s="1">
        <f t="shared" si="46"/>
        <v>0</v>
      </c>
      <c r="AL14" s="1">
        <f t="shared" si="47"/>
        <v>5</v>
      </c>
      <c r="AM14" s="1">
        <f t="shared" si="5"/>
        <v>-9</v>
      </c>
      <c r="AN14" s="1">
        <f t="shared" si="21"/>
        <v>1</v>
      </c>
      <c r="AO14" s="1" t="str">
        <f t="shared" si="57"/>
        <v>C</v>
      </c>
      <c r="AP14" s="1" t="str">
        <f t="shared" si="22"/>
        <v>Y</v>
      </c>
      <c r="AQ14" s="1" t="str">
        <f t="shared" si="23"/>
        <v>N</v>
      </c>
      <c r="AR14" s="1" t="str">
        <f t="shared" si="24"/>
        <v>N</v>
      </c>
      <c r="AS14" s="1">
        <f t="shared" si="25"/>
        <v>5</v>
      </c>
      <c r="AT14" s="15" t="str">
        <f t="shared" si="26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R</v>
      </c>
      <c r="AX14" s="1" t="str">
        <f t="shared" si="30"/>
        <v/>
      </c>
      <c r="AY14" s="1" t="str">
        <f t="shared" si="31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2"/>
        <v>01230</v>
      </c>
      <c r="BC14" s="1" t="str">
        <f t="shared" si="32"/>
        <v>10001</v>
      </c>
      <c r="BD14" s="1" t="str">
        <f t="shared" si="48"/>
        <v>101230</v>
      </c>
      <c r="BE14" s="1" t="str">
        <f t="shared" si="49"/>
        <v>010001</v>
      </c>
      <c r="BF14" s="1" t="str">
        <f t="shared" si="50"/>
        <v>P</v>
      </c>
      <c r="BG14" s="1" t="str">
        <f t="shared" si="33"/>
        <v>L4L</v>
      </c>
      <c r="BH14" s="1" t="str">
        <f t="shared" si="51"/>
        <v>F2</v>
      </c>
      <c r="BI14" s="1" t="str">
        <f t="shared" si="34"/>
        <v>F2W</v>
      </c>
      <c r="BJ14" s="1" t="str">
        <f t="shared" si="52"/>
        <v>B</v>
      </c>
      <c r="BK14" s="1" t="str">
        <f t="shared" si="35"/>
        <v>F3L</v>
      </c>
      <c r="BL14" s="1" t="str">
        <f t="shared" si="53"/>
        <v>XF2</v>
      </c>
      <c r="BM14" s="1" t="str">
        <f t="shared" si="54"/>
        <v>2</v>
      </c>
      <c r="BN14" s="1">
        <f t="shared" si="55"/>
        <v>1</v>
      </c>
      <c r="BO14" s="1" t="str">
        <f t="shared" si="56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1" t="str">
        <f t="shared" si="1"/>
        <v/>
      </c>
      <c r="D15" s="13" t="str">
        <f t="shared" si="36"/>
        <v/>
      </c>
      <c r="E15" s="45" t="str">
        <f t="shared" si="37"/>
        <v>B</v>
      </c>
      <c r="F15" s="14" t="str">
        <f t="shared" si="12"/>
        <v>W</v>
      </c>
      <c r="H15" s="104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/>
      </c>
      <c r="Q15" s="45" t="str">
        <f t="shared" si="42"/>
        <v>B</v>
      </c>
      <c r="R15" s="96" t="str">
        <f t="shared" si="43"/>
        <v>W</v>
      </c>
      <c r="S15" s="96">
        <f t="shared" si="44"/>
        <v>1</v>
      </c>
      <c r="T15" s="107" t="str">
        <f t="shared" si="45"/>
        <v/>
      </c>
      <c r="U15" s="96">
        <f>IF(M15="","",IF(B15="NB",U14,IF(T15="",SUM($T$5:$T15)+S15,SUM($T$5:$T15))))</f>
        <v>-2</v>
      </c>
      <c r="V15" s="108" t="str">
        <f t="shared" si="0"/>
        <v/>
      </c>
      <c r="W15" s="83">
        <f t="shared" si="13"/>
        <v>1</v>
      </c>
      <c r="X15" s="85" t="str">
        <f t="shared" si="14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B</v>
      </c>
      <c r="AB15" s="4" t="str">
        <f t="shared" si="4"/>
        <v>LW</v>
      </c>
      <c r="AC15" s="4" t="str">
        <f t="shared" si="9"/>
        <v>WW</v>
      </c>
      <c r="AD15" s="4" t="str">
        <f t="shared" si="10"/>
        <v>LW</v>
      </c>
      <c r="AE15" s="1" t="str">
        <f t="shared" si="15"/>
        <v/>
      </c>
      <c r="AF15" s="1" t="str">
        <f t="shared" si="16"/>
        <v>B</v>
      </c>
      <c r="AG15" s="1" t="str">
        <f t="shared" si="17"/>
        <v>B</v>
      </c>
      <c r="AH15" s="1" t="str">
        <f t="shared" si="18"/>
        <v/>
      </c>
      <c r="AI15" s="1" t="str">
        <f t="shared" si="19"/>
        <v/>
      </c>
      <c r="AJ15" s="1" t="str">
        <f t="shared" si="20"/>
        <v>B</v>
      </c>
      <c r="AK15" s="1">
        <f t="shared" si="46"/>
        <v>1</v>
      </c>
      <c r="AL15" s="1">
        <f t="shared" si="47"/>
        <v>2</v>
      </c>
      <c r="AM15" s="1">
        <f t="shared" si="5"/>
        <v>-6</v>
      </c>
      <c r="AN15" s="1">
        <f t="shared" si="21"/>
        <v>3</v>
      </c>
      <c r="AO15" s="1" t="str">
        <f t="shared" si="57"/>
        <v>S</v>
      </c>
      <c r="AP15" s="1" t="str">
        <f t="shared" si="22"/>
        <v>N</v>
      </c>
      <c r="AQ15" s="1" t="str">
        <f t="shared" si="23"/>
        <v>Y</v>
      </c>
      <c r="AR15" s="1" t="str">
        <f t="shared" si="24"/>
        <v>N</v>
      </c>
      <c r="AS15" s="1">
        <f t="shared" si="25"/>
        <v>1</v>
      </c>
      <c r="AT15" s="15" t="str">
        <f t="shared" si="26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/>
      </c>
      <c r="AY15" s="1" t="str">
        <f t="shared" si="31"/>
        <v>B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2"/>
        <v>12300</v>
      </c>
      <c r="BC15" s="1" t="str">
        <f t="shared" si="32"/>
        <v>00012</v>
      </c>
      <c r="BD15" s="1" t="str">
        <f t="shared" si="48"/>
        <v>012300</v>
      </c>
      <c r="BE15" s="1" t="str">
        <f t="shared" si="49"/>
        <v>100012</v>
      </c>
      <c r="BF15" s="1" t="str">
        <f t="shared" si="50"/>
        <v>P</v>
      </c>
      <c r="BG15" s="1" t="str">
        <f t="shared" si="33"/>
        <v>F2W</v>
      </c>
      <c r="BH15" s="1" t="str">
        <f t="shared" si="51"/>
        <v>B</v>
      </c>
      <c r="BI15" s="1" t="str">
        <f t="shared" si="34"/>
        <v>BW</v>
      </c>
      <c r="BJ15" s="1" t="str">
        <f t="shared" si="52"/>
        <v>B</v>
      </c>
      <c r="BK15" s="1" t="str">
        <f t="shared" si="35"/>
        <v>XF2W</v>
      </c>
      <c r="BL15" s="1" t="str">
        <f t="shared" si="53"/>
        <v>B</v>
      </c>
      <c r="BM15" s="1">
        <f t="shared" si="54"/>
        <v>1</v>
      </c>
      <c r="BN15" s="1">
        <f t="shared" si="55"/>
        <v>1</v>
      </c>
      <c r="BO15" s="1">
        <f t="shared" si="56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102" t="str">
        <f t="shared" si="1"/>
        <v/>
      </c>
      <c r="D16" s="97" t="str">
        <f t="shared" si="36"/>
        <v/>
      </c>
      <c r="E16" s="98" t="str">
        <f t="shared" si="37"/>
        <v>L4</v>
      </c>
      <c r="F16" s="8" t="str">
        <f t="shared" si="12"/>
        <v>L</v>
      </c>
      <c r="H16" s="105" t="str">
        <f t="shared" si="2"/>
        <v/>
      </c>
      <c r="I16" s="97" t="str">
        <f t="shared" si="38"/>
        <v>F2</v>
      </c>
      <c r="J16" s="98" t="str">
        <f t="shared" si="39"/>
        <v/>
      </c>
      <c r="K16" s="8" t="str">
        <f t="shared" si="40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7" t="str">
        <f t="shared" si="41"/>
        <v/>
      </c>
      <c r="Q16" s="98" t="str">
        <f t="shared" si="42"/>
        <v>L4</v>
      </c>
      <c r="R16" s="4" t="str">
        <f t="shared" si="43"/>
        <v>L</v>
      </c>
      <c r="S16" s="96">
        <f t="shared" si="44"/>
        <v>-5</v>
      </c>
      <c r="T16" s="107" t="str">
        <f t="shared" si="45"/>
        <v/>
      </c>
      <c r="U16" s="4">
        <f>IF(M16="","",IF(B16="NB",U15,IF(T16="",SUM($T$5:$T16)+S16,SUM($T$5:$T16))))</f>
        <v>-8</v>
      </c>
      <c r="V16" s="109" t="str">
        <f t="shared" si="0"/>
        <v/>
      </c>
      <c r="W16" s="83">
        <f t="shared" si="13"/>
        <v>-6</v>
      </c>
      <c r="X16" s="85" t="str">
        <f t="shared" si="14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B</v>
      </c>
      <c r="AB16" s="4" t="str">
        <f t="shared" si="4"/>
        <v>WW</v>
      </c>
      <c r="AC16" s="4" t="str">
        <f t="shared" si="9"/>
        <v>WL</v>
      </c>
      <c r="AD16" s="4" t="str">
        <f t="shared" si="10"/>
        <v>WW</v>
      </c>
      <c r="AE16" s="1" t="str">
        <f t="shared" si="15"/>
        <v/>
      </c>
      <c r="AF16" s="1" t="str">
        <f t="shared" si="16"/>
        <v>L4</v>
      </c>
      <c r="AG16" s="1" t="str">
        <f t="shared" si="17"/>
        <v>F2</v>
      </c>
      <c r="AH16" s="1" t="str">
        <f t="shared" si="18"/>
        <v/>
      </c>
      <c r="AI16" s="1" t="str">
        <f t="shared" si="19"/>
        <v/>
      </c>
      <c r="AJ16" s="1" t="str">
        <f t="shared" si="20"/>
        <v>L4</v>
      </c>
      <c r="AK16" s="1">
        <f t="shared" si="46"/>
        <v>2</v>
      </c>
      <c r="AL16" s="1">
        <f t="shared" si="47"/>
        <v>8</v>
      </c>
      <c r="AM16" s="1">
        <f t="shared" si="5"/>
        <v>-7</v>
      </c>
      <c r="AN16" s="1">
        <f t="shared" si="21"/>
        <v>-1</v>
      </c>
      <c r="AO16" s="1" t="str">
        <f t="shared" si="57"/>
        <v>C</v>
      </c>
      <c r="AP16" s="1" t="str">
        <f t="shared" si="22"/>
        <v>Y</v>
      </c>
      <c r="AQ16" s="1" t="str">
        <f t="shared" si="23"/>
        <v>Y</v>
      </c>
      <c r="AR16" s="1" t="str">
        <f t="shared" si="24"/>
        <v>N</v>
      </c>
      <c r="AS16" s="1">
        <f t="shared" si="25"/>
        <v>2</v>
      </c>
      <c r="AT16" s="15" t="str">
        <f t="shared" si="26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L4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2"/>
        <v>23000</v>
      </c>
      <c r="BC16" s="1" t="str">
        <f t="shared" si="32"/>
        <v>00123</v>
      </c>
      <c r="BD16" s="1" t="str">
        <f t="shared" si="48"/>
        <v>123000</v>
      </c>
      <c r="BE16" s="1" t="str">
        <f t="shared" si="49"/>
        <v>000123</v>
      </c>
      <c r="BF16" s="1" t="str">
        <f t="shared" si="50"/>
        <v>B</v>
      </c>
      <c r="BG16" s="1" t="str">
        <f t="shared" si="33"/>
        <v>BW</v>
      </c>
      <c r="BH16" s="1" t="str">
        <f t="shared" si="51"/>
        <v>L4</v>
      </c>
      <c r="BI16" s="1" t="str">
        <f t="shared" si="34"/>
        <v>BL</v>
      </c>
      <c r="BJ16" s="1" t="str">
        <f t="shared" si="52"/>
        <v>F2</v>
      </c>
      <c r="BK16" s="1" t="str">
        <f t="shared" si="35"/>
        <v>BW</v>
      </c>
      <c r="BL16" s="1" t="str">
        <f t="shared" si="53"/>
        <v>L4</v>
      </c>
      <c r="BM16" s="1" t="str">
        <f t="shared" si="54"/>
        <v>4</v>
      </c>
      <c r="BN16" s="1" t="str">
        <f t="shared" si="55"/>
        <v>2</v>
      </c>
      <c r="BO16" s="1" t="str">
        <f t="shared" si="56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P5</v>
      </c>
      <c r="C17" s="102" t="str">
        <f t="shared" si="1"/>
        <v/>
      </c>
      <c r="D17" s="97" t="str">
        <f t="shared" si="36"/>
        <v>F2</v>
      </c>
      <c r="E17" s="98" t="str">
        <f t="shared" si="37"/>
        <v/>
      </c>
      <c r="F17" s="8" t="str">
        <f t="shared" si="12"/>
        <v>L</v>
      </c>
      <c r="H17" s="105" t="str">
        <f t="shared" si="2"/>
        <v/>
      </c>
      <c r="I17" s="97" t="str">
        <f t="shared" si="38"/>
        <v>B</v>
      </c>
      <c r="J17" s="98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7" t="str">
        <f t="shared" si="41"/>
        <v>F2</v>
      </c>
      <c r="Q17" s="98" t="str">
        <f t="shared" si="42"/>
        <v/>
      </c>
      <c r="R17" s="4" t="str">
        <f t="shared" si="43"/>
        <v>L</v>
      </c>
      <c r="S17" s="96">
        <f t="shared" si="44"/>
        <v>-10</v>
      </c>
      <c r="T17" s="107" t="str">
        <f t="shared" si="45"/>
        <v/>
      </c>
      <c r="U17" s="4">
        <f>IF(M17="","",IF(B17="NB",U16,IF(T17="",SUM($T$5:$T17)+S17,SUM($T$5:$T17))))</f>
        <v>-13</v>
      </c>
      <c r="V17" s="109" t="str">
        <f t="shared" si="0"/>
        <v/>
      </c>
      <c r="W17" s="83">
        <f t="shared" si="13"/>
        <v>-5</v>
      </c>
      <c r="X17" s="85" t="str">
        <f t="shared" si="14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5"/>
        <v>F2</v>
      </c>
      <c r="AF17" s="1" t="str">
        <f t="shared" si="16"/>
        <v/>
      </c>
      <c r="AG17" s="1" t="str">
        <f t="shared" si="17"/>
        <v>B</v>
      </c>
      <c r="AH17" s="1" t="str">
        <f t="shared" si="18"/>
        <v/>
      </c>
      <c r="AI17" s="1" t="str">
        <f t="shared" si="19"/>
        <v>F2</v>
      </c>
      <c r="AJ17" s="1" t="str">
        <f t="shared" si="20"/>
        <v/>
      </c>
      <c r="AK17" s="1">
        <f t="shared" si="46"/>
        <v>5</v>
      </c>
      <c r="AL17" s="1">
        <f t="shared" si="47"/>
        <v>0</v>
      </c>
      <c r="AM17" s="1">
        <f t="shared" si="5"/>
        <v>-10</v>
      </c>
      <c r="AN17" s="1">
        <f t="shared" si="21"/>
        <v>-3</v>
      </c>
      <c r="AO17" s="1" t="str">
        <f t="shared" si="57"/>
        <v>C</v>
      </c>
      <c r="AP17" s="1" t="str">
        <f t="shared" si="22"/>
        <v>Y</v>
      </c>
      <c r="AQ17" s="1" t="str">
        <f t="shared" si="23"/>
        <v>N</v>
      </c>
      <c r="AR17" s="1" t="str">
        <f t="shared" si="24"/>
        <v>Y</v>
      </c>
      <c r="AS17" s="1">
        <f t="shared" si="25"/>
        <v>3</v>
      </c>
      <c r="AT17" s="15" t="str">
        <f t="shared" si="26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>F2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2"/>
        <v>30001</v>
      </c>
      <c r="BC17" s="1" t="str">
        <f t="shared" si="32"/>
        <v>01230</v>
      </c>
      <c r="BD17" s="1" t="str">
        <f t="shared" si="48"/>
        <v>230001</v>
      </c>
      <c r="BE17" s="1" t="str">
        <f t="shared" si="49"/>
        <v>001230</v>
      </c>
      <c r="BF17" s="1" t="str">
        <f t="shared" si="50"/>
        <v>B</v>
      </c>
      <c r="BG17" s="1" t="str">
        <f t="shared" si="33"/>
        <v>L4L</v>
      </c>
      <c r="BH17" s="1" t="str">
        <f t="shared" si="51"/>
        <v>F2</v>
      </c>
      <c r="BI17" s="1" t="str">
        <f t="shared" si="34"/>
        <v>F2W</v>
      </c>
      <c r="BJ17" s="1" t="str">
        <f t="shared" si="52"/>
        <v>B</v>
      </c>
      <c r="BK17" s="1" t="str">
        <f t="shared" si="35"/>
        <v>L4L</v>
      </c>
      <c r="BL17" s="1" t="str">
        <f t="shared" si="53"/>
        <v>F2</v>
      </c>
      <c r="BM17" s="1" t="str">
        <f t="shared" si="54"/>
        <v>2</v>
      </c>
      <c r="BN17" s="1">
        <f t="shared" si="55"/>
        <v>1</v>
      </c>
      <c r="BO17" s="1" t="str">
        <f t="shared" si="56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B2</v>
      </c>
      <c r="C18" s="102" t="str">
        <f t="shared" si="1"/>
        <v>T</v>
      </c>
      <c r="D18" s="97" t="str">
        <f t="shared" si="36"/>
        <v/>
      </c>
      <c r="E18" s="98" t="str">
        <f t="shared" si="37"/>
        <v>F3</v>
      </c>
      <c r="F18" s="8" t="str">
        <f t="shared" si="12"/>
        <v>W</v>
      </c>
      <c r="H18" s="105" t="str">
        <f t="shared" si="2"/>
        <v/>
      </c>
      <c r="I18" s="97" t="str">
        <f t="shared" si="38"/>
        <v/>
      </c>
      <c r="J18" s="98" t="str">
        <f t="shared" si="39"/>
        <v>F2</v>
      </c>
      <c r="K18" s="8" t="str">
        <f t="shared" si="40"/>
        <v>W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7" t="str">
        <f t="shared" si="41"/>
        <v>F3</v>
      </c>
      <c r="Q18" s="98" t="str">
        <f t="shared" si="42"/>
        <v/>
      </c>
      <c r="R18" s="4" t="str">
        <f t="shared" si="43"/>
        <v>L</v>
      </c>
      <c r="S18" s="96">
        <f t="shared" si="44"/>
        <v>-8</v>
      </c>
      <c r="T18" s="107" t="str">
        <f t="shared" si="45"/>
        <v/>
      </c>
      <c r="U18" s="4">
        <f>IF(M18="","",IF(B18="NB",U17,IF(T18="",SUM($T$5:$T18)+S18,SUM($T$5:$T18))))</f>
        <v>-11</v>
      </c>
      <c r="V18" s="109" t="str">
        <f t="shared" si="0"/>
        <v/>
      </c>
      <c r="W18" s="83">
        <f t="shared" si="13"/>
        <v>2</v>
      </c>
      <c r="X18" s="85" t="str">
        <f t="shared" si="14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C</v>
      </c>
      <c r="AB18" s="4" t="str">
        <f t="shared" si="4"/>
        <v>LL</v>
      </c>
      <c r="AC18" s="4" t="str">
        <f t="shared" si="9"/>
        <v>WL</v>
      </c>
      <c r="AD18" s="4" t="str">
        <f t="shared" si="10"/>
        <v>LL</v>
      </c>
      <c r="AE18" s="1" t="str">
        <f t="shared" si="15"/>
        <v/>
      </c>
      <c r="AF18" s="1" t="str">
        <f t="shared" si="16"/>
        <v>F3</v>
      </c>
      <c r="AG18" s="1" t="str">
        <f t="shared" si="17"/>
        <v/>
      </c>
      <c r="AH18" s="1" t="str">
        <f t="shared" si="18"/>
        <v>F2</v>
      </c>
      <c r="AI18" s="1" t="str">
        <f t="shared" si="19"/>
        <v>F3</v>
      </c>
      <c r="AJ18" s="1" t="str">
        <f t="shared" si="20"/>
        <v/>
      </c>
      <c r="AK18" s="1">
        <f t="shared" si="46"/>
        <v>3</v>
      </c>
      <c r="AL18" s="1">
        <f t="shared" si="47"/>
        <v>5</v>
      </c>
      <c r="AM18" s="1">
        <f t="shared" si="5"/>
        <v>-9</v>
      </c>
      <c r="AN18" s="1">
        <f t="shared" si="21"/>
        <v>1</v>
      </c>
      <c r="AO18" s="1" t="str">
        <f t="shared" si="57"/>
        <v>C</v>
      </c>
      <c r="AP18" s="1" t="str">
        <f t="shared" si="22"/>
        <v>N</v>
      </c>
      <c r="AQ18" s="1" t="str">
        <f t="shared" si="23"/>
        <v>Y</v>
      </c>
      <c r="AR18" s="1" t="str">
        <f t="shared" si="24"/>
        <v>N</v>
      </c>
      <c r="AS18" s="1">
        <f t="shared" si="25"/>
        <v>4</v>
      </c>
      <c r="AT18" s="15" t="str">
        <f t="shared" si="26"/>
        <v>N</v>
      </c>
      <c r="AU18" s="1" t="str">
        <f t="shared" si="27"/>
        <v>Y</v>
      </c>
      <c r="AV18" s="1" t="str">
        <f t="shared" si="28"/>
        <v>N</v>
      </c>
      <c r="AW18" s="1" t="str">
        <f t="shared" si="29"/>
        <v>N</v>
      </c>
      <c r="AX18" s="1" t="str">
        <f t="shared" si="30"/>
        <v>F3</v>
      </c>
      <c r="AY18" s="1" t="str">
        <f t="shared" si="31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2"/>
        <v>00010</v>
      </c>
      <c r="BC18" s="1" t="str">
        <f t="shared" si="32"/>
        <v>12301</v>
      </c>
      <c r="BD18" s="1" t="str">
        <f t="shared" si="48"/>
        <v>300010</v>
      </c>
      <c r="BE18" s="1" t="str">
        <f t="shared" si="49"/>
        <v>012301</v>
      </c>
      <c r="BF18" s="1" t="str">
        <f t="shared" si="50"/>
        <v>B</v>
      </c>
      <c r="BG18" s="1" t="str">
        <f t="shared" si="33"/>
        <v>F2L</v>
      </c>
      <c r="BH18" s="1" t="str">
        <f t="shared" si="51"/>
        <v>F3</v>
      </c>
      <c r="BI18" s="1" t="str">
        <f t="shared" si="34"/>
        <v>BL</v>
      </c>
      <c r="BJ18" s="1" t="str">
        <f t="shared" si="52"/>
        <v>F2</v>
      </c>
      <c r="BK18" s="1" t="str">
        <f t="shared" si="35"/>
        <v>F2L</v>
      </c>
      <c r="BL18" s="1" t="str">
        <f t="shared" si="53"/>
        <v>F3</v>
      </c>
      <c r="BM18" s="1" t="str">
        <f t="shared" si="54"/>
        <v>3</v>
      </c>
      <c r="BN18" s="1" t="str">
        <f t="shared" si="55"/>
        <v>2</v>
      </c>
      <c r="BO18" s="1" t="str">
        <f t="shared" si="56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6" t="str">
        <f t="shared" si="11"/>
        <v>P5</v>
      </c>
      <c r="C19" s="103" t="str">
        <f t="shared" si="1"/>
        <v/>
      </c>
      <c r="D19" s="99" t="str">
        <f t="shared" si="36"/>
        <v>F2</v>
      </c>
      <c r="E19" s="100" t="str">
        <f t="shared" si="37"/>
        <v/>
      </c>
      <c r="F19" s="10" t="str">
        <f t="shared" si="12"/>
        <v>W</v>
      </c>
      <c r="H19" s="106" t="str">
        <f t="shared" si="2"/>
        <v/>
      </c>
      <c r="I19" s="99" t="str">
        <f t="shared" si="38"/>
        <v>B</v>
      </c>
      <c r="J19" s="100" t="str">
        <f t="shared" si="39"/>
        <v/>
      </c>
      <c r="K19" s="10" t="str">
        <f t="shared" si="40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99" t="str">
        <f t="shared" si="41"/>
        <v>XF2</v>
      </c>
      <c r="Q19" s="100" t="str">
        <f t="shared" si="42"/>
        <v/>
      </c>
      <c r="R19" s="5" t="str">
        <f t="shared" si="43"/>
        <v>W</v>
      </c>
      <c r="S19" s="96">
        <f t="shared" si="44"/>
        <v>-3</v>
      </c>
      <c r="T19" s="107">
        <f t="shared" si="45"/>
        <v>-3</v>
      </c>
      <c r="U19" s="5">
        <f>IF(M19="","",IF(B19="NB",U18,IF(T19="",SUM($T$5:$T19)+S19,SUM($T$5:$T19))))</f>
        <v>-6</v>
      </c>
      <c r="V19" s="110" t="str">
        <f t="shared" si="0"/>
        <v>Rabbit</v>
      </c>
      <c r="W19" s="83">
        <f t="shared" si="13"/>
        <v>5</v>
      </c>
      <c r="X19" s="85" t="str">
        <f t="shared" si="14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C</v>
      </c>
      <c r="AB19" s="4" t="str">
        <f t="shared" si="4"/>
        <v>LW</v>
      </c>
      <c r="AC19" s="4" t="str">
        <f t="shared" si="9"/>
        <v>LW</v>
      </c>
      <c r="AD19" s="4" t="str">
        <f t="shared" si="10"/>
        <v>LL</v>
      </c>
      <c r="AE19" s="1" t="str">
        <f t="shared" si="15"/>
        <v>F2</v>
      </c>
      <c r="AF19" s="1" t="str">
        <f t="shared" si="16"/>
        <v/>
      </c>
      <c r="AG19" s="1" t="str">
        <f t="shared" si="17"/>
        <v>B</v>
      </c>
      <c r="AH19" s="1" t="str">
        <f t="shared" si="18"/>
        <v/>
      </c>
      <c r="AI19" s="1" t="str">
        <f t="shared" si="19"/>
        <v>XF2</v>
      </c>
      <c r="AJ19" s="1" t="str">
        <f t="shared" si="20"/>
        <v/>
      </c>
      <c r="AK19" s="1">
        <f t="shared" si="46"/>
        <v>5</v>
      </c>
      <c r="AL19" s="1">
        <f t="shared" si="47"/>
        <v>0</v>
      </c>
      <c r="AM19" s="1">
        <f t="shared" si="5"/>
        <v>-6</v>
      </c>
      <c r="AN19" s="1">
        <f t="shared" si="21"/>
        <v>3</v>
      </c>
      <c r="AO19" s="1" t="str">
        <f t="shared" si="57"/>
        <v>C</v>
      </c>
      <c r="AP19" s="1" t="str">
        <f t="shared" si="22"/>
        <v>N</v>
      </c>
      <c r="AQ19" s="1" t="str">
        <f t="shared" si="23"/>
        <v>N</v>
      </c>
      <c r="AR19" s="1" t="str">
        <f t="shared" si="24"/>
        <v>N</v>
      </c>
      <c r="AS19" s="1">
        <f t="shared" si="25"/>
        <v>5</v>
      </c>
      <c r="AT19" s="15" t="str">
        <f t="shared" si="26"/>
        <v>Y</v>
      </c>
      <c r="AU19" s="1" t="str">
        <f t="shared" si="27"/>
        <v>N</v>
      </c>
      <c r="AV19" s="1" t="str">
        <f t="shared" si="28"/>
        <v>N</v>
      </c>
      <c r="AW19" s="1" t="str">
        <f t="shared" si="29"/>
        <v>R</v>
      </c>
      <c r="AX19" s="1" t="str">
        <f t="shared" si="30"/>
        <v>XF2</v>
      </c>
      <c r="AY19" s="1" t="str">
        <f t="shared" si="31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2"/>
        <v>00100</v>
      </c>
      <c r="BC19" s="1" t="str">
        <f t="shared" si="32"/>
        <v>23012</v>
      </c>
      <c r="BD19" s="1" t="str">
        <f t="shared" si="48"/>
        <v>000100</v>
      </c>
      <c r="BE19" s="1" t="str">
        <f t="shared" si="49"/>
        <v>123012</v>
      </c>
      <c r="BF19" s="1" t="str">
        <f t="shared" si="50"/>
        <v>B</v>
      </c>
      <c r="BG19" s="1" t="str">
        <f t="shared" si="33"/>
        <v>F3W</v>
      </c>
      <c r="BH19" s="1" t="str">
        <f t="shared" si="51"/>
        <v>F2</v>
      </c>
      <c r="BI19" s="1" t="str">
        <f t="shared" si="34"/>
        <v>F2W</v>
      </c>
      <c r="BJ19" s="1" t="str">
        <f t="shared" si="52"/>
        <v>B</v>
      </c>
      <c r="BK19" s="1" t="str">
        <f t="shared" si="35"/>
        <v>F3L</v>
      </c>
      <c r="BL19" s="1" t="str">
        <f t="shared" si="53"/>
        <v>XF2</v>
      </c>
      <c r="BM19" s="1" t="str">
        <f t="shared" si="54"/>
        <v>2</v>
      </c>
      <c r="BN19" s="1">
        <f t="shared" si="55"/>
        <v>1</v>
      </c>
      <c r="BO19" s="1" t="str">
        <f t="shared" si="56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P1</v>
      </c>
      <c r="C20" s="101" t="str">
        <f t="shared" si="1"/>
        <v/>
      </c>
      <c r="D20" s="13" t="str">
        <f t="shared" si="36"/>
        <v>B</v>
      </c>
      <c r="E20" s="45" t="str">
        <f t="shared" si="37"/>
        <v/>
      </c>
      <c r="F20" s="14" t="str">
        <f t="shared" si="12"/>
        <v>W</v>
      </c>
      <c r="H20" s="104" t="str">
        <f t="shared" si="2"/>
        <v/>
      </c>
      <c r="I20" s="13" t="str">
        <f t="shared" si="38"/>
        <v>B</v>
      </c>
      <c r="J20" s="45" t="str">
        <f t="shared" si="39"/>
        <v/>
      </c>
      <c r="K20" s="14" t="str">
        <f t="shared" si="40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1"/>
        <v/>
      </c>
      <c r="Q20" s="45" t="str">
        <f t="shared" si="42"/>
        <v>B</v>
      </c>
      <c r="R20" s="96" t="str">
        <f t="shared" si="43"/>
        <v>L</v>
      </c>
      <c r="S20" s="96">
        <f t="shared" si="44"/>
        <v>1</v>
      </c>
      <c r="T20" s="107" t="str">
        <f t="shared" si="45"/>
        <v/>
      </c>
      <c r="U20" s="96">
        <f>IF(M20="","",IF(B20="NB",U19,IF(T20="",SUM($T$5:$T20)+S20,SUM($T$5:$T20))))</f>
        <v>-5</v>
      </c>
      <c r="V20" s="108" t="str">
        <f t="shared" si="0"/>
        <v/>
      </c>
      <c r="W20" s="83">
        <f t="shared" si="13"/>
        <v>1</v>
      </c>
      <c r="X20" s="85" t="str">
        <f t="shared" si="14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C</v>
      </c>
      <c r="AB20" s="4" t="str">
        <f t="shared" si="4"/>
        <v>WW</v>
      </c>
      <c r="AC20" s="4" t="str">
        <f t="shared" si="9"/>
        <v>WW</v>
      </c>
      <c r="AD20" s="4" t="str">
        <f t="shared" si="10"/>
        <v>LW</v>
      </c>
      <c r="AE20" s="1" t="str">
        <f t="shared" si="15"/>
        <v>B</v>
      </c>
      <c r="AF20" s="1" t="str">
        <f t="shared" si="16"/>
        <v/>
      </c>
      <c r="AG20" s="1" t="str">
        <f t="shared" si="17"/>
        <v>B</v>
      </c>
      <c r="AH20" s="1" t="str">
        <f t="shared" si="18"/>
        <v/>
      </c>
      <c r="AI20" s="1" t="str">
        <f t="shared" si="19"/>
        <v/>
      </c>
      <c r="AJ20" s="1" t="str">
        <f t="shared" si="20"/>
        <v>B</v>
      </c>
      <c r="AK20" s="1">
        <f t="shared" si="46"/>
        <v>2</v>
      </c>
      <c r="AL20" s="1">
        <f t="shared" si="47"/>
        <v>1</v>
      </c>
      <c r="AM20" s="1">
        <f t="shared" si="5"/>
        <v>0</v>
      </c>
      <c r="AN20" s="1">
        <f t="shared" si="21"/>
        <v>6</v>
      </c>
      <c r="AO20" s="1" t="str">
        <f t="shared" si="57"/>
        <v>S</v>
      </c>
      <c r="AP20" s="1" t="str">
        <f t="shared" si="22"/>
        <v>N</v>
      </c>
      <c r="AQ20" s="1" t="str">
        <f t="shared" si="23"/>
        <v>Y</v>
      </c>
      <c r="AR20" s="1" t="str">
        <f t="shared" si="24"/>
        <v>N</v>
      </c>
      <c r="AS20" s="1">
        <f t="shared" si="25"/>
        <v>1</v>
      </c>
      <c r="AT20" s="15" t="str">
        <f t="shared" si="26"/>
        <v>N</v>
      </c>
      <c r="AU20" s="1" t="str">
        <f t="shared" si="27"/>
        <v>N</v>
      </c>
      <c r="AV20" s="1" t="str">
        <f t="shared" si="28"/>
        <v>N</v>
      </c>
      <c r="AW20" s="1" t="str">
        <f t="shared" si="29"/>
        <v>N</v>
      </c>
      <c r="AX20" s="1" t="str">
        <f t="shared" si="30"/>
        <v/>
      </c>
      <c r="AY20" s="1" t="str">
        <f t="shared" si="31"/>
        <v>B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2"/>
        <v>01001</v>
      </c>
      <c r="BC20" s="1" t="str">
        <f t="shared" si="32"/>
        <v>30120</v>
      </c>
      <c r="BD20" s="1" t="str">
        <f t="shared" si="48"/>
        <v>001001</v>
      </c>
      <c r="BE20" s="1" t="str">
        <f t="shared" si="49"/>
        <v>230120</v>
      </c>
      <c r="BF20" s="1" t="str">
        <f t="shared" si="50"/>
        <v>B</v>
      </c>
      <c r="BG20" s="1" t="str">
        <f t="shared" si="33"/>
        <v>F2W</v>
      </c>
      <c r="BH20" s="1" t="str">
        <f t="shared" si="51"/>
        <v>B</v>
      </c>
      <c r="BI20" s="1" t="str">
        <f t="shared" si="34"/>
        <v>BW</v>
      </c>
      <c r="BJ20" s="1" t="str">
        <f t="shared" si="52"/>
        <v>B</v>
      </c>
      <c r="BK20" s="1" t="str">
        <f t="shared" si="35"/>
        <v>XF2W</v>
      </c>
      <c r="BL20" s="1" t="str">
        <f t="shared" si="53"/>
        <v>B</v>
      </c>
      <c r="BM20" s="1">
        <f t="shared" si="54"/>
        <v>1</v>
      </c>
      <c r="BN20" s="1">
        <f t="shared" si="55"/>
        <v>1</v>
      </c>
      <c r="BO20" s="1">
        <f t="shared" si="56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B10</v>
      </c>
      <c r="C21" s="102" t="str">
        <f t="shared" si="1"/>
        <v/>
      </c>
      <c r="D21" s="97" t="str">
        <f t="shared" si="36"/>
        <v/>
      </c>
      <c r="E21" s="98" t="str">
        <f t="shared" si="37"/>
        <v>L4</v>
      </c>
      <c r="F21" s="8" t="str">
        <f t="shared" si="12"/>
        <v>L</v>
      </c>
      <c r="H21" s="105" t="str">
        <f t="shared" si="2"/>
        <v/>
      </c>
      <c r="I21" s="97" t="str">
        <f t="shared" si="38"/>
        <v/>
      </c>
      <c r="J21" s="98" t="str">
        <f t="shared" si="39"/>
        <v>L4</v>
      </c>
      <c r="K21" s="8" t="str">
        <f t="shared" si="40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7" t="str">
        <f t="shared" si="41"/>
        <v/>
      </c>
      <c r="Q21" s="98" t="str">
        <f t="shared" si="42"/>
        <v>F2</v>
      </c>
      <c r="R21" s="4" t="str">
        <f t="shared" si="43"/>
        <v>L</v>
      </c>
      <c r="S21" s="96">
        <f t="shared" si="44"/>
        <v>-9</v>
      </c>
      <c r="T21" s="107" t="str">
        <f t="shared" si="45"/>
        <v/>
      </c>
      <c r="U21" s="4">
        <f>IF(M21="","",IF(B21="NB",U20,IF(T21="",SUM($T$5:$T21)+S21,SUM($T$5:$T21))))</f>
        <v>-15</v>
      </c>
      <c r="V21" s="109" t="str">
        <f t="shared" si="0"/>
        <v/>
      </c>
      <c r="W21" s="83">
        <f t="shared" si="13"/>
        <v>-10</v>
      </c>
      <c r="X21" s="85" t="str">
        <f t="shared" si="14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C</v>
      </c>
      <c r="AB21" s="4" t="str">
        <f t="shared" si="4"/>
        <v>WW</v>
      </c>
      <c r="AC21" s="4" t="str">
        <f t="shared" si="9"/>
        <v>WW</v>
      </c>
      <c r="AD21" s="4" t="str">
        <f t="shared" si="10"/>
        <v>WL</v>
      </c>
      <c r="AE21" s="1" t="str">
        <f t="shared" si="15"/>
        <v/>
      </c>
      <c r="AF21" s="1" t="str">
        <f t="shared" si="16"/>
        <v>L4</v>
      </c>
      <c r="AG21" s="1" t="str">
        <f t="shared" si="17"/>
        <v/>
      </c>
      <c r="AH21" s="1" t="str">
        <f t="shared" si="18"/>
        <v>L4</v>
      </c>
      <c r="AI21" s="1" t="str">
        <f t="shared" si="19"/>
        <v/>
      </c>
      <c r="AJ21" s="1" t="str">
        <f t="shared" si="20"/>
        <v>F2</v>
      </c>
      <c r="AK21" s="1">
        <f t="shared" si="46"/>
        <v>0</v>
      </c>
      <c r="AL21" s="1">
        <f t="shared" si="47"/>
        <v>10</v>
      </c>
      <c r="AM21" s="1">
        <f t="shared" si="5"/>
        <v>-1</v>
      </c>
      <c r="AN21" s="1">
        <f t="shared" si="21"/>
        <v>-1</v>
      </c>
      <c r="AO21" s="1" t="str">
        <f t="shared" si="57"/>
        <v>C</v>
      </c>
      <c r="AP21" s="1" t="str">
        <f t="shared" si="22"/>
        <v>Y</v>
      </c>
      <c r="AQ21" s="1" t="str">
        <f t="shared" si="23"/>
        <v>Y</v>
      </c>
      <c r="AR21" s="1" t="str">
        <f t="shared" si="24"/>
        <v>N</v>
      </c>
      <c r="AS21" s="1">
        <f t="shared" si="25"/>
        <v>2</v>
      </c>
      <c r="AT21" s="15" t="str">
        <f t="shared" si="26"/>
        <v>N</v>
      </c>
      <c r="AU21" s="1" t="str">
        <f t="shared" si="27"/>
        <v>N</v>
      </c>
      <c r="AV21" s="1" t="str">
        <f t="shared" si="28"/>
        <v>N</v>
      </c>
      <c r="AW21" s="1" t="str">
        <f t="shared" si="29"/>
        <v>N</v>
      </c>
      <c r="AX21" s="1" t="str">
        <f t="shared" si="30"/>
        <v/>
      </c>
      <c r="AY21" s="1" t="str">
        <f t="shared" si="31"/>
        <v>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2"/>
        <v>10012</v>
      </c>
      <c r="BC21" s="1" t="str">
        <f t="shared" si="32"/>
        <v>01200</v>
      </c>
      <c r="BD21" s="1" t="str">
        <f t="shared" si="48"/>
        <v>010012</v>
      </c>
      <c r="BE21" s="1" t="str">
        <f t="shared" si="49"/>
        <v>301200</v>
      </c>
      <c r="BF21" s="1" t="str">
        <f t="shared" si="50"/>
        <v>P</v>
      </c>
      <c r="BG21" s="1" t="str">
        <f t="shared" si="33"/>
        <v>BW</v>
      </c>
      <c r="BH21" s="1" t="str">
        <f t="shared" si="51"/>
        <v>L4</v>
      </c>
      <c r="BI21" s="1" t="str">
        <f t="shared" si="34"/>
        <v>BW</v>
      </c>
      <c r="BJ21" s="1" t="str">
        <f t="shared" si="52"/>
        <v>L4</v>
      </c>
      <c r="BK21" s="1" t="str">
        <f t="shared" si="35"/>
        <v>BL</v>
      </c>
      <c r="BL21" s="1" t="str">
        <f t="shared" si="53"/>
        <v>F2</v>
      </c>
      <c r="BM21" s="1" t="str">
        <f t="shared" si="54"/>
        <v>4</v>
      </c>
      <c r="BN21" s="1" t="str">
        <f t="shared" si="55"/>
        <v>4</v>
      </c>
      <c r="BO21" s="1" t="str">
        <f t="shared" si="56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B1</v>
      </c>
      <c r="C22" s="102" t="str">
        <f t="shared" si="1"/>
        <v/>
      </c>
      <c r="D22" s="97" t="str">
        <f t="shared" si="36"/>
        <v/>
      </c>
      <c r="E22" s="98" t="str">
        <f t="shared" si="37"/>
        <v>F2</v>
      </c>
      <c r="F22" s="8" t="str">
        <f t="shared" si="12"/>
        <v>L</v>
      </c>
      <c r="H22" s="105" t="str">
        <f t="shared" si="2"/>
        <v/>
      </c>
      <c r="I22" s="97" t="str">
        <f t="shared" si="38"/>
        <v/>
      </c>
      <c r="J22" s="98" t="str">
        <f t="shared" si="39"/>
        <v>F2</v>
      </c>
      <c r="K22" s="8" t="str">
        <f t="shared" si="40"/>
        <v>L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7" t="str">
        <f t="shared" si="41"/>
        <v>F3</v>
      </c>
      <c r="Q22" s="98" t="str">
        <f t="shared" si="42"/>
        <v/>
      </c>
      <c r="R22" s="4" t="str">
        <f t="shared" si="43"/>
        <v>W</v>
      </c>
      <c r="S22" s="96">
        <f t="shared" si="44"/>
        <v>-10</v>
      </c>
      <c r="T22" s="107" t="str">
        <f t="shared" si="45"/>
        <v/>
      </c>
      <c r="U22" s="4">
        <f>IF(M22="","",IF(B22="NB",U21,IF(T22="",SUM($T$5:$T22)+S22,SUM($T$5:$T22))))</f>
        <v>-16</v>
      </c>
      <c r="V22" s="109" t="str">
        <f t="shared" si="0"/>
        <v/>
      </c>
      <c r="W22" s="83">
        <f t="shared" si="13"/>
        <v>-1</v>
      </c>
      <c r="X22" s="85" t="str">
        <f t="shared" si="14"/>
        <v>L</v>
      </c>
      <c r="Y22" s="9" t="str">
        <f t="shared" si="6"/>
        <v>T</v>
      </c>
      <c r="Z22" s="4" t="str">
        <f t="shared" si="7"/>
        <v>T</v>
      </c>
      <c r="AA22" s="4" t="str">
        <f t="shared" si="8"/>
        <v>B</v>
      </c>
      <c r="AB22" s="4" t="str">
        <f t="shared" si="4"/>
        <v>WL</v>
      </c>
      <c r="AC22" s="4" t="str">
        <f t="shared" si="9"/>
        <v>WL</v>
      </c>
      <c r="AD22" s="4" t="str">
        <f t="shared" si="10"/>
        <v>LL</v>
      </c>
      <c r="AE22" s="1" t="str">
        <f t="shared" si="15"/>
        <v/>
      </c>
      <c r="AF22" s="1" t="str">
        <f t="shared" si="16"/>
        <v>F2</v>
      </c>
      <c r="AG22" s="1" t="str">
        <f t="shared" si="17"/>
        <v/>
      </c>
      <c r="AH22" s="1" t="str">
        <f t="shared" si="18"/>
        <v>F2</v>
      </c>
      <c r="AI22" s="1" t="str">
        <f t="shared" si="19"/>
        <v>F3</v>
      </c>
      <c r="AJ22" s="1" t="str">
        <f t="shared" si="20"/>
        <v/>
      </c>
      <c r="AK22" s="1">
        <f t="shared" si="46"/>
        <v>3</v>
      </c>
      <c r="AL22" s="1">
        <f t="shared" si="47"/>
        <v>4</v>
      </c>
      <c r="AM22" s="1">
        <f t="shared" si="5"/>
        <v>-4</v>
      </c>
      <c r="AN22" s="1">
        <f t="shared" si="21"/>
        <v>-3</v>
      </c>
      <c r="AO22" s="1" t="str">
        <f t="shared" si="57"/>
        <v>C</v>
      </c>
      <c r="AP22" s="1" t="str">
        <f t="shared" si="22"/>
        <v>Y</v>
      </c>
      <c r="AQ22" s="1" t="str">
        <f t="shared" si="23"/>
        <v>Y</v>
      </c>
      <c r="AR22" s="1" t="str">
        <f t="shared" si="24"/>
        <v>N</v>
      </c>
      <c r="AS22" s="1">
        <f t="shared" si="25"/>
        <v>3</v>
      </c>
      <c r="AT22" s="15" t="str">
        <f t="shared" si="26"/>
        <v>N</v>
      </c>
      <c r="AU22" s="1" t="str">
        <f t="shared" si="27"/>
        <v>N</v>
      </c>
      <c r="AV22" s="1" t="str">
        <f t="shared" si="28"/>
        <v>N</v>
      </c>
      <c r="AW22" s="1" t="str">
        <f t="shared" si="29"/>
        <v>N</v>
      </c>
      <c r="AX22" s="1" t="str">
        <f t="shared" si="30"/>
        <v>F3</v>
      </c>
      <c r="AY22" s="1" t="str">
        <f t="shared" si="31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2"/>
        <v>00123</v>
      </c>
      <c r="BC22" s="1" t="str">
        <f t="shared" si="32"/>
        <v>12000</v>
      </c>
      <c r="BD22" s="1" t="str">
        <f t="shared" si="48"/>
        <v>100123</v>
      </c>
      <c r="BE22" s="1" t="str">
        <f t="shared" si="49"/>
        <v>012000</v>
      </c>
      <c r="BF22" s="1" t="str">
        <f t="shared" si="50"/>
        <v>P</v>
      </c>
      <c r="BG22" s="1" t="str">
        <f t="shared" si="33"/>
        <v>L4L</v>
      </c>
      <c r="BH22" s="1" t="str">
        <f t="shared" si="51"/>
        <v>F2</v>
      </c>
      <c r="BI22" s="1" t="str">
        <f t="shared" si="34"/>
        <v>L4L</v>
      </c>
      <c r="BJ22" s="1" t="str">
        <f t="shared" si="52"/>
        <v>F2</v>
      </c>
      <c r="BK22" s="1" t="str">
        <f t="shared" si="35"/>
        <v>F2L</v>
      </c>
      <c r="BL22" s="1" t="str">
        <f t="shared" si="53"/>
        <v>F3</v>
      </c>
      <c r="BM22" s="1" t="str">
        <f t="shared" si="54"/>
        <v>2</v>
      </c>
      <c r="BN22" s="1" t="str">
        <f t="shared" si="55"/>
        <v>2</v>
      </c>
      <c r="BO22" s="1" t="str">
        <f t="shared" si="56"/>
        <v>3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P2</v>
      </c>
      <c r="C23" s="102" t="str">
        <f t="shared" si="1"/>
        <v>B</v>
      </c>
      <c r="D23" s="97" t="str">
        <f t="shared" si="36"/>
        <v>F3</v>
      </c>
      <c r="E23" s="98" t="str">
        <f t="shared" si="37"/>
        <v/>
      </c>
      <c r="F23" s="8" t="str">
        <f t="shared" si="12"/>
        <v>L</v>
      </c>
      <c r="H23" s="105" t="str">
        <f t="shared" si="2"/>
        <v>C</v>
      </c>
      <c r="I23" s="97" t="str">
        <f t="shared" si="38"/>
        <v/>
      </c>
      <c r="J23" s="98" t="str">
        <f t="shared" si="39"/>
        <v>F3</v>
      </c>
      <c r="K23" s="8" t="str">
        <f t="shared" si="40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7" t="str">
        <f t="shared" si="41"/>
        <v>F2</v>
      </c>
      <c r="Q23" s="98" t="str">
        <f t="shared" si="42"/>
        <v/>
      </c>
      <c r="R23" s="4" t="str">
        <f t="shared" si="43"/>
        <v>L</v>
      </c>
      <c r="S23" s="96">
        <f t="shared" si="44"/>
        <v>-12</v>
      </c>
      <c r="T23" s="107" t="str">
        <f t="shared" si="45"/>
        <v/>
      </c>
      <c r="U23" s="4">
        <f>IF(M23="","",IF(B23="NB",U22,IF(T23="",SUM($T$5:$T23)+S23,SUM($T$5:$T23))))</f>
        <v>-18</v>
      </c>
      <c r="V23" s="109" t="str">
        <f t="shared" si="0"/>
        <v/>
      </c>
      <c r="W23" s="83">
        <f t="shared" si="13"/>
        <v>-2</v>
      </c>
      <c r="X23" s="85" t="str">
        <f t="shared" si="14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LL</v>
      </c>
      <c r="AC23" s="4" t="str">
        <f t="shared" si="9"/>
        <v>LL</v>
      </c>
      <c r="AD23" s="4" t="str">
        <f t="shared" si="10"/>
        <v>LW</v>
      </c>
      <c r="AE23" s="1" t="str">
        <f t="shared" si="15"/>
        <v>F3</v>
      </c>
      <c r="AF23" s="1" t="str">
        <f t="shared" si="16"/>
        <v/>
      </c>
      <c r="AG23" s="1" t="str">
        <f t="shared" si="17"/>
        <v/>
      </c>
      <c r="AH23" s="1" t="str">
        <f t="shared" si="18"/>
        <v>F3</v>
      </c>
      <c r="AI23" s="1" t="str">
        <f t="shared" si="19"/>
        <v>F2</v>
      </c>
      <c r="AJ23" s="1" t="str">
        <f t="shared" si="20"/>
        <v/>
      </c>
      <c r="AK23" s="1">
        <f t="shared" si="46"/>
        <v>5</v>
      </c>
      <c r="AL23" s="1">
        <f t="shared" si="47"/>
        <v>3</v>
      </c>
      <c r="AM23" s="1">
        <f t="shared" si="5"/>
        <v>-4</v>
      </c>
      <c r="AN23" s="1">
        <f t="shared" si="21"/>
        <v>0</v>
      </c>
      <c r="AO23" s="1" t="str">
        <f t="shared" si="57"/>
        <v>C</v>
      </c>
      <c r="AP23" s="1" t="str">
        <f t="shared" si="22"/>
        <v>N</v>
      </c>
      <c r="AQ23" s="1" t="str">
        <f t="shared" si="23"/>
        <v>N</v>
      </c>
      <c r="AR23" s="1" t="str">
        <f t="shared" si="24"/>
        <v>N</v>
      </c>
      <c r="AS23" s="1">
        <f t="shared" si="25"/>
        <v>4</v>
      </c>
      <c r="AT23" s="15" t="str">
        <f t="shared" si="26"/>
        <v>N</v>
      </c>
      <c r="AU23" s="1" t="str">
        <f t="shared" si="27"/>
        <v>N</v>
      </c>
      <c r="AV23" s="1" t="str">
        <f t="shared" si="28"/>
        <v>N</v>
      </c>
      <c r="AW23" s="1" t="str">
        <f t="shared" si="29"/>
        <v>N</v>
      </c>
      <c r="AX23" s="1" t="str">
        <f t="shared" si="30"/>
        <v>F2</v>
      </c>
      <c r="AY23" s="1" t="str">
        <f t="shared" si="31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2"/>
        <v>01234</v>
      </c>
      <c r="BC23" s="1" t="str">
        <f t="shared" si="32"/>
        <v>20000</v>
      </c>
      <c r="BD23" s="1" t="str">
        <f t="shared" si="48"/>
        <v>001234</v>
      </c>
      <c r="BE23" s="1" t="str">
        <f t="shared" si="49"/>
        <v>120000</v>
      </c>
      <c r="BF23" s="1" t="str">
        <f t="shared" si="50"/>
        <v>P</v>
      </c>
      <c r="BG23" s="1" t="str">
        <f t="shared" si="33"/>
        <v>F2L</v>
      </c>
      <c r="BH23" s="1" t="str">
        <f t="shared" si="51"/>
        <v>F3</v>
      </c>
      <c r="BI23" s="1" t="str">
        <f t="shared" si="34"/>
        <v>F2L</v>
      </c>
      <c r="BJ23" s="1" t="str">
        <f t="shared" si="52"/>
        <v>F3</v>
      </c>
      <c r="BK23" s="1" t="str">
        <f t="shared" si="35"/>
        <v>F3W</v>
      </c>
      <c r="BL23" s="1" t="str">
        <f t="shared" si="53"/>
        <v>F2</v>
      </c>
      <c r="BM23" s="1" t="str">
        <f t="shared" si="54"/>
        <v>3</v>
      </c>
      <c r="BN23" s="1" t="str">
        <f t="shared" si="55"/>
        <v>3</v>
      </c>
      <c r="BO23" s="1" t="str">
        <f t="shared" si="56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6" t="str">
        <f t="shared" si="11"/>
        <v>B3</v>
      </c>
      <c r="C24" s="103" t="str">
        <f t="shared" si="1"/>
        <v/>
      </c>
      <c r="D24" s="99" t="str">
        <f t="shared" si="36"/>
        <v/>
      </c>
      <c r="E24" s="100" t="str">
        <f t="shared" si="37"/>
        <v>XF2</v>
      </c>
      <c r="F24" s="10" t="str">
        <f t="shared" si="12"/>
        <v>W</v>
      </c>
      <c r="H24" s="106" t="str">
        <f t="shared" si="2"/>
        <v/>
      </c>
      <c r="I24" s="99" t="str">
        <f t="shared" si="38"/>
        <v>F2</v>
      </c>
      <c r="J24" s="100" t="str">
        <f t="shared" si="39"/>
        <v/>
      </c>
      <c r="K24" s="10" t="str">
        <f t="shared" si="40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99" t="str">
        <f t="shared" si="41"/>
        <v/>
      </c>
      <c r="Q24" s="100" t="str">
        <f t="shared" si="42"/>
        <v>F3</v>
      </c>
      <c r="R24" s="5" t="str">
        <f t="shared" si="43"/>
        <v>W</v>
      </c>
      <c r="S24" s="96">
        <f t="shared" si="44"/>
        <v>-9</v>
      </c>
      <c r="T24" s="107" t="str">
        <f t="shared" si="45"/>
        <v/>
      </c>
      <c r="U24" s="5">
        <f>IF(M24="","",IF(B24="NB",U23,IF(T24="",SUM($T$5:$T24)+S24,SUM($T$5:$T24))))</f>
        <v>-15</v>
      </c>
      <c r="V24" s="110" t="str">
        <f t="shared" si="0"/>
        <v/>
      </c>
      <c r="W24" s="83">
        <f t="shared" si="13"/>
        <v>3</v>
      </c>
      <c r="X24" s="85" t="str">
        <f t="shared" si="14"/>
        <v>W</v>
      </c>
      <c r="Y24" s="9" t="str">
        <f t="shared" si="6"/>
        <v>B</v>
      </c>
      <c r="Z24" s="4" t="str">
        <f t="shared" si="7"/>
        <v>C</v>
      </c>
      <c r="AA24" s="4" t="str">
        <f t="shared" si="8"/>
        <v>B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15"/>
        <v/>
      </c>
      <c r="AF24" s="1" t="str">
        <f t="shared" si="16"/>
        <v>XF2</v>
      </c>
      <c r="AG24" s="1" t="str">
        <f t="shared" si="17"/>
        <v>F2</v>
      </c>
      <c r="AH24" s="1" t="str">
        <f t="shared" si="18"/>
        <v/>
      </c>
      <c r="AI24" s="1" t="str">
        <f t="shared" si="19"/>
        <v/>
      </c>
      <c r="AJ24" s="1" t="str">
        <f t="shared" si="20"/>
        <v>F3</v>
      </c>
      <c r="AK24" s="1">
        <f t="shared" si="46"/>
        <v>2</v>
      </c>
      <c r="AL24" s="1">
        <f t="shared" si="47"/>
        <v>5</v>
      </c>
      <c r="AM24" s="1">
        <f t="shared" si="5"/>
        <v>-3</v>
      </c>
      <c r="AN24" s="1">
        <f t="shared" si="21"/>
        <v>1</v>
      </c>
      <c r="AO24" s="1" t="str">
        <f t="shared" si="57"/>
        <v>C</v>
      </c>
      <c r="AP24" s="1" t="str">
        <f t="shared" si="22"/>
        <v>N</v>
      </c>
      <c r="AQ24" s="1" t="str">
        <f t="shared" si="23"/>
        <v>N</v>
      </c>
      <c r="AR24" s="1" t="str">
        <f t="shared" si="24"/>
        <v>N</v>
      </c>
      <c r="AS24" s="1">
        <f t="shared" si="25"/>
        <v>5</v>
      </c>
      <c r="AT24" s="15" t="str">
        <f t="shared" si="26"/>
        <v>N</v>
      </c>
      <c r="AU24" s="1" t="str">
        <f t="shared" si="27"/>
        <v>N</v>
      </c>
      <c r="AV24" s="1" t="str">
        <f t="shared" si="28"/>
        <v>Y</v>
      </c>
      <c r="AW24" s="1" t="str">
        <f t="shared" si="29"/>
        <v>N</v>
      </c>
      <c r="AX24" s="1" t="str">
        <f t="shared" si="30"/>
        <v/>
      </c>
      <c r="AY24" s="1" t="str">
        <f t="shared" si="31"/>
        <v>F3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2"/>
        <v>12340</v>
      </c>
      <c r="BC24" s="1" t="str">
        <f t="shared" si="32"/>
        <v>00001</v>
      </c>
      <c r="BD24" s="1" t="str">
        <f t="shared" si="48"/>
        <v>012340</v>
      </c>
      <c r="BE24" s="1" t="str">
        <f t="shared" si="49"/>
        <v>200001</v>
      </c>
      <c r="BF24" s="1" t="str">
        <f t="shared" si="50"/>
        <v>P</v>
      </c>
      <c r="BG24" s="1" t="str">
        <f t="shared" si="33"/>
        <v>F3L</v>
      </c>
      <c r="BH24" s="1" t="str">
        <f t="shared" si="51"/>
        <v>XF2</v>
      </c>
      <c r="BI24" s="1" t="str">
        <f t="shared" si="34"/>
        <v>F3W</v>
      </c>
      <c r="BJ24" s="1" t="str">
        <f t="shared" si="52"/>
        <v>F2</v>
      </c>
      <c r="BK24" s="1" t="str">
        <f t="shared" si="35"/>
        <v>F2L</v>
      </c>
      <c r="BL24" s="1" t="str">
        <f t="shared" si="53"/>
        <v>F3</v>
      </c>
      <c r="BM24" s="1" t="str">
        <f t="shared" si="54"/>
        <v>2</v>
      </c>
      <c r="BN24" s="1" t="str">
        <f t="shared" si="55"/>
        <v>2</v>
      </c>
      <c r="BO24" s="1" t="str">
        <f t="shared" si="56"/>
        <v>3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B1</v>
      </c>
      <c r="C25" s="101" t="str">
        <f t="shared" si="1"/>
        <v/>
      </c>
      <c r="D25" s="13" t="str">
        <f t="shared" si="36"/>
        <v/>
      </c>
      <c r="E25" s="45" t="str">
        <f t="shared" si="37"/>
        <v>F3</v>
      </c>
      <c r="F25" s="14" t="str">
        <f t="shared" si="12"/>
        <v>W</v>
      </c>
      <c r="H25" s="104" t="str">
        <f t="shared" si="2"/>
        <v/>
      </c>
      <c r="I25" s="13" t="str">
        <f t="shared" si="38"/>
        <v>F3</v>
      </c>
      <c r="J25" s="45" t="str">
        <f t="shared" si="39"/>
        <v/>
      </c>
      <c r="K25" s="14" t="str">
        <f t="shared" si="40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1"/>
        <v/>
      </c>
      <c r="Q25" s="45" t="str">
        <f t="shared" si="42"/>
        <v>B</v>
      </c>
      <c r="R25" s="96" t="str">
        <f t="shared" si="43"/>
        <v>W</v>
      </c>
      <c r="S25" s="96">
        <f t="shared" si="44"/>
        <v>-8</v>
      </c>
      <c r="T25" s="107" t="str">
        <f t="shared" si="45"/>
        <v/>
      </c>
      <c r="U25" s="96">
        <f>IF(M25="","",IF(B25="NB",U24,IF(T25="",SUM($T$5:$T25)+S25,SUM($T$5:$T25))))</f>
        <v>-14</v>
      </c>
      <c r="V25" s="108" t="str">
        <f t="shared" si="0"/>
        <v/>
      </c>
      <c r="W25" s="83">
        <f t="shared" si="13"/>
        <v>1</v>
      </c>
      <c r="X25" s="85" t="str">
        <f t="shared" si="14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WL</v>
      </c>
      <c r="AD25" s="4" t="str">
        <f t="shared" si="10"/>
        <v>LW</v>
      </c>
      <c r="AE25" s="1" t="str">
        <f t="shared" si="15"/>
        <v/>
      </c>
      <c r="AF25" s="1" t="str">
        <f t="shared" si="16"/>
        <v>F3</v>
      </c>
      <c r="AG25" s="1" t="str">
        <f t="shared" si="17"/>
        <v>F3</v>
      </c>
      <c r="AH25" s="1" t="str">
        <f t="shared" si="18"/>
        <v/>
      </c>
      <c r="AI25" s="1" t="str">
        <f t="shared" si="19"/>
        <v/>
      </c>
      <c r="AJ25" s="1" t="str">
        <f t="shared" si="20"/>
        <v>B</v>
      </c>
      <c r="AK25" s="1">
        <f t="shared" si="46"/>
        <v>3</v>
      </c>
      <c r="AL25" s="1">
        <f t="shared" si="47"/>
        <v>4</v>
      </c>
      <c r="AM25" s="1">
        <f t="shared" si="5"/>
        <v>0</v>
      </c>
      <c r="AN25" s="1">
        <f t="shared" si="21"/>
        <v>3</v>
      </c>
      <c r="AO25" s="1" t="str">
        <f t="shared" si="57"/>
        <v>C</v>
      </c>
      <c r="AP25" s="1" t="str">
        <f t="shared" si="22"/>
        <v>N</v>
      </c>
      <c r="AQ25" s="1" t="str">
        <f t="shared" si="23"/>
        <v>N</v>
      </c>
      <c r="AR25" s="1" t="str">
        <f t="shared" si="24"/>
        <v>N</v>
      </c>
      <c r="AS25" s="1">
        <f t="shared" si="25"/>
        <v>6</v>
      </c>
      <c r="AT25" s="15" t="str">
        <f t="shared" si="26"/>
        <v>Y</v>
      </c>
      <c r="AU25" s="1" t="str">
        <f t="shared" si="27"/>
        <v>N</v>
      </c>
      <c r="AV25" s="1" t="str">
        <f t="shared" si="28"/>
        <v>N</v>
      </c>
      <c r="AW25" s="1" t="str">
        <f t="shared" si="29"/>
        <v>N</v>
      </c>
      <c r="AX25" s="1" t="str">
        <f t="shared" si="30"/>
        <v/>
      </c>
      <c r="AY25" s="1" t="str">
        <f t="shared" si="31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2"/>
        <v>23400</v>
      </c>
      <c r="BC25" s="1" t="str">
        <f t="shared" si="32"/>
        <v>00012</v>
      </c>
      <c r="BD25" s="1" t="str">
        <f t="shared" si="48"/>
        <v>123400</v>
      </c>
      <c r="BE25" s="1" t="str">
        <f t="shared" si="49"/>
        <v>000012</v>
      </c>
      <c r="BF25" s="1" t="str">
        <f t="shared" si="50"/>
        <v>P</v>
      </c>
      <c r="BG25" s="1" t="str">
        <f t="shared" si="33"/>
        <v>XF2W</v>
      </c>
      <c r="BH25" s="1" t="str">
        <f t="shared" si="51"/>
        <v>F3</v>
      </c>
      <c r="BI25" s="1" t="str">
        <f t="shared" si="34"/>
        <v>F2L</v>
      </c>
      <c r="BJ25" s="1" t="str">
        <f t="shared" si="52"/>
        <v>F3</v>
      </c>
      <c r="BK25" s="1" t="str">
        <f t="shared" si="35"/>
        <v>F3W</v>
      </c>
      <c r="BL25" s="1" t="str">
        <f t="shared" si="53"/>
        <v>B</v>
      </c>
      <c r="BM25" s="1" t="str">
        <f t="shared" si="54"/>
        <v>3</v>
      </c>
      <c r="BN25" s="1" t="str">
        <f t="shared" si="55"/>
        <v>3</v>
      </c>
      <c r="BO25" s="1">
        <f t="shared" si="56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B3</v>
      </c>
      <c r="C26" s="102" t="str">
        <f t="shared" si="1"/>
        <v/>
      </c>
      <c r="D26" s="97" t="str">
        <f t="shared" si="36"/>
        <v/>
      </c>
      <c r="E26" s="98" t="str">
        <f t="shared" si="37"/>
        <v>B</v>
      </c>
      <c r="F26" s="8" t="str">
        <f t="shared" si="12"/>
        <v>L</v>
      </c>
      <c r="H26" s="105" t="str">
        <f t="shared" si="2"/>
        <v>T</v>
      </c>
      <c r="I26" s="97" t="str">
        <f t="shared" si="38"/>
        <v>XF2</v>
      </c>
      <c r="J26" s="98" t="str">
        <f t="shared" si="39"/>
        <v/>
      </c>
      <c r="K26" s="8" t="str">
        <f t="shared" si="40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7" t="str">
        <f t="shared" si="41"/>
        <v/>
      </c>
      <c r="Q26" s="98" t="str">
        <f t="shared" si="42"/>
        <v>L4</v>
      </c>
      <c r="R26" s="4" t="str">
        <f t="shared" si="43"/>
        <v>L</v>
      </c>
      <c r="S26" s="96">
        <f t="shared" si="44"/>
        <v>-11</v>
      </c>
      <c r="T26" s="107" t="str">
        <f t="shared" si="45"/>
        <v/>
      </c>
      <c r="U26" s="4">
        <f>IF(M26="","",IF(B26="NB",U25,IF(T26="",SUM($T$5:$T26)+S26,SUM($T$5:$T26))))</f>
        <v>-17</v>
      </c>
      <c r="V26" s="109" t="str">
        <f t="shared" si="0"/>
        <v/>
      </c>
      <c r="W26" s="83">
        <f t="shared" si="13"/>
        <v>-3</v>
      </c>
      <c r="X26" s="85" t="str">
        <f t="shared" si="14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5"/>
        <v/>
      </c>
      <c r="AF26" s="1" t="str">
        <f t="shared" si="16"/>
        <v>B</v>
      </c>
      <c r="AG26" s="1" t="str">
        <f t="shared" si="17"/>
        <v>XF2</v>
      </c>
      <c r="AH26" s="1" t="str">
        <f t="shared" si="18"/>
        <v/>
      </c>
      <c r="AI26" s="1" t="str">
        <f t="shared" si="19"/>
        <v/>
      </c>
      <c r="AJ26" s="1" t="str">
        <f t="shared" si="20"/>
        <v>L4</v>
      </c>
      <c r="AK26" s="1">
        <f t="shared" si="46"/>
        <v>2</v>
      </c>
      <c r="AL26" s="1">
        <f t="shared" si="47"/>
        <v>5</v>
      </c>
      <c r="AM26" s="1">
        <f t="shared" si="5"/>
        <v>-1</v>
      </c>
      <c r="AN26" s="1">
        <f t="shared" si="21"/>
        <v>-1</v>
      </c>
      <c r="AO26" s="1" t="str">
        <f t="shared" si="57"/>
        <v>C</v>
      </c>
      <c r="AP26" s="1" t="str">
        <f t="shared" si="22"/>
        <v>N</v>
      </c>
      <c r="AQ26" s="1" t="str">
        <f t="shared" si="23"/>
        <v>N</v>
      </c>
      <c r="AR26" s="1" t="str">
        <f t="shared" si="24"/>
        <v>Y</v>
      </c>
      <c r="AS26" s="1">
        <f t="shared" si="25"/>
        <v>7</v>
      </c>
      <c r="AT26" s="15" t="str">
        <f t="shared" si="26"/>
        <v>N</v>
      </c>
      <c r="AU26" s="1" t="str">
        <f t="shared" si="27"/>
        <v>N</v>
      </c>
      <c r="AV26" s="1" t="str">
        <f t="shared" si="28"/>
        <v>N</v>
      </c>
      <c r="AW26" s="1" t="str">
        <f t="shared" si="29"/>
        <v>N</v>
      </c>
      <c r="AX26" s="1" t="str">
        <f t="shared" si="30"/>
        <v/>
      </c>
      <c r="AY26" s="1" t="str">
        <f t="shared" si="31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B45" si="58">IF(AZ21="",0,AZ21)&amp;IF(AZ22="",0,AZ22)&amp;IF(AZ23="",0,AZ23)&amp;IF(AZ24="",0,AZ24)&amp;IF(AZ25="",0,AZ25)</f>
        <v>34000</v>
      </c>
      <c r="BC26" s="1" t="str">
        <f t="shared" ref="BC26:BC45" si="59">IF(BA21="",0,BA21)&amp;IF(BA22="",0,BA22)&amp;IF(BA23="",0,BA23)&amp;IF(BA24="",0,BA24)&amp;IF(BA25="",0,BA25)</f>
        <v>00123</v>
      </c>
      <c r="BD26" s="1" t="str">
        <f t="shared" si="48"/>
        <v>234000</v>
      </c>
      <c r="BE26" s="1" t="str">
        <f t="shared" si="49"/>
        <v>000123</v>
      </c>
      <c r="BF26" s="1" t="str">
        <f t="shared" si="50"/>
        <v>B</v>
      </c>
      <c r="BG26" s="1" t="str">
        <f t="shared" si="33"/>
        <v>F3W</v>
      </c>
      <c r="BH26" s="1" t="str">
        <f t="shared" si="51"/>
        <v>B</v>
      </c>
      <c r="BI26" s="1" t="str">
        <f t="shared" si="34"/>
        <v>F3L</v>
      </c>
      <c r="BJ26" s="1" t="str">
        <f t="shared" si="52"/>
        <v>XF2</v>
      </c>
      <c r="BK26" s="1" t="str">
        <f t="shared" si="35"/>
        <v>BW</v>
      </c>
      <c r="BL26" s="1" t="str">
        <f t="shared" si="53"/>
        <v>L4</v>
      </c>
      <c r="BM26" s="1">
        <f t="shared" si="54"/>
        <v>1</v>
      </c>
      <c r="BN26" s="1" t="str">
        <f t="shared" si="55"/>
        <v>2</v>
      </c>
      <c r="BO26" s="1" t="str">
        <f t="shared" si="56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P7</v>
      </c>
      <c r="C27" s="102" t="str">
        <f t="shared" si="1"/>
        <v/>
      </c>
      <c r="D27" s="97" t="str">
        <f t="shared" si="36"/>
        <v>F2</v>
      </c>
      <c r="E27" s="98" t="str">
        <f t="shared" si="37"/>
        <v/>
      </c>
      <c r="F27" s="8" t="str">
        <f t="shared" si="12"/>
        <v>W</v>
      </c>
      <c r="H27" s="105" t="str">
        <f t="shared" si="2"/>
        <v/>
      </c>
      <c r="I27" s="97" t="str">
        <f t="shared" si="38"/>
        <v>F3</v>
      </c>
      <c r="J27" s="98" t="str">
        <f t="shared" si="39"/>
        <v/>
      </c>
      <c r="K27" s="8" t="str">
        <f t="shared" si="40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7" t="str">
        <f t="shared" si="41"/>
        <v>F2</v>
      </c>
      <c r="Q27" s="98" t="str">
        <f t="shared" si="42"/>
        <v/>
      </c>
      <c r="R27" s="4" t="str">
        <f t="shared" si="43"/>
        <v>W</v>
      </c>
      <c r="S27" s="96">
        <f t="shared" si="44"/>
        <v>-4</v>
      </c>
      <c r="T27" s="107">
        <f t="shared" si="45"/>
        <v>-4</v>
      </c>
      <c r="U27" s="4">
        <f>IF(M27="","",IF(B27="NB",U26,IF(T27="",SUM($T$5:$T27)+S27,SUM($T$5:$T27))))</f>
        <v>-10</v>
      </c>
      <c r="V27" s="109" t="str">
        <f t="shared" si="0"/>
        <v>Rabbit</v>
      </c>
      <c r="W27" s="83">
        <f t="shared" si="13"/>
        <v>7</v>
      </c>
      <c r="X27" s="85" t="str">
        <f t="shared" si="14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5"/>
        <v>F2</v>
      </c>
      <c r="AF27" s="1" t="str">
        <f t="shared" si="16"/>
        <v/>
      </c>
      <c r="AG27" s="1" t="str">
        <f t="shared" si="17"/>
        <v>F3</v>
      </c>
      <c r="AH27" s="1" t="str">
        <f t="shared" si="18"/>
        <v/>
      </c>
      <c r="AI27" s="1" t="str">
        <f t="shared" si="19"/>
        <v>F2</v>
      </c>
      <c r="AJ27" s="1" t="str">
        <f t="shared" si="20"/>
        <v/>
      </c>
      <c r="AK27" s="1">
        <f t="shared" si="46"/>
        <v>7</v>
      </c>
      <c r="AL27" s="1">
        <f t="shared" si="47"/>
        <v>0</v>
      </c>
      <c r="AM27" s="1">
        <f t="shared" si="5"/>
        <v>0</v>
      </c>
      <c r="AN27" s="1">
        <f t="shared" si="21"/>
        <v>1</v>
      </c>
      <c r="AO27" s="1" t="str">
        <f t="shared" si="57"/>
        <v>C</v>
      </c>
      <c r="AP27" s="1" t="str">
        <f t="shared" si="22"/>
        <v>Y</v>
      </c>
      <c r="AQ27" s="1" t="str">
        <f t="shared" si="23"/>
        <v>N</v>
      </c>
      <c r="AR27" s="1" t="str">
        <f t="shared" si="24"/>
        <v>Y</v>
      </c>
      <c r="AS27" s="1">
        <f t="shared" si="25"/>
        <v>8</v>
      </c>
      <c r="AT27" s="15" t="str">
        <f t="shared" si="26"/>
        <v>N</v>
      </c>
      <c r="AU27" s="1" t="str">
        <f t="shared" si="27"/>
        <v>Y</v>
      </c>
      <c r="AV27" s="1" t="str">
        <f t="shared" si="28"/>
        <v>Y</v>
      </c>
      <c r="AW27" s="1" t="str">
        <f t="shared" si="29"/>
        <v>R</v>
      </c>
      <c r="AX27" s="1" t="str">
        <f t="shared" si="30"/>
        <v>F2</v>
      </c>
      <c r="AY27" s="1" t="str">
        <f t="shared" si="31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8"/>
        <v>40001</v>
      </c>
      <c r="BC27" s="1" t="str">
        <f t="shared" si="59"/>
        <v>01230</v>
      </c>
      <c r="BD27" s="1" t="str">
        <f t="shared" si="48"/>
        <v>340001</v>
      </c>
      <c r="BE27" s="1" t="str">
        <f t="shared" si="49"/>
        <v>001230</v>
      </c>
      <c r="BF27" s="1" t="str">
        <f t="shared" si="50"/>
        <v>B</v>
      </c>
      <c r="BG27" s="1" t="str">
        <f t="shared" si="33"/>
        <v>BL</v>
      </c>
      <c r="BH27" s="1" t="str">
        <f t="shared" si="51"/>
        <v>F2</v>
      </c>
      <c r="BI27" s="1" t="str">
        <f t="shared" si="34"/>
        <v>XF2W</v>
      </c>
      <c r="BJ27" s="1" t="str">
        <f t="shared" si="52"/>
        <v>F3</v>
      </c>
      <c r="BK27" s="1" t="str">
        <f t="shared" si="35"/>
        <v>L4L</v>
      </c>
      <c r="BL27" s="1" t="str">
        <f t="shared" si="53"/>
        <v>F2</v>
      </c>
      <c r="BM27" s="1" t="str">
        <f t="shared" si="54"/>
        <v>2</v>
      </c>
      <c r="BN27" s="1" t="str">
        <f t="shared" si="55"/>
        <v>3</v>
      </c>
      <c r="BO27" s="1" t="str">
        <f t="shared" si="56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2" t="str">
        <f t="shared" si="1"/>
        <v/>
      </c>
      <c r="D28" s="97" t="str">
        <f t="shared" si="36"/>
        <v>B</v>
      </c>
      <c r="E28" s="98" t="str">
        <f t="shared" si="37"/>
        <v/>
      </c>
      <c r="F28" s="8" t="str">
        <f t="shared" si="12"/>
        <v>W</v>
      </c>
      <c r="H28" s="105" t="str">
        <f t="shared" si="2"/>
        <v/>
      </c>
      <c r="I28" s="97" t="str">
        <f t="shared" si="38"/>
        <v/>
      </c>
      <c r="J28" s="98" t="str">
        <f t="shared" si="39"/>
        <v>B</v>
      </c>
      <c r="K28" s="8" t="str">
        <f t="shared" si="40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7" t="str">
        <f t="shared" si="41"/>
        <v>B</v>
      </c>
      <c r="Q28" s="98" t="str">
        <f t="shared" si="42"/>
        <v/>
      </c>
      <c r="R28" s="4" t="str">
        <f t="shared" si="43"/>
        <v>W</v>
      </c>
      <c r="S28" s="96">
        <f t="shared" si="44"/>
        <v>1</v>
      </c>
      <c r="T28" s="107" t="str">
        <f t="shared" si="45"/>
        <v/>
      </c>
      <c r="U28" s="4">
        <f>IF(M28="","",IF(B28="NB",U27,IF(T28="",SUM($T$5:$T28)+S28,SUM($T$5:$T28))))</f>
        <v>-9</v>
      </c>
      <c r="V28" s="109" t="str">
        <f t="shared" si="0"/>
        <v/>
      </c>
      <c r="W28" s="83">
        <f t="shared" si="13"/>
        <v>1</v>
      </c>
      <c r="X28" s="85" t="str">
        <f t="shared" si="14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B</v>
      </c>
      <c r="AB28" s="4" t="str">
        <f t="shared" si="4"/>
        <v>LW</v>
      </c>
      <c r="AC28" s="4" t="str">
        <f t="shared" si="9"/>
        <v>WW</v>
      </c>
      <c r="AD28" s="4" t="str">
        <f t="shared" si="10"/>
        <v>LW</v>
      </c>
      <c r="AE28" s="1" t="str">
        <f t="shared" si="15"/>
        <v>B</v>
      </c>
      <c r="AF28" s="1" t="str">
        <f t="shared" si="16"/>
        <v/>
      </c>
      <c r="AG28" s="1" t="str">
        <f t="shared" si="17"/>
        <v/>
      </c>
      <c r="AH28" s="1" t="str">
        <f t="shared" si="18"/>
        <v>B</v>
      </c>
      <c r="AI28" s="1" t="str">
        <f t="shared" si="19"/>
        <v>B</v>
      </c>
      <c r="AJ28" s="1" t="str">
        <f t="shared" si="20"/>
        <v/>
      </c>
      <c r="AK28" s="1">
        <f t="shared" si="46"/>
        <v>2</v>
      </c>
      <c r="AL28" s="1">
        <f t="shared" si="47"/>
        <v>1</v>
      </c>
      <c r="AM28" s="1">
        <f t="shared" si="5"/>
        <v>3</v>
      </c>
      <c r="AN28" s="1">
        <f t="shared" si="21"/>
        <v>3</v>
      </c>
      <c r="AO28" s="1" t="str">
        <f t="shared" si="57"/>
        <v>S</v>
      </c>
      <c r="AP28" s="1" t="str">
        <f t="shared" si="22"/>
        <v>N</v>
      </c>
      <c r="AQ28" s="1" t="str">
        <f t="shared" si="23"/>
        <v>N</v>
      </c>
      <c r="AR28" s="1" t="str">
        <f t="shared" si="24"/>
        <v>N</v>
      </c>
      <c r="AS28" s="1">
        <f t="shared" si="25"/>
        <v>1</v>
      </c>
      <c r="AT28" s="15" t="str">
        <f t="shared" si="26"/>
        <v>N</v>
      </c>
      <c r="AU28" s="1" t="str">
        <f t="shared" si="27"/>
        <v>N</v>
      </c>
      <c r="AV28" s="1" t="str">
        <f t="shared" si="28"/>
        <v>N</v>
      </c>
      <c r="AW28" s="1" t="str">
        <f t="shared" si="29"/>
        <v>N</v>
      </c>
      <c r="AX28" s="1" t="str">
        <f t="shared" si="30"/>
        <v>B</v>
      </c>
      <c r="AY28" s="1" t="str">
        <f t="shared" si="31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8"/>
        <v>00012</v>
      </c>
      <c r="BC28" s="1" t="str">
        <f t="shared" si="59"/>
        <v>12300</v>
      </c>
      <c r="BD28" s="1" t="str">
        <f t="shared" si="48"/>
        <v>400012</v>
      </c>
      <c r="BE28" s="1" t="str">
        <f t="shared" si="49"/>
        <v>012300</v>
      </c>
      <c r="BF28" s="1" t="str">
        <f t="shared" si="50"/>
        <v>B</v>
      </c>
      <c r="BG28" s="1" t="str">
        <f t="shared" si="33"/>
        <v>F2W</v>
      </c>
      <c r="BH28" s="1" t="str">
        <f t="shared" si="51"/>
        <v>B</v>
      </c>
      <c r="BI28" s="1" t="str">
        <f t="shared" si="34"/>
        <v>F3W</v>
      </c>
      <c r="BJ28" s="1" t="str">
        <f t="shared" si="52"/>
        <v>B</v>
      </c>
      <c r="BK28" s="1" t="str">
        <f t="shared" si="35"/>
        <v>F2W</v>
      </c>
      <c r="BL28" s="1" t="str">
        <f t="shared" si="53"/>
        <v>B</v>
      </c>
      <c r="BM28" s="1">
        <f t="shared" si="54"/>
        <v>1</v>
      </c>
      <c r="BN28" s="1">
        <f t="shared" si="55"/>
        <v>1</v>
      </c>
      <c r="BO28" s="1">
        <f t="shared" si="56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6" t="str">
        <f t="shared" si="11"/>
        <v>P6</v>
      </c>
      <c r="C29" s="103" t="str">
        <f t="shared" si="1"/>
        <v/>
      </c>
      <c r="D29" s="99" t="str">
        <f t="shared" si="36"/>
        <v>L4</v>
      </c>
      <c r="E29" s="100" t="str">
        <f t="shared" si="37"/>
        <v/>
      </c>
      <c r="F29" s="10" t="str">
        <f t="shared" si="12"/>
        <v>W</v>
      </c>
      <c r="H29" s="106" t="str">
        <f t="shared" si="2"/>
        <v/>
      </c>
      <c r="I29" s="99" t="str">
        <f t="shared" si="38"/>
        <v/>
      </c>
      <c r="J29" s="100" t="str">
        <f t="shared" si="39"/>
        <v>F2</v>
      </c>
      <c r="K29" s="10" t="str">
        <f t="shared" si="40"/>
        <v>L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99" t="str">
        <f t="shared" si="41"/>
        <v>L4</v>
      </c>
      <c r="Q29" s="100" t="str">
        <f t="shared" si="42"/>
        <v/>
      </c>
      <c r="R29" s="5" t="str">
        <f t="shared" si="43"/>
        <v>W</v>
      </c>
      <c r="S29" s="96">
        <f t="shared" si="44"/>
        <v>7</v>
      </c>
      <c r="T29" s="107">
        <f t="shared" si="45"/>
        <v>7</v>
      </c>
      <c r="U29" s="5">
        <f>IF(M29="","",IF(B29="NB",U28,IF(T29="",SUM($T$5:$T29)+S29,SUM($T$5:$T29))))</f>
        <v>-3</v>
      </c>
      <c r="V29" s="110" t="str">
        <f t="shared" si="0"/>
        <v/>
      </c>
      <c r="W29" s="83">
        <f t="shared" si="13"/>
        <v>6</v>
      </c>
      <c r="X29" s="85" t="str">
        <f t="shared" si="14"/>
        <v>W</v>
      </c>
      <c r="Y29" s="9" t="str">
        <f t="shared" si="6"/>
        <v>B</v>
      </c>
      <c r="Z29" s="4" t="str">
        <f t="shared" si="7"/>
        <v>T</v>
      </c>
      <c r="AA29" s="4" t="str">
        <f t="shared" si="8"/>
        <v>B</v>
      </c>
      <c r="AB29" s="4" t="str">
        <f t="shared" si="4"/>
        <v>WW</v>
      </c>
      <c r="AC29" s="4" t="str">
        <f t="shared" si="9"/>
        <v>WL</v>
      </c>
      <c r="AD29" s="4" t="str">
        <f t="shared" si="10"/>
        <v>WW</v>
      </c>
      <c r="AE29" s="1" t="str">
        <f t="shared" si="15"/>
        <v>L4</v>
      </c>
      <c r="AF29" s="1" t="str">
        <f t="shared" si="16"/>
        <v/>
      </c>
      <c r="AG29" s="1" t="str">
        <f t="shared" si="17"/>
        <v/>
      </c>
      <c r="AH29" s="1" t="str">
        <f t="shared" si="18"/>
        <v>F2</v>
      </c>
      <c r="AI29" s="1" t="str">
        <f t="shared" si="19"/>
        <v>L4</v>
      </c>
      <c r="AJ29" s="1" t="str">
        <f t="shared" si="20"/>
        <v/>
      </c>
      <c r="AK29" s="1">
        <f t="shared" si="46"/>
        <v>8</v>
      </c>
      <c r="AL29" s="1">
        <f t="shared" si="47"/>
        <v>2</v>
      </c>
      <c r="AM29" s="1">
        <f t="shared" si="5"/>
        <v>3</v>
      </c>
      <c r="AN29" s="1">
        <f t="shared" si="21"/>
        <v>0</v>
      </c>
      <c r="AO29" s="1" t="str">
        <f t="shared" si="57"/>
        <v>C</v>
      </c>
      <c r="AP29" s="1" t="str">
        <f t="shared" si="22"/>
        <v>Y</v>
      </c>
      <c r="AQ29" s="1" t="str">
        <f t="shared" si="23"/>
        <v>Y</v>
      </c>
      <c r="AR29" s="1" t="str">
        <f t="shared" si="24"/>
        <v>Y</v>
      </c>
      <c r="AS29" s="1">
        <f t="shared" si="25"/>
        <v>2</v>
      </c>
      <c r="AT29" s="15" t="str">
        <f t="shared" si="26"/>
        <v>Y</v>
      </c>
      <c r="AU29" s="1" t="str">
        <f t="shared" si="27"/>
        <v>N</v>
      </c>
      <c r="AV29" s="1" t="str">
        <f t="shared" si="28"/>
        <v>Y</v>
      </c>
      <c r="AW29" s="1" t="str">
        <f t="shared" si="29"/>
        <v>N</v>
      </c>
      <c r="AX29" s="1" t="str">
        <f t="shared" si="30"/>
        <v>L4</v>
      </c>
      <c r="AY29" s="1" t="str">
        <f t="shared" si="31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8"/>
        <v>00123</v>
      </c>
      <c r="BC29" s="1" t="str">
        <f t="shared" si="59"/>
        <v>23000</v>
      </c>
      <c r="BD29" s="1" t="str">
        <f t="shared" si="48"/>
        <v>000123</v>
      </c>
      <c r="BE29" s="1" t="str">
        <f t="shared" si="49"/>
        <v>123000</v>
      </c>
      <c r="BF29" s="1" t="str">
        <f t="shared" si="50"/>
        <v>P</v>
      </c>
      <c r="BG29" s="1" t="str">
        <f t="shared" si="33"/>
        <v>BW</v>
      </c>
      <c r="BH29" s="1" t="str">
        <f t="shared" si="51"/>
        <v>L4</v>
      </c>
      <c r="BI29" s="1" t="str">
        <f t="shared" si="34"/>
        <v>BL</v>
      </c>
      <c r="BJ29" s="1" t="str">
        <f t="shared" si="52"/>
        <v>F2</v>
      </c>
      <c r="BK29" s="1" t="str">
        <f t="shared" si="35"/>
        <v>BW</v>
      </c>
      <c r="BL29" s="1" t="str">
        <f t="shared" si="53"/>
        <v>L4</v>
      </c>
      <c r="BM29" s="1" t="str">
        <f t="shared" si="54"/>
        <v>4</v>
      </c>
      <c r="BN29" s="1" t="str">
        <f t="shared" si="55"/>
        <v>2</v>
      </c>
      <c r="BO29" s="1" t="str">
        <f t="shared" si="56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</v>
      </c>
      <c r="C30" s="101" t="str">
        <f t="shared" si="1"/>
        <v/>
      </c>
      <c r="D30" s="13" t="str">
        <f t="shared" si="36"/>
        <v>B</v>
      </c>
      <c r="E30" s="45" t="str">
        <f t="shared" si="37"/>
        <v/>
      </c>
      <c r="F30" s="14" t="str">
        <f t="shared" si="12"/>
        <v/>
      </c>
      <c r="H30" s="104" t="str">
        <f t="shared" si="2"/>
        <v>C</v>
      </c>
      <c r="I30" s="13" t="str">
        <f t="shared" si="38"/>
        <v/>
      </c>
      <c r="J30" s="45" t="str">
        <f t="shared" si="39"/>
        <v>B</v>
      </c>
      <c r="K30" s="14" t="str">
        <f t="shared" si="40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1"/>
        <v>B</v>
      </c>
      <c r="Q30" s="45" t="str">
        <f t="shared" si="42"/>
        <v/>
      </c>
      <c r="R30" s="96" t="str">
        <f t="shared" si="43"/>
        <v/>
      </c>
      <c r="S30" s="96" t="str">
        <f t="shared" si="44"/>
        <v/>
      </c>
      <c r="T30" s="107" t="str">
        <f t="shared" si="45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3"/>
        <v>#VALUE!</v>
      </c>
      <c r="X30" s="85" t="str">
        <f t="shared" si="14"/>
        <v/>
      </c>
      <c r="Y30" s="9" t="str">
        <f t="shared" si="6"/>
        <v>B</v>
      </c>
      <c r="Z30" s="4" t="str">
        <f t="shared" si="7"/>
        <v>C</v>
      </c>
      <c r="AA30" s="4" t="str">
        <f t="shared" si="8"/>
        <v>B</v>
      </c>
      <c r="AB30" s="4" t="str">
        <f t="shared" si="4"/>
        <v>WW</v>
      </c>
      <c r="AC30" s="4" t="str">
        <f t="shared" si="9"/>
        <v>LL</v>
      </c>
      <c r="AD30" s="4" t="str">
        <f t="shared" si="10"/>
        <v>WW</v>
      </c>
      <c r="AE30" s="1" t="str">
        <f t="shared" si="15"/>
        <v>B</v>
      </c>
      <c r="AF30" s="1" t="str">
        <f t="shared" si="16"/>
        <v/>
      </c>
      <c r="AG30" s="1" t="str">
        <f t="shared" si="17"/>
        <v/>
      </c>
      <c r="AH30" s="1" t="str">
        <f t="shared" si="18"/>
        <v>B</v>
      </c>
      <c r="AI30" s="1" t="str">
        <f t="shared" si="19"/>
        <v>B</v>
      </c>
      <c r="AJ30" s="1" t="str">
        <f t="shared" si="20"/>
        <v/>
      </c>
      <c r="AK30" s="1">
        <f t="shared" si="46"/>
        <v>2</v>
      </c>
      <c r="AL30" s="1">
        <f t="shared" si="47"/>
        <v>1</v>
      </c>
      <c r="AM30" s="1" t="str">
        <f t="shared" si="5"/>
        <v/>
      </c>
      <c r="AN30" s="1">
        <f t="shared" si="21"/>
        <v>0</v>
      </c>
      <c r="AO30" s="1" t="str">
        <f t="shared" si="57"/>
        <v>S</v>
      </c>
      <c r="AP30" s="1" t="str">
        <f t="shared" si="22"/>
        <v>Y</v>
      </c>
      <c r="AQ30" s="1" t="str">
        <f t="shared" si="23"/>
        <v>N</v>
      </c>
      <c r="AR30" s="1" t="str">
        <f t="shared" si="24"/>
        <v>Y</v>
      </c>
      <c r="AS30" s="1">
        <f t="shared" si="25"/>
        <v>1</v>
      </c>
      <c r="AT30" s="15" t="str">
        <f t="shared" si="26"/>
        <v>N</v>
      </c>
      <c r="AU30" s="1" t="str">
        <f t="shared" si="27"/>
        <v>N</v>
      </c>
      <c r="AV30" s="1" t="str">
        <f t="shared" si="28"/>
        <v>N</v>
      </c>
      <c r="AW30" s="1" t="str">
        <f t="shared" si="29"/>
        <v>N</v>
      </c>
      <c r="AX30" s="1" t="str">
        <f t="shared" si="30"/>
        <v>B</v>
      </c>
      <c r="AY30" s="1" t="str">
        <f t="shared" si="31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8"/>
        <v>01234</v>
      </c>
      <c r="BC30" s="1" t="str">
        <f t="shared" si="59"/>
        <v>30000</v>
      </c>
      <c r="BD30" s="1" t="str">
        <f t="shared" si="48"/>
        <v>001234</v>
      </c>
      <c r="BE30" s="1" t="str">
        <f t="shared" si="49"/>
        <v>230000</v>
      </c>
      <c r="BF30" s="1" t="str">
        <f t="shared" si="50"/>
        <v>P</v>
      </c>
      <c r="BG30" s="1" t="str">
        <f t="shared" si="33"/>
        <v>L4W</v>
      </c>
      <c r="BH30" s="1" t="str">
        <f t="shared" si="51"/>
        <v>B</v>
      </c>
      <c r="BI30" s="1" t="str">
        <f t="shared" si="34"/>
        <v>F2L</v>
      </c>
      <c r="BJ30" s="1" t="str">
        <f t="shared" si="52"/>
        <v>B</v>
      </c>
      <c r="BK30" s="1" t="str">
        <f t="shared" si="35"/>
        <v>L4W</v>
      </c>
      <c r="BL30" s="1" t="str">
        <f t="shared" si="53"/>
        <v>B</v>
      </c>
      <c r="BM30" s="1">
        <f t="shared" si="54"/>
        <v>1</v>
      </c>
      <c r="BN30" s="1">
        <f t="shared" si="55"/>
        <v>1</v>
      </c>
      <c r="BO30" s="1">
        <f t="shared" si="56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102" t="str">
        <f t="shared" si="1"/>
        <v/>
      </c>
      <c r="D31" s="97" t="str">
        <f t="shared" si="36"/>
        <v/>
      </c>
      <c r="E31" s="98" t="str">
        <f t="shared" si="37"/>
        <v/>
      </c>
      <c r="F31" s="8" t="str">
        <f t="shared" si="12"/>
        <v/>
      </c>
      <c r="H31" s="105" t="str">
        <f t="shared" si="2"/>
        <v/>
      </c>
      <c r="I31" s="97" t="str">
        <f t="shared" si="38"/>
        <v/>
      </c>
      <c r="J31" s="98" t="str">
        <f t="shared" si="39"/>
        <v/>
      </c>
      <c r="K31" s="8" t="str">
        <f t="shared" si="40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7" t="str">
        <f t="shared" si="41"/>
        <v/>
      </c>
      <c r="Q31" s="98" t="str">
        <f t="shared" si="42"/>
        <v/>
      </c>
      <c r="R31" s="4" t="str">
        <f t="shared" si="43"/>
        <v/>
      </c>
      <c r="S31" s="96" t="str">
        <f t="shared" si="44"/>
        <v/>
      </c>
      <c r="T31" s="107" t="str">
        <f t="shared" si="45"/>
        <v/>
      </c>
      <c r="U31" s="4" t="str">
        <f>IF(M31="","",IF(B31="NB",U30,IF(T31="",SUM($T$5:$T31)+S31,SUM($T$5:$T31))))</f>
        <v/>
      </c>
      <c r="V31" s="109" t="str">
        <f t="shared" si="0"/>
        <v/>
      </c>
      <c r="W31" s="83" t="e">
        <f t="shared" si="13"/>
        <v>#VALUE!</v>
      </c>
      <c r="X31" s="85" t="str">
        <f t="shared" si="14"/>
        <v/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>W</v>
      </c>
      <c r="AC31" s="4" t="str">
        <f t="shared" si="9"/>
        <v>L</v>
      </c>
      <c r="AD31" s="4" t="str">
        <f t="shared" si="10"/>
        <v>W</v>
      </c>
      <c r="AE31" s="1" t="str">
        <f t="shared" si="15"/>
        <v/>
      </c>
      <c r="AF31" s="1" t="str">
        <f t="shared" si="16"/>
        <v/>
      </c>
      <c r="AG31" s="1" t="str">
        <f t="shared" si="17"/>
        <v/>
      </c>
      <c r="AH31" s="1" t="str">
        <f t="shared" si="18"/>
        <v/>
      </c>
      <c r="AI31" s="1" t="str">
        <f t="shared" si="19"/>
        <v/>
      </c>
      <c r="AJ31" s="1" t="str">
        <f t="shared" si="20"/>
        <v/>
      </c>
      <c r="AK31" s="1">
        <f t="shared" si="46"/>
        <v>0</v>
      </c>
      <c r="AL31" s="1">
        <f t="shared" si="47"/>
        <v>0</v>
      </c>
      <c r="AM31" s="1" t="str">
        <f t="shared" si="5"/>
        <v/>
      </c>
      <c r="AN31" s="1">
        <f t="shared" si="21"/>
        <v>0</v>
      </c>
      <c r="AO31" s="1" t="str">
        <f t="shared" si="57"/>
        <v/>
      </c>
      <c r="AP31" s="1" t="str">
        <f t="shared" si="22"/>
        <v>Y</v>
      </c>
      <c r="AQ31" s="1" t="str">
        <f t="shared" si="23"/>
        <v>N</v>
      </c>
      <c r="AR31" s="1" t="str">
        <f t="shared" si="24"/>
        <v>Y</v>
      </c>
      <c r="AS31" s="1" t="str">
        <f t="shared" si="25"/>
        <v/>
      </c>
      <c r="AT31" s="15" t="str">
        <f t="shared" si="26"/>
        <v/>
      </c>
      <c r="AU31" s="1" t="str">
        <f t="shared" si="27"/>
        <v/>
      </c>
      <c r="AV31" s="1" t="str">
        <f t="shared" si="28"/>
        <v/>
      </c>
      <c r="AW31" s="1" t="str">
        <f t="shared" si="29"/>
        <v/>
      </c>
      <c r="AX31" s="1" t="str">
        <f t="shared" si="30"/>
        <v/>
      </c>
      <c r="AY31" s="1" t="str">
        <f t="shared" si="31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8"/>
        <v>12340</v>
      </c>
      <c r="BC31" s="1" t="str">
        <f t="shared" si="59"/>
        <v>00000</v>
      </c>
      <c r="BD31" s="1" t="str">
        <f t="shared" si="48"/>
        <v>012340</v>
      </c>
      <c r="BE31" s="1" t="str">
        <f t="shared" si="49"/>
        <v>300000</v>
      </c>
      <c r="BF31" s="1" t="str">
        <f t="shared" si="50"/>
        <v>P</v>
      </c>
      <c r="BG31" s="1" t="str">
        <f t="shared" si="33"/>
        <v>B</v>
      </c>
      <c r="BH31" s="1" t="str">
        <f t="shared" si="51"/>
        <v/>
      </c>
      <c r="BI31" s="1" t="str">
        <f t="shared" si="34"/>
        <v>B</v>
      </c>
      <c r="BJ31" s="1" t="str">
        <f t="shared" si="52"/>
        <v/>
      </c>
      <c r="BK31" s="1" t="str">
        <f t="shared" si="35"/>
        <v>B</v>
      </c>
      <c r="BL31" s="1" t="str">
        <f t="shared" si="53"/>
        <v/>
      </c>
      <c r="BM31" s="1" t="str">
        <f t="shared" si="54"/>
        <v/>
      </c>
      <c r="BN31" s="1" t="str">
        <f t="shared" si="55"/>
        <v/>
      </c>
      <c r="BO31" s="1" t="str">
        <f t="shared" si="56"/>
        <v/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102" t="str">
        <f t="shared" si="1"/>
        <v/>
      </c>
      <c r="D32" s="97" t="str">
        <f t="shared" si="36"/>
        <v/>
      </c>
      <c r="E32" s="98" t="str">
        <f t="shared" si="37"/>
        <v/>
      </c>
      <c r="F32" s="8" t="str">
        <f t="shared" si="12"/>
        <v/>
      </c>
      <c r="H32" s="105" t="str">
        <f t="shared" si="2"/>
        <v/>
      </c>
      <c r="I32" s="97" t="str">
        <f t="shared" si="38"/>
        <v/>
      </c>
      <c r="J32" s="98" t="str">
        <f t="shared" si="39"/>
        <v/>
      </c>
      <c r="K32" s="8" t="str">
        <f t="shared" si="40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7" t="str">
        <f t="shared" si="41"/>
        <v/>
      </c>
      <c r="Q32" s="98" t="str">
        <f t="shared" si="42"/>
        <v/>
      </c>
      <c r="R32" s="4" t="str">
        <f t="shared" si="43"/>
        <v/>
      </c>
      <c r="S32" s="96" t="str">
        <f t="shared" si="44"/>
        <v/>
      </c>
      <c r="T32" s="107" t="str">
        <f t="shared" si="45"/>
        <v/>
      </c>
      <c r="U32" s="4" t="str">
        <f>IF(M32="","",IF(B32="NB",U31,IF(T32="",SUM($T$5:$T32)+S32,SUM($T$5:$T32))))</f>
        <v/>
      </c>
      <c r="V32" s="109" t="str">
        <f t="shared" si="0"/>
        <v/>
      </c>
      <c r="W32" s="83" t="e">
        <f t="shared" si="13"/>
        <v>#VALUE!</v>
      </c>
      <c r="X32" s="85" t="str">
        <f t="shared" si="14"/>
        <v/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5"/>
        <v/>
      </c>
      <c r="AF32" s="1" t="str">
        <f t="shared" si="16"/>
        <v/>
      </c>
      <c r="AG32" s="1" t="str">
        <f t="shared" si="17"/>
        <v/>
      </c>
      <c r="AH32" s="1" t="str">
        <f t="shared" si="18"/>
        <v/>
      </c>
      <c r="AI32" s="1" t="str">
        <f t="shared" si="19"/>
        <v/>
      </c>
      <c r="AJ32" s="1" t="str">
        <f t="shared" si="20"/>
        <v/>
      </c>
      <c r="AK32" s="1">
        <f t="shared" si="46"/>
        <v>0</v>
      </c>
      <c r="AL32" s="1">
        <f t="shared" si="47"/>
        <v>0</v>
      </c>
      <c r="AM32" s="1" t="str">
        <f t="shared" si="5"/>
        <v/>
      </c>
      <c r="AN32" s="1">
        <f t="shared" si="21"/>
        <v>0</v>
      </c>
      <c r="AO32" s="1" t="str">
        <f t="shared" si="57"/>
        <v/>
      </c>
      <c r="AP32" s="1" t="str">
        <f t="shared" si="22"/>
        <v>N</v>
      </c>
      <c r="AQ32" s="1" t="str">
        <f t="shared" si="23"/>
        <v>N</v>
      </c>
      <c r="AR32" s="1" t="str">
        <f t="shared" si="24"/>
        <v>N</v>
      </c>
      <c r="AS32" s="1" t="str">
        <f t="shared" si="25"/>
        <v/>
      </c>
      <c r="AT32" s="15" t="str">
        <f t="shared" si="26"/>
        <v/>
      </c>
      <c r="AU32" s="1" t="str">
        <f t="shared" si="27"/>
        <v/>
      </c>
      <c r="AV32" s="1" t="str">
        <f t="shared" si="28"/>
        <v/>
      </c>
      <c r="AW32" s="1" t="str">
        <f t="shared" si="29"/>
        <v/>
      </c>
      <c r="AX32" s="1" t="str">
        <f t="shared" si="30"/>
        <v/>
      </c>
      <c r="AY32" s="1" t="str">
        <f t="shared" si="31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8"/>
        <v>23400</v>
      </c>
      <c r="BC32" s="1" t="str">
        <f t="shared" si="59"/>
        <v>00000</v>
      </c>
      <c r="BD32" s="1" t="str">
        <f t="shared" si="48"/>
        <v>123400</v>
      </c>
      <c r="BE32" s="1" t="str">
        <f t="shared" si="49"/>
        <v>000000</v>
      </c>
      <c r="BF32" s="1" t="str">
        <f t="shared" si="50"/>
        <v>P</v>
      </c>
      <c r="BG32" s="1" t="str">
        <f t="shared" si="33"/>
        <v/>
      </c>
      <c r="BH32" s="1">
        <f t="shared" si="51"/>
        <v>0</v>
      </c>
      <c r="BI32" s="1" t="str">
        <f t="shared" si="34"/>
        <v/>
      </c>
      <c r="BJ32" s="1">
        <f t="shared" si="52"/>
        <v>0</v>
      </c>
      <c r="BK32" s="1" t="str">
        <f t="shared" si="35"/>
        <v/>
      </c>
      <c r="BL32" s="1">
        <f t="shared" si="53"/>
        <v>0</v>
      </c>
      <c r="BM32" s="1" t="str">
        <f t="shared" si="54"/>
        <v>0</v>
      </c>
      <c r="BN32" s="1" t="str">
        <f t="shared" si="55"/>
        <v>0</v>
      </c>
      <c r="BO32" s="1" t="str">
        <f t="shared" si="56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/>
      </c>
      <c r="C33" s="102" t="str">
        <f t="shared" si="1"/>
        <v/>
      </c>
      <c r="D33" s="97" t="str">
        <f t="shared" si="36"/>
        <v/>
      </c>
      <c r="E33" s="98" t="str">
        <f t="shared" si="37"/>
        <v/>
      </c>
      <c r="F33" s="8" t="str">
        <f t="shared" si="12"/>
        <v/>
      </c>
      <c r="H33" s="105" t="str">
        <f t="shared" si="2"/>
        <v/>
      </c>
      <c r="I33" s="97" t="str">
        <f t="shared" si="38"/>
        <v/>
      </c>
      <c r="J33" s="98" t="str">
        <f t="shared" si="39"/>
        <v/>
      </c>
      <c r="K33" s="8" t="str">
        <f t="shared" si="40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7" t="str">
        <f t="shared" si="41"/>
        <v/>
      </c>
      <c r="Q33" s="98" t="str">
        <f t="shared" si="42"/>
        <v/>
      </c>
      <c r="R33" s="4" t="str">
        <f t="shared" si="43"/>
        <v/>
      </c>
      <c r="S33" s="96" t="str">
        <f t="shared" si="44"/>
        <v/>
      </c>
      <c r="T33" s="107" t="str">
        <f t="shared" si="45"/>
        <v/>
      </c>
      <c r="U33" s="4" t="str">
        <f>IF(M33="","",IF(B33="NB",U32,IF(T33="",SUM($T$5:$T33)+S33,SUM($T$5:$T33))))</f>
        <v/>
      </c>
      <c r="V33" s="109" t="str">
        <f t="shared" si="0"/>
        <v/>
      </c>
      <c r="W33" s="83" t="e">
        <f t="shared" si="13"/>
        <v>#VALUE!</v>
      </c>
      <c r="X33" s="85" t="str">
        <f t="shared" si="14"/>
        <v/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5"/>
        <v/>
      </c>
      <c r="AF33" s="1" t="str">
        <f t="shared" si="16"/>
        <v/>
      </c>
      <c r="AG33" s="1" t="str">
        <f t="shared" si="17"/>
        <v/>
      </c>
      <c r="AH33" s="1" t="str">
        <f t="shared" si="18"/>
        <v/>
      </c>
      <c r="AI33" s="1" t="str">
        <f t="shared" si="19"/>
        <v/>
      </c>
      <c r="AJ33" s="1" t="str">
        <f t="shared" si="20"/>
        <v/>
      </c>
      <c r="AK33" s="1">
        <f t="shared" si="46"/>
        <v>0</v>
      </c>
      <c r="AL33" s="1">
        <f t="shared" si="47"/>
        <v>0</v>
      </c>
      <c r="AM33" s="1" t="str">
        <f t="shared" si="5"/>
        <v/>
      </c>
      <c r="AN33" s="1">
        <f t="shared" si="21"/>
        <v>0</v>
      </c>
      <c r="AO33" s="1" t="str">
        <f t="shared" si="57"/>
        <v/>
      </c>
      <c r="AP33" s="1" t="str">
        <f t="shared" si="22"/>
        <v>N</v>
      </c>
      <c r="AQ33" s="1" t="str">
        <f t="shared" si="23"/>
        <v>N</v>
      </c>
      <c r="AR33" s="1" t="str">
        <f t="shared" si="24"/>
        <v>N</v>
      </c>
      <c r="AS33" s="1" t="str">
        <f t="shared" si="25"/>
        <v/>
      </c>
      <c r="AT33" s="15" t="str">
        <f t="shared" si="26"/>
        <v/>
      </c>
      <c r="AU33" s="1" t="str">
        <f t="shared" si="27"/>
        <v/>
      </c>
      <c r="AV33" s="1" t="str">
        <f t="shared" si="28"/>
        <v/>
      </c>
      <c r="AW33" s="1" t="str">
        <f t="shared" si="29"/>
        <v/>
      </c>
      <c r="AX33" s="1" t="str">
        <f t="shared" si="30"/>
        <v/>
      </c>
      <c r="AY33" s="1" t="str">
        <f t="shared" si="31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8"/>
        <v>34000</v>
      </c>
      <c r="BC33" s="1" t="str">
        <f t="shared" si="59"/>
        <v>00000</v>
      </c>
      <c r="BD33" s="1" t="str">
        <f t="shared" si="48"/>
        <v>234000</v>
      </c>
      <c r="BE33" s="1" t="str">
        <f t="shared" si="49"/>
        <v>000000</v>
      </c>
      <c r="BF33" s="1" t="str">
        <f t="shared" si="50"/>
        <v>B</v>
      </c>
      <c r="BG33" s="1" t="str">
        <f t="shared" si="33"/>
        <v/>
      </c>
      <c r="BH33" s="1">
        <f t="shared" si="51"/>
        <v>0</v>
      </c>
      <c r="BI33" s="1" t="str">
        <f t="shared" si="34"/>
        <v/>
      </c>
      <c r="BJ33" s="1">
        <f t="shared" si="52"/>
        <v>0</v>
      </c>
      <c r="BK33" s="1" t="str">
        <f t="shared" si="35"/>
        <v/>
      </c>
      <c r="BL33" s="1">
        <f t="shared" si="53"/>
        <v>0</v>
      </c>
      <c r="BM33" s="1" t="str">
        <f t="shared" si="54"/>
        <v>0</v>
      </c>
      <c r="BN33" s="1" t="str">
        <f t="shared" si="55"/>
        <v>0</v>
      </c>
      <c r="BO33" s="1" t="str">
        <f t="shared" si="56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6" t="str">
        <f t="shared" si="11"/>
        <v/>
      </c>
      <c r="C34" s="103" t="str">
        <f t="shared" si="1"/>
        <v/>
      </c>
      <c r="D34" s="99" t="str">
        <f t="shared" si="36"/>
        <v/>
      </c>
      <c r="E34" s="100" t="str">
        <f t="shared" si="37"/>
        <v/>
      </c>
      <c r="F34" s="10" t="str">
        <f t="shared" si="12"/>
        <v/>
      </c>
      <c r="H34" s="106" t="str">
        <f t="shared" si="2"/>
        <v/>
      </c>
      <c r="I34" s="99" t="str">
        <f t="shared" si="38"/>
        <v/>
      </c>
      <c r="J34" s="100" t="str">
        <f t="shared" si="39"/>
        <v/>
      </c>
      <c r="K34" s="10" t="str">
        <f t="shared" si="40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99" t="str">
        <f t="shared" si="41"/>
        <v/>
      </c>
      <c r="Q34" s="100" t="str">
        <f t="shared" si="42"/>
        <v/>
      </c>
      <c r="R34" s="5" t="str">
        <f t="shared" si="43"/>
        <v/>
      </c>
      <c r="S34" s="96" t="str">
        <f t="shared" si="44"/>
        <v/>
      </c>
      <c r="T34" s="107" t="str">
        <f t="shared" si="45"/>
        <v/>
      </c>
      <c r="U34" s="5" t="str">
        <f>IF(M34="","",IF(B34="NB",U33,IF(T34="",SUM($T$5:$T34)+S34,SUM($T$5:$T34))))</f>
        <v/>
      </c>
      <c r="V34" s="110" t="str">
        <f t="shared" si="0"/>
        <v/>
      </c>
      <c r="W34" s="83" t="e">
        <f t="shared" si="13"/>
        <v>#VALUE!</v>
      </c>
      <c r="X34" s="85" t="str">
        <f t="shared" si="14"/>
        <v/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5"/>
        <v/>
      </c>
      <c r="AF34" s="1" t="str">
        <f t="shared" si="16"/>
        <v/>
      </c>
      <c r="AG34" s="1" t="str">
        <f t="shared" si="17"/>
        <v/>
      </c>
      <c r="AH34" s="1" t="str">
        <f t="shared" si="18"/>
        <v/>
      </c>
      <c r="AI34" s="1" t="str">
        <f t="shared" si="19"/>
        <v/>
      </c>
      <c r="AJ34" s="1" t="str">
        <f t="shared" si="20"/>
        <v/>
      </c>
      <c r="AK34" s="1">
        <f t="shared" si="46"/>
        <v>0</v>
      </c>
      <c r="AL34" s="1">
        <f t="shared" si="47"/>
        <v>0</v>
      </c>
      <c r="AM34" s="1" t="str">
        <f t="shared" si="5"/>
        <v/>
      </c>
      <c r="AN34" s="1">
        <f t="shared" si="21"/>
        <v>0</v>
      </c>
      <c r="AO34" s="1" t="str">
        <f t="shared" si="57"/>
        <v/>
      </c>
      <c r="AP34" s="1" t="str">
        <f t="shared" si="22"/>
        <v>N</v>
      </c>
      <c r="AQ34" s="1" t="str">
        <f t="shared" si="23"/>
        <v>N</v>
      </c>
      <c r="AR34" s="1" t="str">
        <f t="shared" si="24"/>
        <v>N</v>
      </c>
      <c r="AS34" s="1" t="str">
        <f t="shared" si="25"/>
        <v/>
      </c>
      <c r="AT34" s="15" t="str">
        <f t="shared" si="26"/>
        <v/>
      </c>
      <c r="AU34" s="1" t="str">
        <f t="shared" si="27"/>
        <v/>
      </c>
      <c r="AV34" s="1" t="str">
        <f t="shared" si="28"/>
        <v/>
      </c>
      <c r="AW34" s="1" t="str">
        <f t="shared" si="29"/>
        <v/>
      </c>
      <c r="AX34" s="1" t="str">
        <f t="shared" si="30"/>
        <v/>
      </c>
      <c r="AY34" s="1" t="str">
        <f t="shared" si="31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8"/>
        <v>40000</v>
      </c>
      <c r="BC34" s="1" t="str">
        <f t="shared" si="59"/>
        <v>00000</v>
      </c>
      <c r="BD34" s="1" t="str">
        <f t="shared" si="48"/>
        <v>340000</v>
      </c>
      <c r="BE34" s="1" t="str">
        <f t="shared" si="49"/>
        <v>000000</v>
      </c>
      <c r="BF34" s="1" t="str">
        <f t="shared" si="50"/>
        <v>B</v>
      </c>
      <c r="BG34" s="1" t="str">
        <f t="shared" si="33"/>
        <v/>
      </c>
      <c r="BH34" s="1">
        <f t="shared" si="51"/>
        <v>0</v>
      </c>
      <c r="BI34" s="1" t="str">
        <f t="shared" si="34"/>
        <v/>
      </c>
      <c r="BJ34" s="1">
        <f t="shared" si="52"/>
        <v>0</v>
      </c>
      <c r="BK34" s="1" t="str">
        <f t="shared" si="35"/>
        <v/>
      </c>
      <c r="BL34" s="1">
        <f t="shared" si="53"/>
        <v>0</v>
      </c>
      <c r="BM34" s="1" t="str">
        <f t="shared" si="54"/>
        <v>0</v>
      </c>
      <c r="BN34" s="1" t="str">
        <f t="shared" si="55"/>
        <v>0</v>
      </c>
      <c r="BO34" s="1" t="str">
        <f t="shared" si="56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6"/>
        <v/>
      </c>
      <c r="E35" s="45" t="str">
        <f t="shared" si="37"/>
        <v/>
      </c>
      <c r="F35" s="14" t="str">
        <f t="shared" si="12"/>
        <v/>
      </c>
      <c r="H35" s="104" t="str">
        <f t="shared" si="2"/>
        <v/>
      </c>
      <c r="I35" s="13" t="str">
        <f t="shared" si="38"/>
        <v/>
      </c>
      <c r="J35" s="45" t="str">
        <f t="shared" si="39"/>
        <v/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/>
      </c>
      <c r="Q35" s="45" t="str">
        <f t="shared" si="42"/>
        <v/>
      </c>
      <c r="R35" s="96" t="str">
        <f t="shared" si="43"/>
        <v/>
      </c>
      <c r="S35" s="96" t="str">
        <f t="shared" si="44"/>
        <v/>
      </c>
      <c r="T35" s="107" t="str">
        <f t="shared" si="45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3"/>
        <v>#VALUE!</v>
      </c>
      <c r="X35" s="85" t="str">
        <f t="shared" si="14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5"/>
        <v/>
      </c>
      <c r="AF35" s="1" t="str">
        <f t="shared" si="16"/>
        <v/>
      </c>
      <c r="AG35" s="1" t="str">
        <f t="shared" si="17"/>
        <v/>
      </c>
      <c r="AH35" s="1" t="str">
        <f t="shared" si="18"/>
        <v/>
      </c>
      <c r="AI35" s="1" t="str">
        <f t="shared" si="19"/>
        <v/>
      </c>
      <c r="AJ35" s="1" t="str">
        <f t="shared" si="20"/>
        <v/>
      </c>
      <c r="AK35" s="1">
        <f t="shared" si="46"/>
        <v>0</v>
      </c>
      <c r="AL35" s="1">
        <f t="shared" si="47"/>
        <v>0</v>
      </c>
      <c r="AM35" s="1" t="str">
        <f t="shared" si="5"/>
        <v/>
      </c>
      <c r="AN35" s="1">
        <f t="shared" si="21"/>
        <v>0</v>
      </c>
      <c r="AO35" s="1" t="str">
        <f t="shared" si="57"/>
        <v/>
      </c>
      <c r="AP35" s="1" t="str">
        <f t="shared" si="22"/>
        <v>N</v>
      </c>
      <c r="AQ35" s="1" t="str">
        <f t="shared" si="23"/>
        <v>N</v>
      </c>
      <c r="AR35" s="1" t="str">
        <f t="shared" si="24"/>
        <v>N</v>
      </c>
      <c r="AS35" s="1" t="str">
        <f t="shared" si="25"/>
        <v/>
      </c>
      <c r="AT35" s="15" t="str">
        <f t="shared" si="26"/>
        <v/>
      </c>
      <c r="AU35" s="1" t="str">
        <f t="shared" si="27"/>
        <v/>
      </c>
      <c r="AV35" s="1" t="str">
        <f t="shared" si="28"/>
        <v/>
      </c>
      <c r="AW35" s="1" t="str">
        <f t="shared" si="29"/>
        <v/>
      </c>
      <c r="AX35" s="1" t="str">
        <f t="shared" si="30"/>
        <v/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8"/>
        <v>00000</v>
      </c>
      <c r="BC35" s="1" t="str">
        <f t="shared" si="59"/>
        <v>00000</v>
      </c>
      <c r="BD35" s="1" t="str">
        <f t="shared" si="48"/>
        <v>400000</v>
      </c>
      <c r="BE35" s="1" t="str">
        <f t="shared" si="49"/>
        <v>000000</v>
      </c>
      <c r="BF35" s="1" t="str">
        <f t="shared" si="50"/>
        <v>B</v>
      </c>
      <c r="BG35" s="1" t="str">
        <f t="shared" si="33"/>
        <v/>
      </c>
      <c r="BH35" s="1">
        <f t="shared" si="51"/>
        <v>0</v>
      </c>
      <c r="BI35" s="1" t="str">
        <f t="shared" si="34"/>
        <v/>
      </c>
      <c r="BJ35" s="1">
        <f t="shared" si="52"/>
        <v>0</v>
      </c>
      <c r="BK35" s="1" t="str">
        <f t="shared" si="35"/>
        <v/>
      </c>
      <c r="BL35" s="1">
        <f t="shared" si="53"/>
        <v>0</v>
      </c>
      <c r="BM35" s="1" t="str">
        <f t="shared" si="54"/>
        <v>0</v>
      </c>
      <c r="BN35" s="1" t="str">
        <f t="shared" si="55"/>
        <v>0</v>
      </c>
      <c r="BO35" s="1" t="str">
        <f t="shared" si="56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2" t="str">
        <f t="shared" si="1"/>
        <v/>
      </c>
      <c r="D36" s="97" t="str">
        <f t="shared" si="36"/>
        <v/>
      </c>
      <c r="E36" s="98" t="str">
        <f t="shared" si="37"/>
        <v/>
      </c>
      <c r="F36" s="8" t="str">
        <f t="shared" si="12"/>
        <v/>
      </c>
      <c r="H36" s="105" t="str">
        <f t="shared" si="2"/>
        <v/>
      </c>
      <c r="I36" s="97" t="str">
        <f t="shared" si="38"/>
        <v/>
      </c>
      <c r="J36" s="98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7" t="str">
        <f t="shared" si="41"/>
        <v/>
      </c>
      <c r="Q36" s="98" t="str">
        <f t="shared" si="42"/>
        <v/>
      </c>
      <c r="R36" s="4" t="str">
        <f t="shared" si="43"/>
        <v/>
      </c>
      <c r="S36" s="96" t="str">
        <f t="shared" si="44"/>
        <v/>
      </c>
      <c r="T36" s="107" t="str">
        <f t="shared" si="45"/>
        <v/>
      </c>
      <c r="U36" s="4" t="str">
        <f>IF(M36="","",IF(B36="NB",U35,IF(T36="",SUM($T$5:$T36)+S36,SUM($T$5:$T36))))</f>
        <v/>
      </c>
      <c r="V36" s="109" t="str">
        <f t="shared" si="0"/>
        <v/>
      </c>
      <c r="W36" s="83" t="e">
        <f t="shared" si="13"/>
        <v>#VALUE!</v>
      </c>
      <c r="X36" s="85" t="str">
        <f t="shared" si="14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5"/>
        <v/>
      </c>
      <c r="AF36" s="1" t="str">
        <f t="shared" si="16"/>
        <v/>
      </c>
      <c r="AG36" s="1" t="str">
        <f t="shared" si="17"/>
        <v/>
      </c>
      <c r="AH36" s="1" t="str">
        <f t="shared" si="18"/>
        <v/>
      </c>
      <c r="AI36" s="1" t="str">
        <f t="shared" si="19"/>
        <v/>
      </c>
      <c r="AJ36" s="1" t="str">
        <f t="shared" si="20"/>
        <v/>
      </c>
      <c r="AK36" s="1">
        <f t="shared" si="46"/>
        <v>0</v>
      </c>
      <c r="AL36" s="1">
        <f t="shared" si="47"/>
        <v>0</v>
      </c>
      <c r="AM36" s="1" t="str">
        <f t="shared" si="5"/>
        <v/>
      </c>
      <c r="AN36" s="1">
        <f t="shared" si="21"/>
        <v>0</v>
      </c>
      <c r="AO36" s="1" t="str">
        <f t="shared" si="57"/>
        <v/>
      </c>
      <c r="AP36" s="1" t="str">
        <f t="shared" si="22"/>
        <v>N</v>
      </c>
      <c r="AQ36" s="1" t="str">
        <f t="shared" si="23"/>
        <v>N</v>
      </c>
      <c r="AR36" s="1" t="str">
        <f t="shared" si="24"/>
        <v>N</v>
      </c>
      <c r="AS36" s="1" t="str">
        <f t="shared" si="25"/>
        <v/>
      </c>
      <c r="AT36" s="15" t="str">
        <f t="shared" si="26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8"/>
        <v>00000</v>
      </c>
      <c r="BC36" s="1" t="str">
        <f t="shared" si="59"/>
        <v>00000</v>
      </c>
      <c r="BD36" s="1" t="str">
        <f t="shared" si="48"/>
        <v>000000</v>
      </c>
      <c r="BE36" s="1" t="str">
        <f t="shared" si="49"/>
        <v>000000</v>
      </c>
      <c r="BF36" s="1" t="str">
        <f t="shared" si="50"/>
        <v>B</v>
      </c>
      <c r="BG36" s="1" t="str">
        <f t="shared" si="33"/>
        <v/>
      </c>
      <c r="BH36" s="1">
        <f t="shared" si="51"/>
        <v>0</v>
      </c>
      <c r="BI36" s="1" t="str">
        <f t="shared" si="34"/>
        <v/>
      </c>
      <c r="BJ36" s="1">
        <f t="shared" si="52"/>
        <v>0</v>
      </c>
      <c r="BK36" s="1" t="str">
        <f t="shared" si="35"/>
        <v/>
      </c>
      <c r="BL36" s="1">
        <f t="shared" si="53"/>
        <v>0</v>
      </c>
      <c r="BM36" s="1" t="str">
        <f t="shared" si="54"/>
        <v>0</v>
      </c>
      <c r="BN36" s="1" t="str">
        <f t="shared" si="55"/>
        <v>0</v>
      </c>
      <c r="BO36" s="1" t="str">
        <f t="shared" si="56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2" t="str">
        <f t="shared" si="1"/>
        <v/>
      </c>
      <c r="D37" s="97" t="str">
        <f t="shared" si="36"/>
        <v/>
      </c>
      <c r="E37" s="98" t="str">
        <f t="shared" si="37"/>
        <v/>
      </c>
      <c r="F37" s="8" t="str">
        <f t="shared" si="12"/>
        <v/>
      </c>
      <c r="H37" s="105" t="str">
        <f t="shared" si="2"/>
        <v/>
      </c>
      <c r="I37" s="97" t="str">
        <f t="shared" si="38"/>
        <v/>
      </c>
      <c r="J37" s="98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7" t="str">
        <f t="shared" si="41"/>
        <v/>
      </c>
      <c r="Q37" s="98" t="str">
        <f t="shared" si="42"/>
        <v/>
      </c>
      <c r="R37" s="4" t="str">
        <f t="shared" si="43"/>
        <v/>
      </c>
      <c r="S37" s="96" t="str">
        <f t="shared" si="44"/>
        <v/>
      </c>
      <c r="T37" s="107" t="str">
        <f t="shared" si="45"/>
        <v/>
      </c>
      <c r="U37" s="4" t="str">
        <f>IF(M37="","",IF(B37="NB",U36,IF(T37="",SUM($T$5:$T37)+S37,SUM($T$5:$T37))))</f>
        <v/>
      </c>
      <c r="V37" s="109" t="str">
        <f t="shared" ref="V37:V68" si="60">IF(AW37="R","Rabbit","")</f>
        <v/>
      </c>
      <c r="W37" s="83" t="e">
        <f t="shared" si="13"/>
        <v>#VALUE!</v>
      </c>
      <c r="X37" s="85" t="str">
        <f t="shared" si="14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5"/>
        <v/>
      </c>
      <c r="AF37" s="1" t="str">
        <f t="shared" si="16"/>
        <v/>
      </c>
      <c r="AG37" s="1" t="str">
        <f t="shared" si="17"/>
        <v/>
      </c>
      <c r="AH37" s="1" t="str">
        <f t="shared" si="18"/>
        <v/>
      </c>
      <c r="AI37" s="1" t="str">
        <f t="shared" si="19"/>
        <v/>
      </c>
      <c r="AJ37" s="1" t="str">
        <f t="shared" si="20"/>
        <v/>
      </c>
      <c r="AK37" s="1">
        <f t="shared" si="46"/>
        <v>0</v>
      </c>
      <c r="AL37" s="1">
        <f t="shared" si="47"/>
        <v>0</v>
      </c>
      <c r="AM37" s="1" t="str">
        <f t="shared" si="5"/>
        <v/>
      </c>
      <c r="AN37" s="1">
        <f t="shared" si="21"/>
        <v>0</v>
      </c>
      <c r="AO37" s="1" t="str">
        <f t="shared" si="57"/>
        <v/>
      </c>
      <c r="AP37" s="1" t="str">
        <f t="shared" si="22"/>
        <v>N</v>
      </c>
      <c r="AQ37" s="1" t="str">
        <f t="shared" si="23"/>
        <v>N</v>
      </c>
      <c r="AR37" s="1" t="str">
        <f t="shared" si="24"/>
        <v>N</v>
      </c>
      <c r="AS37" s="1" t="str">
        <f t="shared" si="25"/>
        <v/>
      </c>
      <c r="AT37" s="15" t="str">
        <f t="shared" si="26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8"/>
        <v>00000</v>
      </c>
      <c r="BC37" s="1" t="str">
        <f t="shared" si="59"/>
        <v>00000</v>
      </c>
      <c r="BD37" s="1" t="str">
        <f t="shared" si="48"/>
        <v>000000</v>
      </c>
      <c r="BE37" s="1" t="str">
        <f t="shared" si="49"/>
        <v>000000</v>
      </c>
      <c r="BF37" s="1" t="str">
        <f t="shared" si="50"/>
        <v>B</v>
      </c>
      <c r="BG37" s="1" t="str">
        <f t="shared" si="33"/>
        <v/>
      </c>
      <c r="BH37" s="1">
        <f t="shared" si="51"/>
        <v>0</v>
      </c>
      <c r="BI37" s="1" t="str">
        <f t="shared" si="34"/>
        <v/>
      </c>
      <c r="BJ37" s="1">
        <f t="shared" si="52"/>
        <v>0</v>
      </c>
      <c r="BK37" s="1" t="str">
        <f t="shared" si="35"/>
        <v/>
      </c>
      <c r="BL37" s="1">
        <f t="shared" si="53"/>
        <v>0</v>
      </c>
      <c r="BM37" s="1" t="str">
        <f t="shared" si="54"/>
        <v>0</v>
      </c>
      <c r="BN37" s="1" t="str">
        <f t="shared" si="55"/>
        <v>0</v>
      </c>
      <c r="BO37" s="1" t="str">
        <f t="shared" si="56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2" t="str">
        <f t="shared" si="1"/>
        <v/>
      </c>
      <c r="D38" s="97" t="str">
        <f t="shared" si="36"/>
        <v/>
      </c>
      <c r="E38" s="98" t="str">
        <f t="shared" si="37"/>
        <v/>
      </c>
      <c r="F38" s="8" t="str">
        <f t="shared" si="12"/>
        <v/>
      </c>
      <c r="H38" s="105" t="str">
        <f t="shared" si="2"/>
        <v/>
      </c>
      <c r="I38" s="97" t="str">
        <f t="shared" si="38"/>
        <v/>
      </c>
      <c r="J38" s="98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7" t="str">
        <f t="shared" si="41"/>
        <v/>
      </c>
      <c r="Q38" s="98" t="str">
        <f t="shared" si="42"/>
        <v/>
      </c>
      <c r="R38" s="4" t="str">
        <f t="shared" si="43"/>
        <v/>
      </c>
      <c r="S38" s="96" t="str">
        <f t="shared" si="44"/>
        <v/>
      </c>
      <c r="T38" s="107" t="str">
        <f t="shared" si="45"/>
        <v/>
      </c>
      <c r="U38" s="4" t="str">
        <f>IF(M38="","",IF(B38="NB",U37,IF(T38="",SUM($T$5:$T38)+S38,SUM($T$5:$T38))))</f>
        <v/>
      </c>
      <c r="V38" s="109" t="str">
        <f t="shared" si="60"/>
        <v/>
      </c>
      <c r="W38" s="83" t="e">
        <f t="shared" si="13"/>
        <v>#VALUE!</v>
      </c>
      <c r="X38" s="85" t="str">
        <f t="shared" si="14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5"/>
        <v/>
      </c>
      <c r="AF38" s="1" t="str">
        <f t="shared" si="16"/>
        <v/>
      </c>
      <c r="AG38" s="1" t="str">
        <f t="shared" si="17"/>
        <v/>
      </c>
      <c r="AH38" s="1" t="str">
        <f t="shared" si="18"/>
        <v/>
      </c>
      <c r="AI38" s="1" t="str">
        <f t="shared" si="19"/>
        <v/>
      </c>
      <c r="AJ38" s="1" t="str">
        <f t="shared" si="20"/>
        <v/>
      </c>
      <c r="AK38" s="1">
        <f t="shared" si="46"/>
        <v>0</v>
      </c>
      <c r="AL38" s="1">
        <f t="shared" si="47"/>
        <v>0</v>
      </c>
      <c r="AM38" s="1" t="str">
        <f t="shared" si="5"/>
        <v/>
      </c>
      <c r="AN38" s="1">
        <f t="shared" si="21"/>
        <v>0</v>
      </c>
      <c r="AO38" s="1" t="str">
        <f t="shared" si="57"/>
        <v/>
      </c>
      <c r="AP38" s="1" t="str">
        <f t="shared" si="22"/>
        <v>N</v>
      </c>
      <c r="AQ38" s="1" t="str">
        <f t="shared" si="23"/>
        <v>N</v>
      </c>
      <c r="AR38" s="1" t="str">
        <f t="shared" si="24"/>
        <v>N</v>
      </c>
      <c r="AS38" s="1" t="str">
        <f t="shared" si="25"/>
        <v/>
      </c>
      <c r="AT38" s="15" t="str">
        <f t="shared" si="26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8"/>
        <v>00000</v>
      </c>
      <c r="BC38" s="1" t="str">
        <f t="shared" si="59"/>
        <v>00000</v>
      </c>
      <c r="BD38" s="1" t="str">
        <f t="shared" si="48"/>
        <v>000000</v>
      </c>
      <c r="BE38" s="1" t="str">
        <f t="shared" si="49"/>
        <v>000000</v>
      </c>
      <c r="BF38" s="1" t="str">
        <f t="shared" si="50"/>
        <v>B</v>
      </c>
      <c r="BG38" s="1" t="str">
        <f t="shared" si="33"/>
        <v/>
      </c>
      <c r="BH38" s="1">
        <f t="shared" si="51"/>
        <v>0</v>
      </c>
      <c r="BI38" s="1" t="str">
        <f t="shared" si="34"/>
        <v/>
      </c>
      <c r="BJ38" s="1">
        <f t="shared" si="52"/>
        <v>0</v>
      </c>
      <c r="BK38" s="1" t="str">
        <f t="shared" si="35"/>
        <v/>
      </c>
      <c r="BL38" s="1">
        <f t="shared" si="53"/>
        <v>0</v>
      </c>
      <c r="BM38" s="1" t="str">
        <f t="shared" si="54"/>
        <v>0</v>
      </c>
      <c r="BN38" s="1" t="str">
        <f t="shared" si="55"/>
        <v>0</v>
      </c>
      <c r="BO38" s="1" t="str">
        <f t="shared" si="56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6" t="str">
        <f t="shared" si="11"/>
        <v/>
      </c>
      <c r="C39" s="103" t="str">
        <f t="shared" si="1"/>
        <v/>
      </c>
      <c r="D39" s="99" t="str">
        <f t="shared" si="36"/>
        <v/>
      </c>
      <c r="E39" s="100" t="str">
        <f t="shared" si="37"/>
        <v/>
      </c>
      <c r="F39" s="10" t="str">
        <f t="shared" si="12"/>
        <v/>
      </c>
      <c r="H39" s="106" t="str">
        <f t="shared" si="2"/>
        <v/>
      </c>
      <c r="I39" s="99" t="str">
        <f t="shared" si="38"/>
        <v/>
      </c>
      <c r="J39" s="100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99" t="str">
        <f t="shared" si="41"/>
        <v/>
      </c>
      <c r="Q39" s="100" t="str">
        <f t="shared" si="42"/>
        <v/>
      </c>
      <c r="R39" s="5" t="str">
        <f t="shared" si="43"/>
        <v/>
      </c>
      <c r="S39" s="96" t="str">
        <f t="shared" si="44"/>
        <v/>
      </c>
      <c r="T39" s="107" t="str">
        <f t="shared" si="45"/>
        <v/>
      </c>
      <c r="U39" s="5" t="str">
        <f>IF(M39="","",IF(B39="NB",U38,IF(T39="",SUM($T$5:$T39)+S39,SUM($T$5:$T39))))</f>
        <v/>
      </c>
      <c r="V39" s="110" t="str">
        <f t="shared" si="60"/>
        <v/>
      </c>
      <c r="W39" s="83" t="e">
        <f t="shared" si="13"/>
        <v>#VALUE!</v>
      </c>
      <c r="X39" s="85" t="str">
        <f t="shared" si="14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ref="AB39:AB70" si="61">F37&amp;F38</f>
        <v/>
      </c>
      <c r="AC39" s="4" t="str">
        <f t="shared" si="9"/>
        <v/>
      </c>
      <c r="AD39" s="4" t="str">
        <f t="shared" si="10"/>
        <v/>
      </c>
      <c r="AE39" s="1" t="str">
        <f t="shared" si="15"/>
        <v/>
      </c>
      <c r="AF39" s="1" t="str">
        <f t="shared" si="16"/>
        <v/>
      </c>
      <c r="AG39" s="1" t="str">
        <f t="shared" si="17"/>
        <v/>
      </c>
      <c r="AH39" s="1" t="str">
        <f t="shared" si="18"/>
        <v/>
      </c>
      <c r="AI39" s="1" t="str">
        <f t="shared" si="19"/>
        <v/>
      </c>
      <c r="AJ39" s="1" t="str">
        <f t="shared" si="20"/>
        <v/>
      </c>
      <c r="AK39" s="1">
        <f t="shared" si="46"/>
        <v>0</v>
      </c>
      <c r="AL39" s="1">
        <f t="shared" si="47"/>
        <v>0</v>
      </c>
      <c r="AM39" s="1" t="str">
        <f t="shared" ref="AM39:AM70" si="62">IF(M39="","",IF(AM38+AN39&gt;=10,10,IF(AM38+AN39&lt;=-10,-10,AM38+AN39)))</f>
        <v/>
      </c>
      <c r="AN39" s="1">
        <f t="shared" si="21"/>
        <v>0</v>
      </c>
      <c r="AO39" s="1" t="str">
        <f t="shared" si="57"/>
        <v/>
      </c>
      <c r="AP39" s="1" t="str">
        <f t="shared" si="22"/>
        <v>N</v>
      </c>
      <c r="AQ39" s="1" t="str">
        <f t="shared" si="23"/>
        <v>N</v>
      </c>
      <c r="AR39" s="1" t="str">
        <f t="shared" si="24"/>
        <v>N</v>
      </c>
      <c r="AS39" s="1" t="str">
        <f t="shared" si="25"/>
        <v/>
      </c>
      <c r="AT39" s="15" t="str">
        <f t="shared" si="26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8"/>
        <v>00000</v>
      </c>
      <c r="BC39" s="1" t="str">
        <f t="shared" si="59"/>
        <v>00000</v>
      </c>
      <c r="BD39" s="1" t="str">
        <f t="shared" si="48"/>
        <v>000000</v>
      </c>
      <c r="BE39" s="1" t="str">
        <f t="shared" si="49"/>
        <v>000000</v>
      </c>
      <c r="BF39" s="1" t="str">
        <f t="shared" si="50"/>
        <v>B</v>
      </c>
      <c r="BG39" s="1" t="str">
        <f t="shared" si="33"/>
        <v/>
      </c>
      <c r="BH39" s="1">
        <f t="shared" si="51"/>
        <v>0</v>
      </c>
      <c r="BI39" s="1" t="str">
        <f t="shared" si="34"/>
        <v/>
      </c>
      <c r="BJ39" s="1">
        <f t="shared" si="52"/>
        <v>0</v>
      </c>
      <c r="BK39" s="1" t="str">
        <f t="shared" si="35"/>
        <v/>
      </c>
      <c r="BL39" s="1">
        <f t="shared" si="53"/>
        <v>0</v>
      </c>
      <c r="BM39" s="1" t="str">
        <f t="shared" si="54"/>
        <v>0</v>
      </c>
      <c r="BN39" s="1" t="str">
        <f t="shared" si="55"/>
        <v>0</v>
      </c>
      <c r="BO39" s="1" t="str">
        <f t="shared" si="56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4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6" t="str">
        <f t="shared" si="43"/>
        <v/>
      </c>
      <c r="S40" s="96" t="str">
        <f t="shared" si="44"/>
        <v/>
      </c>
      <c r="T40" s="107" t="str">
        <f t="shared" si="45"/>
        <v/>
      </c>
      <c r="U40" s="96" t="str">
        <f>IF(M40="","",IF(B40="NB",U39,IF(T40="",SUM($T$5:$T40)+S40,SUM($T$5:$T40))))</f>
        <v/>
      </c>
      <c r="V40" s="108" t="str">
        <f t="shared" si="60"/>
        <v/>
      </c>
      <c r="W40" s="83" t="e">
        <f t="shared" si="13"/>
        <v>#VALUE!</v>
      </c>
      <c r="X40" s="85" t="str">
        <f t="shared" si="14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61"/>
        <v/>
      </c>
      <c r="AC40" s="4" t="str">
        <f t="shared" si="9"/>
        <v/>
      </c>
      <c r="AD40" s="4" t="str">
        <f t="shared" si="10"/>
        <v/>
      </c>
      <c r="AE40" s="1" t="str">
        <f t="shared" si="15"/>
        <v/>
      </c>
      <c r="AF40" s="1" t="str">
        <f t="shared" si="16"/>
        <v/>
      </c>
      <c r="AG40" s="1" t="str">
        <f t="shared" si="17"/>
        <v/>
      </c>
      <c r="AH40" s="1" t="str">
        <f t="shared" si="18"/>
        <v/>
      </c>
      <c r="AI40" s="1" t="str">
        <f t="shared" si="19"/>
        <v/>
      </c>
      <c r="AJ40" s="1" t="str">
        <f t="shared" si="20"/>
        <v/>
      </c>
      <c r="AK40" s="1">
        <f t="shared" si="46"/>
        <v>0</v>
      </c>
      <c r="AL40" s="1">
        <f t="shared" si="47"/>
        <v>0</v>
      </c>
      <c r="AM40" s="1" t="str">
        <f t="shared" si="62"/>
        <v/>
      </c>
      <c r="AN40" s="1">
        <f t="shared" si="21"/>
        <v>0</v>
      </c>
      <c r="AO40" s="1" t="str">
        <f t="shared" si="57"/>
        <v/>
      </c>
      <c r="AP40" s="1" t="str">
        <f t="shared" si="22"/>
        <v>N</v>
      </c>
      <c r="AQ40" s="1" t="str">
        <f t="shared" si="23"/>
        <v>N</v>
      </c>
      <c r="AR40" s="1" t="str">
        <f t="shared" si="24"/>
        <v>N</v>
      </c>
      <c r="AS40" s="1" t="str">
        <f t="shared" si="25"/>
        <v/>
      </c>
      <c r="AT40" s="15" t="str">
        <f t="shared" si="26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8"/>
        <v>00000</v>
      </c>
      <c r="BC40" s="1" t="str">
        <f t="shared" si="59"/>
        <v>00000</v>
      </c>
      <c r="BD40" s="1" t="str">
        <f t="shared" si="48"/>
        <v>000000</v>
      </c>
      <c r="BE40" s="1" t="str">
        <f t="shared" si="49"/>
        <v>000000</v>
      </c>
      <c r="BF40" s="1" t="str">
        <f t="shared" si="50"/>
        <v>B</v>
      </c>
      <c r="BG40" s="1" t="str">
        <f t="shared" si="33"/>
        <v/>
      </c>
      <c r="BH40" s="1">
        <f t="shared" si="51"/>
        <v>0</v>
      </c>
      <c r="BI40" s="1" t="str">
        <f t="shared" si="34"/>
        <v/>
      </c>
      <c r="BJ40" s="1">
        <f t="shared" si="52"/>
        <v>0</v>
      </c>
      <c r="BK40" s="1" t="str">
        <f t="shared" si="35"/>
        <v/>
      </c>
      <c r="BL40" s="1">
        <f t="shared" si="53"/>
        <v>0</v>
      </c>
      <c r="BM40" s="1" t="str">
        <f t="shared" si="54"/>
        <v>0</v>
      </c>
      <c r="BN40" s="1" t="str">
        <f t="shared" si="55"/>
        <v>0</v>
      </c>
      <c r="BO40" s="1" t="str">
        <f t="shared" si="56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2" t="str">
        <f t="shared" si="1"/>
        <v/>
      </c>
      <c r="D41" s="97" t="str">
        <f t="shared" si="36"/>
        <v/>
      </c>
      <c r="E41" s="98" t="str">
        <f t="shared" si="37"/>
        <v/>
      </c>
      <c r="F41" s="8" t="str">
        <f t="shared" si="12"/>
        <v/>
      </c>
      <c r="H41" s="105" t="str">
        <f t="shared" si="2"/>
        <v/>
      </c>
      <c r="I41" s="97" t="str">
        <f t="shared" si="38"/>
        <v/>
      </c>
      <c r="J41" s="98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7" t="str">
        <f t="shared" si="41"/>
        <v/>
      </c>
      <c r="Q41" s="98" t="str">
        <f t="shared" si="42"/>
        <v/>
      </c>
      <c r="R41" s="4" t="str">
        <f t="shared" si="43"/>
        <v/>
      </c>
      <c r="S41" s="96" t="str">
        <f t="shared" si="44"/>
        <v/>
      </c>
      <c r="T41" s="107" t="str">
        <f t="shared" si="45"/>
        <v/>
      </c>
      <c r="U41" s="4" t="str">
        <f>IF(M41="","",IF(B41="NB",U40,IF(T41="",SUM($T$5:$T41)+S41,SUM($T$5:$T41))))</f>
        <v/>
      </c>
      <c r="V41" s="109" t="str">
        <f t="shared" si="60"/>
        <v/>
      </c>
      <c r="W41" s="83" t="e">
        <f t="shared" si="13"/>
        <v>#VALUE!</v>
      </c>
      <c r="X41" s="85" t="str">
        <f t="shared" si="14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61"/>
        <v/>
      </c>
      <c r="AC41" s="4" t="str">
        <f t="shared" si="9"/>
        <v/>
      </c>
      <c r="AD41" s="4" t="str">
        <f t="shared" si="10"/>
        <v/>
      </c>
      <c r="AE41" s="1" t="str">
        <f t="shared" si="15"/>
        <v/>
      </c>
      <c r="AF41" s="1" t="str">
        <f t="shared" si="16"/>
        <v/>
      </c>
      <c r="AG41" s="1" t="str">
        <f t="shared" si="17"/>
        <v/>
      </c>
      <c r="AH41" s="1" t="str">
        <f t="shared" si="18"/>
        <v/>
      </c>
      <c r="AI41" s="1" t="str">
        <f t="shared" si="19"/>
        <v/>
      </c>
      <c r="AJ41" s="1" t="str">
        <f t="shared" si="20"/>
        <v/>
      </c>
      <c r="AK41" s="1">
        <f t="shared" si="46"/>
        <v>0</v>
      </c>
      <c r="AL41" s="1">
        <f t="shared" si="47"/>
        <v>0</v>
      </c>
      <c r="AM41" s="1" t="str">
        <f t="shared" si="62"/>
        <v/>
      </c>
      <c r="AN41" s="1">
        <f t="shared" si="21"/>
        <v>0</v>
      </c>
      <c r="AO41" s="1" t="str">
        <f t="shared" si="57"/>
        <v/>
      </c>
      <c r="AP41" s="1" t="str">
        <f t="shared" si="22"/>
        <v>N</v>
      </c>
      <c r="AQ41" s="1" t="str">
        <f t="shared" si="23"/>
        <v>N</v>
      </c>
      <c r="AR41" s="1" t="str">
        <f t="shared" si="24"/>
        <v>N</v>
      </c>
      <c r="AS41" s="1" t="str">
        <f t="shared" si="25"/>
        <v/>
      </c>
      <c r="AT41" s="15" t="str">
        <f t="shared" si="26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8"/>
        <v>00000</v>
      </c>
      <c r="BC41" s="1" t="str">
        <f t="shared" si="59"/>
        <v>00000</v>
      </c>
      <c r="BD41" s="1" t="str">
        <f t="shared" si="48"/>
        <v>000000</v>
      </c>
      <c r="BE41" s="1" t="str">
        <f t="shared" si="49"/>
        <v>000000</v>
      </c>
      <c r="BF41" s="1" t="str">
        <f t="shared" si="50"/>
        <v>B</v>
      </c>
      <c r="BG41" s="1" t="str">
        <f t="shared" si="33"/>
        <v/>
      </c>
      <c r="BH41" s="1">
        <f t="shared" si="51"/>
        <v>0</v>
      </c>
      <c r="BI41" s="1" t="str">
        <f t="shared" si="34"/>
        <v/>
      </c>
      <c r="BJ41" s="1">
        <f t="shared" si="52"/>
        <v>0</v>
      </c>
      <c r="BK41" s="1" t="str">
        <f t="shared" si="35"/>
        <v/>
      </c>
      <c r="BL41" s="1">
        <f t="shared" si="53"/>
        <v>0</v>
      </c>
      <c r="BM41" s="1" t="str">
        <f t="shared" si="54"/>
        <v>0</v>
      </c>
      <c r="BN41" s="1" t="str">
        <f t="shared" si="55"/>
        <v>0</v>
      </c>
      <c r="BO41" s="1" t="str">
        <f t="shared" si="56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63">IF(M41="","",IF(AK42=AL42,"NB",IF(AK42&gt;AL42,"P"&amp;(AK42-AL42),"B"&amp;(AL42-AK42))))</f>
        <v/>
      </c>
      <c r="C42" s="102" t="str">
        <f t="shared" si="1"/>
        <v/>
      </c>
      <c r="D42" s="97" t="str">
        <f t="shared" si="36"/>
        <v/>
      </c>
      <c r="E42" s="98" t="str">
        <f t="shared" si="37"/>
        <v/>
      </c>
      <c r="F42" s="8" t="str">
        <f t="shared" ref="F42:F73" si="64">IF(M42="","",IF(M42="P",IF(D42="","L","W"),IF(E42="","L","W")))</f>
        <v/>
      </c>
      <c r="H42" s="105" t="str">
        <f t="shared" si="2"/>
        <v/>
      </c>
      <c r="I42" s="97" t="str">
        <f t="shared" si="38"/>
        <v/>
      </c>
      <c r="J42" s="98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7" t="str">
        <f t="shared" si="41"/>
        <v/>
      </c>
      <c r="Q42" s="98" t="str">
        <f t="shared" si="42"/>
        <v/>
      </c>
      <c r="R42" s="4" t="str">
        <f t="shared" si="43"/>
        <v/>
      </c>
      <c r="S42" s="96" t="str">
        <f t="shared" si="44"/>
        <v/>
      </c>
      <c r="T42" s="107" t="str">
        <f t="shared" si="45"/>
        <v/>
      </c>
      <c r="U42" s="4" t="str">
        <f>IF(M42="","",IF(B42="NB",U41,IF(T42="",SUM($T$5:$T42)+S42,SUM($T$5:$T42))))</f>
        <v/>
      </c>
      <c r="V42" s="109" t="str">
        <f t="shared" si="60"/>
        <v/>
      </c>
      <c r="W42" s="83" t="e">
        <f t="shared" ref="W42:W73" si="65">IF(M42="","",IF(K42="W",0+BN42,0-BN42)+IF(F42="W",0+BM42,0-BM42))+IF(R42="W",0+BO42,0-BO42)</f>
        <v>#VALUE!</v>
      </c>
      <c r="X42" s="85" t="str">
        <f t="shared" ref="X42:X73" si="66">IF(M42="","",IF(W42&gt;0,"W",IF(W42&lt;0,"L","")))</f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61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7">IF(M41="","",IF(Y42="B",IF(M41="P",BH42,""),IF(M40="B",BH42,"")))</f>
        <v/>
      </c>
      <c r="AF42" s="1" t="str">
        <f t="shared" ref="AF42:AF73" si="68">IF(M41="","",IF(Y42="B",IF(M41="B",BH42,""),IF(M40="P",BH42,"")))</f>
        <v/>
      </c>
      <c r="AG42" s="1" t="str">
        <f t="shared" ref="AG42:AG73" si="69">IF(M41="","",IF(Z42="C",IF(M41="B",BJ42,""),IF(M40="B",BJ42,"")))</f>
        <v/>
      </c>
      <c r="AH42" s="1" t="str">
        <f t="shared" ref="AH42:AH73" si="70">IF(M41="","",IF(Z42="C",IF(M41="P",BJ42,""),IF(M40="P",BJ42,"")))</f>
        <v/>
      </c>
      <c r="AI42" s="1" t="str">
        <f t="shared" ref="AI42:AI73" si="71">IF(M41="","",IF(AND(AE42="L5",AH42="L5",AY42=""),"L0",AX42))</f>
        <v/>
      </c>
      <c r="AJ42" s="1" t="str">
        <f t="shared" ref="AJ42:AJ73" si="72">IF(M41="","",IF(AND(AF42="L5",AH42="L5",AX42=""),"L0",AY42))</f>
        <v/>
      </c>
      <c r="AK42" s="1">
        <f t="shared" si="46"/>
        <v>0</v>
      </c>
      <c r="AL42" s="1">
        <f t="shared" si="47"/>
        <v>0</v>
      </c>
      <c r="AM42" s="1" t="str">
        <f t="shared" si="62"/>
        <v/>
      </c>
      <c r="AN42" s="1">
        <f t="shared" ref="AN42:AN73" si="73">IF(X42="",0,IFERROR(VLOOKUP(X37&amp;X38&amp;X39&amp;X40&amp;X41&amp;X42,BW:BX,2,FALSE),0))</f>
        <v>0</v>
      </c>
      <c r="AO42" s="1" t="str">
        <f t="shared" si="57"/>
        <v/>
      </c>
      <c r="AP42" s="1" t="str">
        <f t="shared" si="22"/>
        <v>N</v>
      </c>
      <c r="AQ42" s="1" t="str">
        <f t="shared" si="23"/>
        <v>N</v>
      </c>
      <c r="AR42" s="1" t="str">
        <f t="shared" si="24"/>
        <v>N</v>
      </c>
      <c r="AS42" s="1" t="str">
        <f t="shared" ref="AS42:AS73" si="74">IF(M41="","",IF(AO42="S",1,AS41+1))</f>
        <v/>
      </c>
      <c r="AT42" s="15" t="str">
        <f t="shared" ref="AT42:AT73" si="75">IF(AT41="Y","N",IF(M41="","",(IF(AND(F41&amp;F42="WW",OR(AO41&amp;AO42="SC",AO41&amp;AO42="CC")),"Y",IF(AND(F40&amp;F41&amp;F42="WLW",BH42&lt;&gt;"B",OR(F40&amp;F41&amp;F42="SCC",F40&amp;F41&amp;F42="CCC")),"Y","N")))))</f>
        <v/>
      </c>
      <c r="AU42" s="1" t="str">
        <f t="shared" ref="AU42:AU73" si="76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7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8">IF(M41="","",IF(AND(S42&lt;0,AS42&gt;2,S42&gt;=(2-AS42)),"R","N"))</f>
        <v/>
      </c>
      <c r="AX42" s="1" t="str">
        <f t="shared" ref="AX42:AX73" si="79">IF(M41="","",IF(AA42="B",IF(M41="P",BL42,""),IF(M41="B",BL42,"")))</f>
        <v/>
      </c>
      <c r="AY42" s="1" t="str">
        <f t="shared" ref="AY42:AY73" si="80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8"/>
        <v>00000</v>
      </c>
      <c r="BC42" s="1" t="str">
        <f t="shared" si="59"/>
        <v>00000</v>
      </c>
      <c r="BD42" s="1" t="str">
        <f t="shared" si="48"/>
        <v>000000</v>
      </c>
      <c r="BE42" s="1" t="str">
        <f t="shared" si="49"/>
        <v>000000</v>
      </c>
      <c r="BF42" s="1" t="str">
        <f t="shared" si="50"/>
        <v>B</v>
      </c>
      <c r="BG42" s="1" t="str">
        <f t="shared" ref="BG42:BG73" si="81">IF(AE41="",AF41,AE41)&amp;F41</f>
        <v/>
      </c>
      <c r="BH42" s="1">
        <f t="shared" si="51"/>
        <v>0</v>
      </c>
      <c r="BI42" s="1" t="str">
        <f t="shared" ref="BI42:BI73" si="82">IF(AG41="",AH41,AG41)&amp;K41</f>
        <v/>
      </c>
      <c r="BJ42" s="1">
        <f t="shared" si="52"/>
        <v>0</v>
      </c>
      <c r="BK42" s="1" t="str">
        <f t="shared" ref="BK42:BK73" si="83">IF(AI41="",AJ41,AI41)&amp;R41</f>
        <v/>
      </c>
      <c r="BL42" s="1">
        <f t="shared" si="53"/>
        <v>0</v>
      </c>
      <c r="BM42" s="1" t="str">
        <f t="shared" si="54"/>
        <v>0</v>
      </c>
      <c r="BN42" s="1" t="str">
        <f t="shared" si="55"/>
        <v>0</v>
      </c>
      <c r="BO42" s="1" t="str">
        <f t="shared" si="56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63"/>
        <v/>
      </c>
      <c r="C43" s="102" t="str">
        <f t="shared" si="1"/>
        <v/>
      </c>
      <c r="D43" s="97" t="str">
        <f t="shared" si="36"/>
        <v/>
      </c>
      <c r="E43" s="98" t="str">
        <f t="shared" si="37"/>
        <v/>
      </c>
      <c r="F43" s="8" t="str">
        <f t="shared" si="64"/>
        <v/>
      </c>
      <c r="H43" s="105" t="str">
        <f t="shared" si="2"/>
        <v/>
      </c>
      <c r="I43" s="97" t="str">
        <f t="shared" si="38"/>
        <v/>
      </c>
      <c r="J43" s="98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7" t="str">
        <f t="shared" si="41"/>
        <v/>
      </c>
      <c r="Q43" s="98" t="str">
        <f t="shared" si="42"/>
        <v/>
      </c>
      <c r="R43" s="4" t="str">
        <f t="shared" si="43"/>
        <v/>
      </c>
      <c r="S43" s="96" t="str">
        <f t="shared" si="44"/>
        <v/>
      </c>
      <c r="T43" s="107" t="str">
        <f t="shared" si="45"/>
        <v/>
      </c>
      <c r="U43" s="4" t="str">
        <f>IF(M43="","",IF(B43="NB",U42,IF(T43="",SUM($T$5:$T43)+S43,SUM($T$5:$T43))))</f>
        <v/>
      </c>
      <c r="V43" s="109" t="str">
        <f t="shared" si="60"/>
        <v/>
      </c>
      <c r="W43" s="83" t="e">
        <f t="shared" si="65"/>
        <v>#VALUE!</v>
      </c>
      <c r="X43" s="85" t="str">
        <f t="shared" si="66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61"/>
        <v/>
      </c>
      <c r="AC43" s="4" t="str">
        <f t="shared" si="9"/>
        <v/>
      </c>
      <c r="AD43" s="4" t="str">
        <f t="shared" si="10"/>
        <v/>
      </c>
      <c r="AE43" s="1" t="str">
        <f t="shared" si="67"/>
        <v/>
      </c>
      <c r="AF43" s="1" t="str">
        <f t="shared" si="68"/>
        <v/>
      </c>
      <c r="AG43" s="1" t="str">
        <f t="shared" si="69"/>
        <v/>
      </c>
      <c r="AH43" s="1" t="str">
        <f t="shared" si="70"/>
        <v/>
      </c>
      <c r="AI43" s="1" t="str">
        <f t="shared" si="71"/>
        <v/>
      </c>
      <c r="AJ43" s="1" t="str">
        <f t="shared" si="72"/>
        <v/>
      </c>
      <c r="AK43" s="1">
        <f t="shared" si="46"/>
        <v>0</v>
      </c>
      <c r="AL43" s="1">
        <f t="shared" si="47"/>
        <v>0</v>
      </c>
      <c r="AM43" s="1" t="str">
        <f t="shared" si="62"/>
        <v/>
      </c>
      <c r="AN43" s="1">
        <f t="shared" si="73"/>
        <v>0</v>
      </c>
      <c r="AO43" s="1" t="str">
        <f t="shared" si="57"/>
        <v/>
      </c>
      <c r="AP43" s="1" t="str">
        <f t="shared" si="22"/>
        <v>N</v>
      </c>
      <c r="AQ43" s="1" t="str">
        <f t="shared" si="23"/>
        <v>N</v>
      </c>
      <c r="AR43" s="1" t="str">
        <f t="shared" si="24"/>
        <v>N</v>
      </c>
      <c r="AS43" s="1" t="str">
        <f t="shared" si="74"/>
        <v/>
      </c>
      <c r="AT43" s="15" t="str">
        <f t="shared" si="75"/>
        <v/>
      </c>
      <c r="AU43" s="1" t="str">
        <f t="shared" si="76"/>
        <v/>
      </c>
      <c r="AV43" s="1" t="str">
        <f t="shared" si="77"/>
        <v/>
      </c>
      <c r="AW43" s="1" t="str">
        <f t="shared" si="78"/>
        <v/>
      </c>
      <c r="AX43" s="1" t="str">
        <f t="shared" si="79"/>
        <v/>
      </c>
      <c r="AY43" s="1" t="str">
        <f t="shared" si="80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8"/>
        <v>00000</v>
      </c>
      <c r="BC43" s="1" t="str">
        <f t="shared" si="59"/>
        <v>00000</v>
      </c>
      <c r="BD43" s="1" t="str">
        <f t="shared" si="48"/>
        <v>000000</v>
      </c>
      <c r="BE43" s="1" t="str">
        <f t="shared" si="49"/>
        <v>000000</v>
      </c>
      <c r="BF43" s="1" t="str">
        <f t="shared" si="50"/>
        <v>B</v>
      </c>
      <c r="BG43" s="1" t="str">
        <f t="shared" si="81"/>
        <v/>
      </c>
      <c r="BH43" s="1">
        <f t="shared" si="51"/>
        <v>0</v>
      </c>
      <c r="BI43" s="1" t="str">
        <f t="shared" si="82"/>
        <v/>
      </c>
      <c r="BJ43" s="1">
        <f t="shared" si="52"/>
        <v>0</v>
      </c>
      <c r="BK43" s="1" t="str">
        <f t="shared" si="83"/>
        <v/>
      </c>
      <c r="BL43" s="1">
        <f t="shared" si="53"/>
        <v>0</v>
      </c>
      <c r="BM43" s="1" t="str">
        <f t="shared" si="54"/>
        <v>0</v>
      </c>
      <c r="BN43" s="1" t="str">
        <f t="shared" si="55"/>
        <v>0</v>
      </c>
      <c r="BO43" s="1" t="str">
        <f t="shared" si="56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6" t="str">
        <f t="shared" si="63"/>
        <v/>
      </c>
      <c r="C44" s="103" t="str">
        <f t="shared" si="1"/>
        <v/>
      </c>
      <c r="D44" s="99" t="str">
        <f t="shared" si="36"/>
        <v/>
      </c>
      <c r="E44" s="100" t="str">
        <f t="shared" si="37"/>
        <v/>
      </c>
      <c r="F44" s="10" t="str">
        <f t="shared" si="64"/>
        <v/>
      </c>
      <c r="H44" s="106" t="str">
        <f t="shared" si="2"/>
        <v/>
      </c>
      <c r="I44" s="99" t="str">
        <f t="shared" si="38"/>
        <v/>
      </c>
      <c r="J44" s="100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99" t="str">
        <f t="shared" si="41"/>
        <v/>
      </c>
      <c r="Q44" s="100" t="str">
        <f t="shared" si="42"/>
        <v/>
      </c>
      <c r="R44" s="5" t="str">
        <f t="shared" si="43"/>
        <v/>
      </c>
      <c r="S44" s="96" t="str">
        <f t="shared" si="44"/>
        <v/>
      </c>
      <c r="T44" s="107" t="str">
        <f t="shared" si="45"/>
        <v/>
      </c>
      <c r="U44" s="5" t="str">
        <f>IF(M44="","",IF(B44="NB",U43,IF(T44="",SUM($T$5:$T44)+S44,SUM($T$5:$T44))))</f>
        <v/>
      </c>
      <c r="V44" s="110" t="str">
        <f t="shared" si="60"/>
        <v/>
      </c>
      <c r="W44" s="83" t="e">
        <f t="shared" si="65"/>
        <v>#VALUE!</v>
      </c>
      <c r="X44" s="85" t="str">
        <f t="shared" si="66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61"/>
        <v/>
      </c>
      <c r="AC44" s="4" t="str">
        <f t="shared" si="9"/>
        <v/>
      </c>
      <c r="AD44" s="4" t="str">
        <f t="shared" si="10"/>
        <v/>
      </c>
      <c r="AE44" s="1" t="str">
        <f t="shared" si="67"/>
        <v/>
      </c>
      <c r="AF44" s="1" t="str">
        <f t="shared" si="68"/>
        <v/>
      </c>
      <c r="AG44" s="1" t="str">
        <f t="shared" si="69"/>
        <v/>
      </c>
      <c r="AH44" s="1" t="str">
        <f t="shared" si="70"/>
        <v/>
      </c>
      <c r="AI44" s="1" t="str">
        <f t="shared" si="71"/>
        <v/>
      </c>
      <c r="AJ44" s="1" t="str">
        <f t="shared" si="72"/>
        <v/>
      </c>
      <c r="AK44" s="1">
        <f t="shared" si="46"/>
        <v>0</v>
      </c>
      <c r="AL44" s="1">
        <f t="shared" si="47"/>
        <v>0</v>
      </c>
      <c r="AM44" s="1" t="str">
        <f t="shared" si="62"/>
        <v/>
      </c>
      <c r="AN44" s="1">
        <f t="shared" si="73"/>
        <v>0</v>
      </c>
      <c r="AO44" s="1" t="str">
        <f t="shared" si="57"/>
        <v/>
      </c>
      <c r="AP44" s="1" t="str">
        <f t="shared" si="22"/>
        <v>N</v>
      </c>
      <c r="AQ44" s="1" t="str">
        <f t="shared" si="23"/>
        <v>N</v>
      </c>
      <c r="AR44" s="1" t="str">
        <f t="shared" si="24"/>
        <v>N</v>
      </c>
      <c r="AS44" s="1" t="str">
        <f t="shared" si="74"/>
        <v/>
      </c>
      <c r="AT44" s="15" t="str">
        <f t="shared" si="75"/>
        <v/>
      </c>
      <c r="AU44" s="1" t="str">
        <f t="shared" si="76"/>
        <v/>
      </c>
      <c r="AV44" s="1" t="str">
        <f t="shared" si="77"/>
        <v/>
      </c>
      <c r="AW44" s="1" t="str">
        <f t="shared" si="78"/>
        <v/>
      </c>
      <c r="AX44" s="1" t="str">
        <f t="shared" si="79"/>
        <v/>
      </c>
      <c r="AY44" s="1" t="str">
        <f t="shared" si="80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8"/>
        <v>00000</v>
      </c>
      <c r="BC44" s="1" t="str">
        <f t="shared" si="59"/>
        <v>00000</v>
      </c>
      <c r="BD44" s="1" t="str">
        <f t="shared" si="48"/>
        <v>000000</v>
      </c>
      <c r="BE44" s="1" t="str">
        <f t="shared" si="49"/>
        <v>000000</v>
      </c>
      <c r="BF44" s="1" t="str">
        <f t="shared" si="50"/>
        <v>B</v>
      </c>
      <c r="BG44" s="1" t="str">
        <f t="shared" si="81"/>
        <v/>
      </c>
      <c r="BH44" s="1">
        <f t="shared" si="51"/>
        <v>0</v>
      </c>
      <c r="BI44" s="1" t="str">
        <f t="shared" si="82"/>
        <v/>
      </c>
      <c r="BJ44" s="1">
        <f t="shared" si="52"/>
        <v>0</v>
      </c>
      <c r="BK44" s="1" t="str">
        <f t="shared" si="83"/>
        <v/>
      </c>
      <c r="BL44" s="1">
        <f t="shared" si="53"/>
        <v>0</v>
      </c>
      <c r="BM44" s="1" t="str">
        <f t="shared" si="54"/>
        <v>0</v>
      </c>
      <c r="BN44" s="1" t="str">
        <f t="shared" si="55"/>
        <v>0</v>
      </c>
      <c r="BO44" s="1" t="str">
        <f t="shared" si="56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63"/>
        <v/>
      </c>
      <c r="C45" s="101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64"/>
        <v/>
      </c>
      <c r="H45" s="104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6" t="str">
        <f t="shared" si="43"/>
        <v/>
      </c>
      <c r="S45" s="96" t="str">
        <f t="shared" si="44"/>
        <v/>
      </c>
      <c r="T45" s="107" t="str">
        <f t="shared" si="45"/>
        <v/>
      </c>
      <c r="U45" s="96" t="str">
        <f>IF(M45="","",IF(B45="NB",U44,IF(T45="",SUM($T$5:$T45)+S45,SUM($T$5:$T45))))</f>
        <v/>
      </c>
      <c r="V45" s="108" t="str">
        <f t="shared" si="60"/>
        <v/>
      </c>
      <c r="W45" s="83" t="e">
        <f t="shared" si="65"/>
        <v>#VALUE!</v>
      </c>
      <c r="X45" s="85" t="str">
        <f t="shared" si="66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61"/>
        <v/>
      </c>
      <c r="AC45" s="4" t="str">
        <f t="shared" si="9"/>
        <v/>
      </c>
      <c r="AD45" s="4" t="str">
        <f t="shared" si="10"/>
        <v/>
      </c>
      <c r="AE45" s="1" t="str">
        <f t="shared" si="67"/>
        <v/>
      </c>
      <c r="AF45" s="1" t="str">
        <f t="shared" si="68"/>
        <v/>
      </c>
      <c r="AG45" s="1" t="str">
        <f t="shared" si="69"/>
        <v/>
      </c>
      <c r="AH45" s="1" t="str">
        <f t="shared" si="70"/>
        <v/>
      </c>
      <c r="AI45" s="1" t="str">
        <f t="shared" si="71"/>
        <v/>
      </c>
      <c r="AJ45" s="1" t="str">
        <f t="shared" si="72"/>
        <v/>
      </c>
      <c r="AK45" s="1">
        <f t="shared" si="46"/>
        <v>0</v>
      </c>
      <c r="AL45" s="1">
        <f t="shared" si="47"/>
        <v>0</v>
      </c>
      <c r="AM45" s="1" t="str">
        <f t="shared" si="62"/>
        <v/>
      </c>
      <c r="AN45" s="1">
        <f t="shared" si="73"/>
        <v>0</v>
      </c>
      <c r="AO45" s="1" t="str">
        <f t="shared" si="57"/>
        <v/>
      </c>
      <c r="AP45" s="1" t="str">
        <f t="shared" si="22"/>
        <v>N</v>
      </c>
      <c r="AQ45" s="1" t="str">
        <f t="shared" si="23"/>
        <v>N</v>
      </c>
      <c r="AR45" s="1" t="str">
        <f t="shared" si="24"/>
        <v>N</v>
      </c>
      <c r="AS45" s="1" t="str">
        <f t="shared" si="74"/>
        <v/>
      </c>
      <c r="AT45" s="15" t="str">
        <f t="shared" si="75"/>
        <v/>
      </c>
      <c r="AU45" s="1" t="str">
        <f t="shared" si="76"/>
        <v/>
      </c>
      <c r="AV45" s="1" t="str">
        <f t="shared" si="77"/>
        <v/>
      </c>
      <c r="AW45" s="1" t="str">
        <f t="shared" si="78"/>
        <v/>
      </c>
      <c r="AX45" s="1" t="str">
        <f t="shared" si="79"/>
        <v/>
      </c>
      <c r="AY45" s="1" t="str">
        <f t="shared" si="80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9"/>
        <v>00000</v>
      </c>
      <c r="BD45" s="1" t="str">
        <f t="shared" si="48"/>
        <v>000000</v>
      </c>
      <c r="BE45" s="1" t="str">
        <f t="shared" si="49"/>
        <v>000000</v>
      </c>
      <c r="BF45" s="1" t="str">
        <f t="shared" si="50"/>
        <v>B</v>
      </c>
      <c r="BG45" s="1" t="str">
        <f t="shared" si="81"/>
        <v/>
      </c>
      <c r="BH45" s="1">
        <f t="shared" si="51"/>
        <v>0</v>
      </c>
      <c r="BI45" s="1" t="str">
        <f t="shared" si="82"/>
        <v/>
      </c>
      <c r="BJ45" s="1">
        <f t="shared" si="52"/>
        <v>0</v>
      </c>
      <c r="BK45" s="1" t="str">
        <f t="shared" si="83"/>
        <v/>
      </c>
      <c r="BL45" s="1">
        <f t="shared" si="53"/>
        <v>0</v>
      </c>
      <c r="BM45" s="1" t="str">
        <f t="shared" si="54"/>
        <v>0</v>
      </c>
      <c r="BN45" s="1" t="str">
        <f t="shared" si="55"/>
        <v>0</v>
      </c>
      <c r="BO45" s="1" t="str">
        <f t="shared" si="56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63"/>
        <v/>
      </c>
      <c r="C46" s="102" t="str">
        <f t="shared" si="1"/>
        <v/>
      </c>
      <c r="D46" s="97" t="str">
        <f t="shared" si="36"/>
        <v/>
      </c>
      <c r="E46" s="98" t="str">
        <f t="shared" si="37"/>
        <v/>
      </c>
      <c r="F46" s="8" t="str">
        <f t="shared" si="64"/>
        <v/>
      </c>
      <c r="H46" s="105" t="str">
        <f t="shared" si="2"/>
        <v/>
      </c>
      <c r="I46" s="97" t="str">
        <f t="shared" si="38"/>
        <v/>
      </c>
      <c r="J46" s="98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7" t="str">
        <f t="shared" si="41"/>
        <v/>
      </c>
      <c r="Q46" s="98" t="str">
        <f t="shared" si="42"/>
        <v/>
      </c>
      <c r="R46" s="4" t="str">
        <f t="shared" si="43"/>
        <v/>
      </c>
      <c r="S46" s="96" t="str">
        <f t="shared" si="44"/>
        <v/>
      </c>
      <c r="T46" s="107" t="str">
        <f t="shared" si="45"/>
        <v/>
      </c>
      <c r="U46" s="4" t="str">
        <f>IF(M46="","",IF(B46="NB",U45,IF(T46="",SUM($T$5:$T46)+S46,SUM($T$5:$T46))))</f>
        <v/>
      </c>
      <c r="V46" s="109" t="str">
        <f t="shared" si="60"/>
        <v/>
      </c>
      <c r="W46" s="83" t="e">
        <f t="shared" si="65"/>
        <v>#VALUE!</v>
      </c>
      <c r="X46" s="85" t="str">
        <f t="shared" si="66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61"/>
        <v/>
      </c>
      <c r="AC46" s="4" t="str">
        <f t="shared" si="9"/>
        <v/>
      </c>
      <c r="AD46" s="4" t="str">
        <f t="shared" si="10"/>
        <v/>
      </c>
      <c r="AE46" s="1" t="str">
        <f t="shared" si="67"/>
        <v/>
      </c>
      <c r="AF46" s="1" t="str">
        <f t="shared" si="68"/>
        <v/>
      </c>
      <c r="AG46" s="1" t="str">
        <f t="shared" si="69"/>
        <v/>
      </c>
      <c r="AH46" s="1" t="str">
        <f t="shared" si="70"/>
        <v/>
      </c>
      <c r="AI46" s="1" t="str">
        <f t="shared" si="71"/>
        <v/>
      </c>
      <c r="AJ46" s="1" t="str">
        <f t="shared" si="72"/>
        <v/>
      </c>
      <c r="AK46" s="1">
        <f t="shared" si="46"/>
        <v>0</v>
      </c>
      <c r="AL46" s="1">
        <f t="shared" si="47"/>
        <v>0</v>
      </c>
      <c r="AM46" s="1" t="str">
        <f t="shared" si="62"/>
        <v/>
      </c>
      <c r="AN46" s="1">
        <f t="shared" si="73"/>
        <v>0</v>
      </c>
      <c r="AO46" s="1" t="str">
        <f t="shared" si="57"/>
        <v/>
      </c>
      <c r="AP46" s="1" t="str">
        <f t="shared" si="22"/>
        <v>N</v>
      </c>
      <c r="AQ46" s="1" t="str">
        <f t="shared" si="23"/>
        <v>N</v>
      </c>
      <c r="AR46" s="1" t="str">
        <f t="shared" si="24"/>
        <v>N</v>
      </c>
      <c r="AS46" s="1" t="str">
        <f t="shared" si="74"/>
        <v/>
      </c>
      <c r="AT46" s="15" t="str">
        <f t="shared" si="75"/>
        <v/>
      </c>
      <c r="AU46" s="1" t="str">
        <f t="shared" si="76"/>
        <v/>
      </c>
      <c r="AV46" s="1" t="str">
        <f t="shared" si="77"/>
        <v/>
      </c>
      <c r="AW46" s="1" t="str">
        <f t="shared" si="78"/>
        <v/>
      </c>
      <c r="AX46" s="1" t="str">
        <f t="shared" si="79"/>
        <v/>
      </c>
      <c r="AY46" s="1" t="str">
        <f t="shared" si="80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" si="84">IF(AZ41="",0,AZ41)&amp;IF(AZ42="",0,AZ42)&amp;IF(AZ43="",0,AZ43)&amp;IF(AZ44="",0,AZ44)&amp;IF(AZ45="",0,AZ45)</f>
        <v>00000</v>
      </c>
      <c r="BC46" s="1" t="str">
        <f t="shared" ref="BC46" si="85">IF(BA41="",0,BA41)&amp;IF(BA42="",0,BA42)&amp;IF(BA43="",0,BA43)&amp;IF(BA44="",0,BA44)&amp;IF(BA45="",0,BA45)</f>
        <v>00000</v>
      </c>
      <c r="BD46" s="1" t="str">
        <f t="shared" ref="BD46" si="86">IF(AZ40="",0,AZ40)&amp;IF(AZ41="",0,AZ41)&amp;IF(AZ42="",0,AZ42)&amp;IF(AZ43="",0,AZ43)&amp;IF(AZ44="",0,AZ44)&amp;IF(AZ45="",0,AZ45)</f>
        <v>000000</v>
      </c>
      <c r="BE46" s="1" t="str">
        <f t="shared" ref="BE46" si="87">IF(BA40="",0,BA40)&amp;IF(BA41="",0,BA41)&amp;IF(BA42="",0,BA42)&amp;IF(BA43="",0,BA43)&amp;IF(BA44="",0,BA44)&amp;IF(BA45="",0,BA45)</f>
        <v>000000</v>
      </c>
      <c r="BF46" s="1" t="str">
        <f t="shared" ref="BF46" si="88">IF(COUNTBLANK(AZ41:AZ45)&gt;2,"B","P")</f>
        <v>B</v>
      </c>
      <c r="BG46" s="1" t="str">
        <f t="shared" si="81"/>
        <v/>
      </c>
      <c r="BH46" s="1">
        <f t="shared" si="51"/>
        <v>0</v>
      </c>
      <c r="BI46" s="1" t="str">
        <f t="shared" si="82"/>
        <v/>
      </c>
      <c r="BJ46" s="1">
        <f t="shared" si="52"/>
        <v>0</v>
      </c>
      <c r="BK46" s="1" t="str">
        <f t="shared" si="83"/>
        <v/>
      </c>
      <c r="BL46" s="1">
        <f t="shared" si="53"/>
        <v>0</v>
      </c>
      <c r="BM46" s="1" t="str">
        <f t="shared" si="54"/>
        <v>0</v>
      </c>
      <c r="BN46" s="1" t="str">
        <f t="shared" si="55"/>
        <v>0</v>
      </c>
      <c r="BO46" s="1" t="str">
        <f t="shared" si="56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63"/>
        <v/>
      </c>
      <c r="C47" s="102" t="str">
        <f t="shared" si="1"/>
        <v/>
      </c>
      <c r="D47" s="97" t="str">
        <f t="shared" si="36"/>
        <v/>
      </c>
      <c r="E47" s="98" t="str">
        <f t="shared" si="37"/>
        <v/>
      </c>
      <c r="F47" s="8" t="str">
        <f t="shared" si="64"/>
        <v/>
      </c>
      <c r="H47" s="105" t="str">
        <f t="shared" si="2"/>
        <v/>
      </c>
      <c r="I47" s="97" t="str">
        <f t="shared" si="38"/>
        <v/>
      </c>
      <c r="J47" s="98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7" t="str">
        <f t="shared" si="41"/>
        <v/>
      </c>
      <c r="Q47" s="98" t="str">
        <f t="shared" si="42"/>
        <v/>
      </c>
      <c r="R47" s="4" t="str">
        <f t="shared" si="43"/>
        <v/>
      </c>
      <c r="S47" s="96" t="str">
        <f t="shared" si="44"/>
        <v/>
      </c>
      <c r="T47" s="107" t="str">
        <f t="shared" si="45"/>
        <v/>
      </c>
      <c r="U47" s="4" t="str">
        <f>IF(M47="","",IF(B47="NB",U46,IF(T47="",SUM($T$5:$T47)+S47,SUM($T$5:$T47))))</f>
        <v/>
      </c>
      <c r="V47" s="109" t="str">
        <f t="shared" si="60"/>
        <v/>
      </c>
      <c r="W47" s="83" t="e">
        <f t="shared" si="65"/>
        <v>#VALUE!</v>
      </c>
      <c r="X47" s="85" t="str">
        <f t="shared" si="66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61"/>
        <v/>
      </c>
      <c r="AC47" s="4" t="str">
        <f t="shared" si="9"/>
        <v/>
      </c>
      <c r="AD47" s="4" t="str">
        <f t="shared" si="10"/>
        <v/>
      </c>
      <c r="AE47" s="1" t="str">
        <f t="shared" si="67"/>
        <v/>
      </c>
      <c r="AF47" s="1" t="str">
        <f t="shared" si="68"/>
        <v/>
      </c>
      <c r="AG47" s="1" t="str">
        <f t="shared" si="69"/>
        <v/>
      </c>
      <c r="AH47" s="1" t="str">
        <f t="shared" si="70"/>
        <v/>
      </c>
      <c r="AI47" s="1" t="str">
        <f t="shared" si="71"/>
        <v/>
      </c>
      <c r="AJ47" s="1" t="str">
        <f t="shared" si="72"/>
        <v/>
      </c>
      <c r="AK47" s="1">
        <f t="shared" si="46"/>
        <v>0</v>
      </c>
      <c r="AL47" s="1">
        <f t="shared" si="47"/>
        <v>0</v>
      </c>
      <c r="AM47" s="1" t="str">
        <f t="shared" si="62"/>
        <v/>
      </c>
      <c r="AN47" s="1">
        <f t="shared" si="73"/>
        <v>0</v>
      </c>
      <c r="AO47" s="1" t="str">
        <f t="shared" si="57"/>
        <v/>
      </c>
      <c r="AP47" s="1" t="str">
        <f t="shared" si="22"/>
        <v>N</v>
      </c>
      <c r="AQ47" s="1" t="str">
        <f t="shared" si="23"/>
        <v>N</v>
      </c>
      <c r="AR47" s="1" t="str">
        <f t="shared" si="24"/>
        <v>N</v>
      </c>
      <c r="AS47" s="1" t="str">
        <f t="shared" si="74"/>
        <v/>
      </c>
      <c r="AT47" s="15" t="str">
        <f t="shared" si="75"/>
        <v/>
      </c>
      <c r="AU47" s="1" t="str">
        <f t="shared" si="76"/>
        <v/>
      </c>
      <c r="AV47" s="1" t="str">
        <f t="shared" si="77"/>
        <v/>
      </c>
      <c r="AW47" s="1" t="str">
        <f t="shared" si="78"/>
        <v/>
      </c>
      <c r="AX47" s="1" t="str">
        <f t="shared" si="79"/>
        <v/>
      </c>
      <c r="AY47" s="1" t="str">
        <f t="shared" si="80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ref="BB47:BB109" si="89">IF(AZ42="",0,AZ42)&amp;IF(AZ43="",0,AZ43)&amp;IF(AZ44="",0,AZ44)&amp;IF(AZ45="",0,AZ45)&amp;IF(AZ46="",0,AZ46)</f>
        <v>00000</v>
      </c>
      <c r="BC47" s="1" t="str">
        <f t="shared" ref="BC47:BC109" si="90">IF(BA42="",0,BA42)&amp;IF(BA43="",0,BA43)&amp;IF(BA44="",0,BA44)&amp;IF(BA45="",0,BA45)&amp;IF(BA46="",0,BA46)</f>
        <v>00000</v>
      </c>
      <c r="BD47" s="1" t="str">
        <f t="shared" ref="BD47:BD109" si="91">IF(AZ41="",0,AZ41)&amp;IF(AZ42="",0,AZ42)&amp;IF(AZ43="",0,AZ43)&amp;IF(AZ44="",0,AZ44)&amp;IF(AZ45="",0,AZ45)&amp;IF(AZ46="",0,AZ46)</f>
        <v>000000</v>
      </c>
      <c r="BE47" s="1" t="str">
        <f t="shared" ref="BE47:BE109" si="92">IF(BA41="",0,BA41)&amp;IF(BA42="",0,BA42)&amp;IF(BA43="",0,BA43)&amp;IF(BA44="",0,BA44)&amp;IF(BA45="",0,BA45)&amp;IF(BA46="",0,BA46)</f>
        <v>000000</v>
      </c>
      <c r="BF47" s="1" t="str">
        <f t="shared" ref="BF47:BF109" si="93">IF(COUNTBLANK(AZ42:AZ46)&gt;2,"B","P")</f>
        <v>B</v>
      </c>
      <c r="BG47" s="1" t="str">
        <f t="shared" si="81"/>
        <v/>
      </c>
      <c r="BH47" s="1">
        <f t="shared" si="51"/>
        <v>0</v>
      </c>
      <c r="BI47" s="1" t="str">
        <f t="shared" si="82"/>
        <v/>
      </c>
      <c r="BJ47" s="1">
        <f t="shared" si="52"/>
        <v>0</v>
      </c>
      <c r="BK47" s="1" t="str">
        <f t="shared" si="83"/>
        <v/>
      </c>
      <c r="BL47" s="1">
        <f t="shared" si="53"/>
        <v>0</v>
      </c>
      <c r="BM47" s="1" t="str">
        <f t="shared" si="54"/>
        <v>0</v>
      </c>
      <c r="BN47" s="1" t="str">
        <f t="shared" si="55"/>
        <v>0</v>
      </c>
      <c r="BO47" s="1" t="str">
        <f t="shared" si="56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63"/>
        <v/>
      </c>
      <c r="C48" s="102" t="str">
        <f t="shared" si="1"/>
        <v/>
      </c>
      <c r="D48" s="97" t="str">
        <f t="shared" si="36"/>
        <v/>
      </c>
      <c r="E48" s="98" t="str">
        <f t="shared" si="37"/>
        <v/>
      </c>
      <c r="F48" s="8" t="str">
        <f t="shared" si="64"/>
        <v/>
      </c>
      <c r="H48" s="105" t="str">
        <f t="shared" si="2"/>
        <v/>
      </c>
      <c r="I48" s="97" t="str">
        <f t="shared" si="38"/>
        <v/>
      </c>
      <c r="J48" s="98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7" t="str">
        <f t="shared" si="41"/>
        <v/>
      </c>
      <c r="Q48" s="98" t="str">
        <f t="shared" si="42"/>
        <v/>
      </c>
      <c r="R48" s="4" t="str">
        <f t="shared" si="43"/>
        <v/>
      </c>
      <c r="S48" s="96" t="str">
        <f t="shared" si="44"/>
        <v/>
      </c>
      <c r="T48" s="107" t="str">
        <f t="shared" si="45"/>
        <v/>
      </c>
      <c r="U48" s="4" t="str">
        <f>IF(M48="","",IF(B48="NB",U47,IF(T48="",SUM($T$5:$T48)+S48,SUM($T$5:$T48))))</f>
        <v/>
      </c>
      <c r="V48" s="109" t="str">
        <f t="shared" si="60"/>
        <v/>
      </c>
      <c r="W48" s="83" t="e">
        <f t="shared" si="65"/>
        <v>#VALUE!</v>
      </c>
      <c r="X48" s="85" t="str">
        <f t="shared" si="66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61"/>
        <v/>
      </c>
      <c r="AC48" s="4" t="str">
        <f t="shared" si="9"/>
        <v/>
      </c>
      <c r="AD48" s="4" t="str">
        <f t="shared" si="10"/>
        <v/>
      </c>
      <c r="AE48" s="1" t="str">
        <f t="shared" si="67"/>
        <v/>
      </c>
      <c r="AF48" s="1" t="str">
        <f t="shared" si="68"/>
        <v/>
      </c>
      <c r="AG48" s="1" t="str">
        <f t="shared" si="69"/>
        <v/>
      </c>
      <c r="AH48" s="1" t="str">
        <f t="shared" si="70"/>
        <v/>
      </c>
      <c r="AI48" s="1" t="str">
        <f t="shared" si="71"/>
        <v/>
      </c>
      <c r="AJ48" s="1" t="str">
        <f t="shared" si="72"/>
        <v/>
      </c>
      <c r="AK48" s="1">
        <f t="shared" si="46"/>
        <v>0</v>
      </c>
      <c r="AL48" s="1">
        <f t="shared" si="47"/>
        <v>0</v>
      </c>
      <c r="AM48" s="1" t="str">
        <f t="shared" si="62"/>
        <v/>
      </c>
      <c r="AN48" s="1">
        <f t="shared" si="73"/>
        <v>0</v>
      </c>
      <c r="AO48" s="1" t="str">
        <f t="shared" si="57"/>
        <v/>
      </c>
      <c r="AP48" s="1" t="str">
        <f t="shared" si="22"/>
        <v>N</v>
      </c>
      <c r="AQ48" s="1" t="str">
        <f t="shared" si="23"/>
        <v>N</v>
      </c>
      <c r="AR48" s="1" t="str">
        <f t="shared" si="24"/>
        <v>N</v>
      </c>
      <c r="AS48" s="1" t="str">
        <f t="shared" si="74"/>
        <v/>
      </c>
      <c r="AT48" s="15" t="str">
        <f t="shared" si="75"/>
        <v/>
      </c>
      <c r="AU48" s="1" t="str">
        <f t="shared" si="76"/>
        <v/>
      </c>
      <c r="AV48" s="1" t="str">
        <f t="shared" si="77"/>
        <v/>
      </c>
      <c r="AW48" s="1" t="str">
        <f t="shared" si="78"/>
        <v/>
      </c>
      <c r="AX48" s="1" t="str">
        <f t="shared" si="79"/>
        <v/>
      </c>
      <c r="AY48" s="1" t="str">
        <f t="shared" si="80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9"/>
        <v>00000</v>
      </c>
      <c r="BC48" s="1" t="str">
        <f t="shared" si="90"/>
        <v>00000</v>
      </c>
      <c r="BD48" s="1" t="str">
        <f t="shared" si="91"/>
        <v>000000</v>
      </c>
      <c r="BE48" s="1" t="str">
        <f t="shared" si="92"/>
        <v>000000</v>
      </c>
      <c r="BF48" s="1" t="str">
        <f t="shared" si="93"/>
        <v>B</v>
      </c>
      <c r="BG48" s="1" t="str">
        <f t="shared" si="81"/>
        <v/>
      </c>
      <c r="BH48" s="1">
        <f t="shared" si="51"/>
        <v>0</v>
      </c>
      <c r="BI48" s="1" t="str">
        <f t="shared" si="82"/>
        <v/>
      </c>
      <c r="BJ48" s="1">
        <f t="shared" si="52"/>
        <v>0</v>
      </c>
      <c r="BK48" s="1" t="str">
        <f t="shared" si="83"/>
        <v/>
      </c>
      <c r="BL48" s="1">
        <f t="shared" si="53"/>
        <v>0</v>
      </c>
      <c r="BM48" s="1" t="str">
        <f t="shared" si="54"/>
        <v>0</v>
      </c>
      <c r="BN48" s="1" t="str">
        <f t="shared" si="55"/>
        <v>0</v>
      </c>
      <c r="BO48" s="1" t="str">
        <f t="shared" si="56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6" t="str">
        <f t="shared" si="63"/>
        <v/>
      </c>
      <c r="C49" s="103" t="str">
        <f t="shared" si="1"/>
        <v/>
      </c>
      <c r="D49" s="99" t="str">
        <f t="shared" si="36"/>
        <v/>
      </c>
      <c r="E49" s="100" t="str">
        <f t="shared" si="37"/>
        <v/>
      </c>
      <c r="F49" s="10" t="str">
        <f t="shared" si="64"/>
        <v/>
      </c>
      <c r="H49" s="106" t="str">
        <f t="shared" si="2"/>
        <v/>
      </c>
      <c r="I49" s="99" t="str">
        <f t="shared" si="38"/>
        <v/>
      </c>
      <c r="J49" s="100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99" t="str">
        <f t="shared" si="41"/>
        <v/>
      </c>
      <c r="Q49" s="100" t="str">
        <f t="shared" si="42"/>
        <v/>
      </c>
      <c r="R49" s="5" t="str">
        <f t="shared" si="43"/>
        <v/>
      </c>
      <c r="S49" s="96" t="str">
        <f t="shared" si="44"/>
        <v/>
      </c>
      <c r="T49" s="107" t="str">
        <f t="shared" si="45"/>
        <v/>
      </c>
      <c r="U49" s="5" t="str">
        <f>IF(M49="","",IF(B49="NB",U48,IF(T49="",SUM($T$5:$T49)+S49,SUM($T$5:$T49))))</f>
        <v/>
      </c>
      <c r="V49" s="110" t="str">
        <f t="shared" si="60"/>
        <v/>
      </c>
      <c r="W49" s="83" t="e">
        <f t="shared" si="65"/>
        <v>#VALUE!</v>
      </c>
      <c r="X49" s="85" t="str">
        <f t="shared" si="66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B</v>
      </c>
      <c r="AB49" s="4" t="str">
        <f t="shared" si="61"/>
        <v/>
      </c>
      <c r="AC49" s="4" t="str">
        <f t="shared" si="9"/>
        <v/>
      </c>
      <c r="AD49" s="4" t="str">
        <f t="shared" si="10"/>
        <v/>
      </c>
      <c r="AE49" s="1" t="str">
        <f t="shared" si="67"/>
        <v/>
      </c>
      <c r="AF49" s="1" t="str">
        <f t="shared" si="68"/>
        <v/>
      </c>
      <c r="AG49" s="1" t="str">
        <f t="shared" si="69"/>
        <v/>
      </c>
      <c r="AH49" s="1" t="str">
        <f t="shared" si="70"/>
        <v/>
      </c>
      <c r="AI49" s="1" t="str">
        <f t="shared" si="71"/>
        <v/>
      </c>
      <c r="AJ49" s="1" t="str">
        <f t="shared" si="72"/>
        <v/>
      </c>
      <c r="AK49" s="1">
        <f t="shared" si="46"/>
        <v>0</v>
      </c>
      <c r="AL49" s="1">
        <f t="shared" si="47"/>
        <v>0</v>
      </c>
      <c r="AM49" s="1" t="str">
        <f t="shared" si="62"/>
        <v/>
      </c>
      <c r="AN49" s="1">
        <f t="shared" si="73"/>
        <v>0</v>
      </c>
      <c r="AO49" s="1" t="str">
        <f t="shared" si="57"/>
        <v/>
      </c>
      <c r="AP49" s="1" t="str">
        <f t="shared" si="22"/>
        <v>N</v>
      </c>
      <c r="AQ49" s="1" t="str">
        <f t="shared" si="23"/>
        <v>N</v>
      </c>
      <c r="AR49" s="1" t="str">
        <f t="shared" si="24"/>
        <v>N</v>
      </c>
      <c r="AS49" s="1" t="str">
        <f t="shared" si="74"/>
        <v/>
      </c>
      <c r="AT49" s="15" t="str">
        <f t="shared" si="75"/>
        <v/>
      </c>
      <c r="AU49" s="1" t="str">
        <f t="shared" si="76"/>
        <v/>
      </c>
      <c r="AV49" s="1" t="str">
        <f t="shared" si="77"/>
        <v/>
      </c>
      <c r="AW49" s="1" t="str">
        <f t="shared" si="78"/>
        <v/>
      </c>
      <c r="AX49" s="1" t="str">
        <f t="shared" si="79"/>
        <v/>
      </c>
      <c r="AY49" s="1" t="str">
        <f t="shared" si="80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9"/>
        <v>00000</v>
      </c>
      <c r="BC49" s="1" t="str">
        <f t="shared" si="90"/>
        <v>00000</v>
      </c>
      <c r="BD49" s="1" t="str">
        <f t="shared" si="91"/>
        <v>000000</v>
      </c>
      <c r="BE49" s="1" t="str">
        <f t="shared" si="92"/>
        <v>000000</v>
      </c>
      <c r="BF49" s="1" t="str">
        <f t="shared" si="93"/>
        <v>B</v>
      </c>
      <c r="BG49" s="1" t="str">
        <f t="shared" si="81"/>
        <v/>
      </c>
      <c r="BH49" s="1">
        <f t="shared" si="51"/>
        <v>0</v>
      </c>
      <c r="BI49" s="1" t="str">
        <f t="shared" si="82"/>
        <v/>
      </c>
      <c r="BJ49" s="1">
        <f t="shared" si="52"/>
        <v>0</v>
      </c>
      <c r="BK49" s="1" t="str">
        <f t="shared" si="83"/>
        <v/>
      </c>
      <c r="BL49" s="1">
        <f t="shared" si="53"/>
        <v>0</v>
      </c>
      <c r="BM49" s="1" t="str">
        <f t="shared" si="54"/>
        <v>0</v>
      </c>
      <c r="BN49" s="1" t="str">
        <f t="shared" si="55"/>
        <v>0</v>
      </c>
      <c r="BO49" s="1" t="str">
        <f t="shared" si="56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63"/>
        <v/>
      </c>
      <c r="C50" s="101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64"/>
        <v/>
      </c>
      <c r="H50" s="104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6" t="str">
        <f t="shared" si="43"/>
        <v/>
      </c>
      <c r="S50" s="96" t="str">
        <f t="shared" si="44"/>
        <v/>
      </c>
      <c r="T50" s="107" t="str">
        <f t="shared" si="45"/>
        <v/>
      </c>
      <c r="U50" s="96" t="str">
        <f>IF(M50="","",IF(B50="NB",U49,IF(T50="",SUM($T$5:$T50)+S50,SUM($T$5:$T50))))</f>
        <v/>
      </c>
      <c r="V50" s="108" t="str">
        <f t="shared" si="60"/>
        <v/>
      </c>
      <c r="W50" s="83" t="e">
        <f t="shared" si="65"/>
        <v>#VALUE!</v>
      </c>
      <c r="X50" s="85" t="str">
        <f t="shared" si="66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61"/>
        <v/>
      </c>
      <c r="AC50" s="4" t="str">
        <f t="shared" si="9"/>
        <v/>
      </c>
      <c r="AD50" s="4" t="str">
        <f t="shared" si="10"/>
        <v/>
      </c>
      <c r="AE50" s="1" t="str">
        <f t="shared" si="67"/>
        <v/>
      </c>
      <c r="AF50" s="1" t="str">
        <f t="shared" si="68"/>
        <v/>
      </c>
      <c r="AG50" s="1" t="str">
        <f t="shared" si="69"/>
        <v/>
      </c>
      <c r="AH50" s="1" t="str">
        <f t="shared" si="70"/>
        <v/>
      </c>
      <c r="AI50" s="1" t="str">
        <f t="shared" si="71"/>
        <v/>
      </c>
      <c r="AJ50" s="1" t="str">
        <f t="shared" si="72"/>
        <v/>
      </c>
      <c r="AK50" s="1">
        <f t="shared" si="46"/>
        <v>0</v>
      </c>
      <c r="AL50" s="1">
        <f t="shared" si="47"/>
        <v>0</v>
      </c>
      <c r="AM50" s="1" t="str">
        <f t="shared" si="62"/>
        <v/>
      </c>
      <c r="AN50" s="1">
        <f t="shared" si="73"/>
        <v>0</v>
      </c>
      <c r="AO50" s="1" t="str">
        <f t="shared" si="57"/>
        <v/>
      </c>
      <c r="AP50" s="1" t="str">
        <f t="shared" si="22"/>
        <v>N</v>
      </c>
      <c r="AQ50" s="1" t="str">
        <f t="shared" si="23"/>
        <v>N</v>
      </c>
      <c r="AR50" s="1" t="str">
        <f t="shared" si="24"/>
        <v>N</v>
      </c>
      <c r="AS50" s="1" t="str">
        <f t="shared" si="74"/>
        <v/>
      </c>
      <c r="AT50" s="15" t="str">
        <f t="shared" si="75"/>
        <v/>
      </c>
      <c r="AU50" s="1" t="str">
        <f t="shared" si="76"/>
        <v/>
      </c>
      <c r="AV50" s="1" t="str">
        <f t="shared" si="77"/>
        <v/>
      </c>
      <c r="AW50" s="1" t="str">
        <f t="shared" si="78"/>
        <v/>
      </c>
      <c r="AX50" s="1" t="str">
        <f t="shared" si="79"/>
        <v/>
      </c>
      <c r="AY50" s="1" t="str">
        <f t="shared" si="80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9"/>
        <v>00000</v>
      </c>
      <c r="BC50" s="1" t="str">
        <f t="shared" si="90"/>
        <v>00000</v>
      </c>
      <c r="BD50" s="1" t="str">
        <f t="shared" si="91"/>
        <v>000000</v>
      </c>
      <c r="BE50" s="1" t="str">
        <f t="shared" si="92"/>
        <v>000000</v>
      </c>
      <c r="BF50" s="1" t="str">
        <f t="shared" si="93"/>
        <v>B</v>
      </c>
      <c r="BG50" s="1" t="str">
        <f t="shared" si="81"/>
        <v/>
      </c>
      <c r="BH50" s="1">
        <f t="shared" si="51"/>
        <v>0</v>
      </c>
      <c r="BI50" s="1" t="str">
        <f t="shared" si="82"/>
        <v/>
      </c>
      <c r="BJ50" s="1">
        <f t="shared" si="52"/>
        <v>0</v>
      </c>
      <c r="BK50" s="1" t="str">
        <f t="shared" si="83"/>
        <v/>
      </c>
      <c r="BL50" s="1">
        <f t="shared" si="53"/>
        <v>0</v>
      </c>
      <c r="BM50" s="1" t="str">
        <f t="shared" si="54"/>
        <v>0</v>
      </c>
      <c r="BN50" s="1" t="str">
        <f t="shared" si="55"/>
        <v>0</v>
      </c>
      <c r="BO50" s="1" t="str">
        <f t="shared" si="56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63"/>
        <v/>
      </c>
      <c r="C51" s="102" t="str">
        <f t="shared" si="1"/>
        <v/>
      </c>
      <c r="D51" s="97" t="str">
        <f t="shared" si="36"/>
        <v/>
      </c>
      <c r="E51" s="98" t="str">
        <f t="shared" si="37"/>
        <v/>
      </c>
      <c r="F51" s="8" t="str">
        <f t="shared" si="64"/>
        <v/>
      </c>
      <c r="H51" s="105" t="str">
        <f t="shared" si="2"/>
        <v/>
      </c>
      <c r="I51" s="97" t="str">
        <f t="shared" si="38"/>
        <v/>
      </c>
      <c r="J51" s="98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7" t="str">
        <f t="shared" si="41"/>
        <v/>
      </c>
      <c r="Q51" s="98" t="str">
        <f t="shared" si="42"/>
        <v/>
      </c>
      <c r="R51" s="4" t="str">
        <f t="shared" si="43"/>
        <v/>
      </c>
      <c r="S51" s="96" t="str">
        <f t="shared" si="44"/>
        <v/>
      </c>
      <c r="T51" s="107" t="str">
        <f t="shared" si="45"/>
        <v/>
      </c>
      <c r="U51" s="4" t="str">
        <f>IF(M51="","",IF(B51="NB",U50,IF(T51="",SUM($T$5:$T51)+S51,SUM($T$5:$T51))))</f>
        <v/>
      </c>
      <c r="V51" s="109" t="str">
        <f t="shared" si="60"/>
        <v/>
      </c>
      <c r="W51" s="83" t="e">
        <f t="shared" si="65"/>
        <v>#VALUE!</v>
      </c>
      <c r="X51" s="85" t="str">
        <f t="shared" si="66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61"/>
        <v/>
      </c>
      <c r="AC51" s="4" t="str">
        <f t="shared" si="9"/>
        <v/>
      </c>
      <c r="AD51" s="4" t="str">
        <f t="shared" si="10"/>
        <v/>
      </c>
      <c r="AE51" s="1" t="str">
        <f t="shared" si="67"/>
        <v/>
      </c>
      <c r="AF51" s="1" t="str">
        <f t="shared" si="68"/>
        <v/>
      </c>
      <c r="AG51" s="1" t="str">
        <f t="shared" si="69"/>
        <v/>
      </c>
      <c r="AH51" s="1" t="str">
        <f t="shared" si="70"/>
        <v/>
      </c>
      <c r="AI51" s="1" t="str">
        <f t="shared" si="71"/>
        <v/>
      </c>
      <c r="AJ51" s="1" t="str">
        <f t="shared" si="72"/>
        <v/>
      </c>
      <c r="AK51" s="1">
        <f t="shared" si="46"/>
        <v>0</v>
      </c>
      <c r="AL51" s="1">
        <f t="shared" si="47"/>
        <v>0</v>
      </c>
      <c r="AM51" s="1" t="str">
        <f t="shared" si="62"/>
        <v/>
      </c>
      <c r="AN51" s="1">
        <f t="shared" si="73"/>
        <v>0</v>
      </c>
      <c r="AO51" s="1" t="str">
        <f t="shared" si="57"/>
        <v/>
      </c>
      <c r="AP51" s="1" t="str">
        <f t="shared" si="22"/>
        <v>N</v>
      </c>
      <c r="AQ51" s="1" t="str">
        <f t="shared" si="23"/>
        <v>N</v>
      </c>
      <c r="AR51" s="1" t="str">
        <f t="shared" si="24"/>
        <v>N</v>
      </c>
      <c r="AS51" s="1" t="str">
        <f t="shared" si="74"/>
        <v/>
      </c>
      <c r="AT51" s="15" t="str">
        <f t="shared" si="75"/>
        <v/>
      </c>
      <c r="AU51" s="1" t="str">
        <f t="shared" si="76"/>
        <v/>
      </c>
      <c r="AV51" s="1" t="str">
        <f t="shared" si="77"/>
        <v/>
      </c>
      <c r="AW51" s="1" t="str">
        <f t="shared" si="78"/>
        <v/>
      </c>
      <c r="AX51" s="1" t="str">
        <f t="shared" si="79"/>
        <v/>
      </c>
      <c r="AY51" s="1" t="str">
        <f t="shared" si="80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9"/>
        <v>00000</v>
      </c>
      <c r="BC51" s="1" t="str">
        <f t="shared" si="90"/>
        <v>00000</v>
      </c>
      <c r="BD51" s="1" t="str">
        <f t="shared" si="91"/>
        <v>000000</v>
      </c>
      <c r="BE51" s="1" t="str">
        <f t="shared" si="92"/>
        <v>000000</v>
      </c>
      <c r="BF51" s="1" t="str">
        <f t="shared" si="93"/>
        <v>B</v>
      </c>
      <c r="BG51" s="1" t="str">
        <f t="shared" si="81"/>
        <v/>
      </c>
      <c r="BH51" s="1">
        <f t="shared" si="51"/>
        <v>0</v>
      </c>
      <c r="BI51" s="1" t="str">
        <f t="shared" si="82"/>
        <v/>
      </c>
      <c r="BJ51" s="1">
        <f t="shared" si="52"/>
        <v>0</v>
      </c>
      <c r="BK51" s="1" t="str">
        <f t="shared" si="83"/>
        <v/>
      </c>
      <c r="BL51" s="1">
        <f t="shared" si="53"/>
        <v>0</v>
      </c>
      <c r="BM51" s="1" t="str">
        <f t="shared" si="54"/>
        <v>0</v>
      </c>
      <c r="BN51" s="1" t="str">
        <f t="shared" si="55"/>
        <v>0</v>
      </c>
      <c r="BO51" s="1" t="str">
        <f t="shared" si="56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63"/>
        <v/>
      </c>
      <c r="C52" s="102" t="str">
        <f t="shared" si="1"/>
        <v/>
      </c>
      <c r="D52" s="97" t="str">
        <f t="shared" si="36"/>
        <v/>
      </c>
      <c r="E52" s="98" t="str">
        <f t="shared" si="37"/>
        <v/>
      </c>
      <c r="F52" s="8" t="str">
        <f t="shared" si="64"/>
        <v/>
      </c>
      <c r="H52" s="105" t="str">
        <f t="shared" si="2"/>
        <v/>
      </c>
      <c r="I52" s="97" t="str">
        <f t="shared" si="38"/>
        <v/>
      </c>
      <c r="J52" s="98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7" t="str">
        <f t="shared" si="41"/>
        <v/>
      </c>
      <c r="Q52" s="98" t="str">
        <f t="shared" si="42"/>
        <v/>
      </c>
      <c r="R52" s="4" t="str">
        <f t="shared" si="43"/>
        <v/>
      </c>
      <c r="S52" s="96" t="str">
        <f t="shared" si="44"/>
        <v/>
      </c>
      <c r="T52" s="107" t="str">
        <f t="shared" si="45"/>
        <v/>
      </c>
      <c r="U52" s="4" t="str">
        <f>IF(M52="","",IF(B52="NB",U51,IF(T52="",SUM($T$5:$T52)+S52,SUM($T$5:$T52))))</f>
        <v/>
      </c>
      <c r="V52" s="109" t="str">
        <f t="shared" si="60"/>
        <v/>
      </c>
      <c r="W52" s="83" t="e">
        <f t="shared" si="65"/>
        <v>#VALUE!</v>
      </c>
      <c r="X52" s="85" t="str">
        <f t="shared" si="66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61"/>
        <v/>
      </c>
      <c r="AC52" s="4" t="str">
        <f t="shared" si="9"/>
        <v/>
      </c>
      <c r="AD52" s="4" t="str">
        <f t="shared" si="10"/>
        <v/>
      </c>
      <c r="AE52" s="1" t="str">
        <f t="shared" si="67"/>
        <v/>
      </c>
      <c r="AF52" s="1" t="str">
        <f t="shared" si="68"/>
        <v/>
      </c>
      <c r="AG52" s="1" t="str">
        <f t="shared" si="69"/>
        <v/>
      </c>
      <c r="AH52" s="1" t="str">
        <f t="shared" si="70"/>
        <v/>
      </c>
      <c r="AI52" s="1" t="str">
        <f t="shared" si="71"/>
        <v/>
      </c>
      <c r="AJ52" s="1" t="str">
        <f t="shared" si="72"/>
        <v/>
      </c>
      <c r="AK52" s="1">
        <f t="shared" si="46"/>
        <v>0</v>
      </c>
      <c r="AL52" s="1">
        <f t="shared" si="47"/>
        <v>0</v>
      </c>
      <c r="AM52" s="1" t="str">
        <f t="shared" si="62"/>
        <v/>
      </c>
      <c r="AN52" s="1">
        <f t="shared" si="73"/>
        <v>0</v>
      </c>
      <c r="AO52" s="1" t="str">
        <f t="shared" si="57"/>
        <v/>
      </c>
      <c r="AP52" s="1" t="str">
        <f t="shared" si="22"/>
        <v>N</v>
      </c>
      <c r="AQ52" s="1" t="str">
        <f t="shared" si="23"/>
        <v>N</v>
      </c>
      <c r="AR52" s="1" t="str">
        <f t="shared" si="24"/>
        <v>N</v>
      </c>
      <c r="AS52" s="1" t="str">
        <f t="shared" si="74"/>
        <v/>
      </c>
      <c r="AT52" s="15" t="str">
        <f t="shared" si="75"/>
        <v/>
      </c>
      <c r="AU52" s="1" t="str">
        <f t="shared" si="76"/>
        <v/>
      </c>
      <c r="AV52" s="1" t="str">
        <f t="shared" si="77"/>
        <v/>
      </c>
      <c r="AW52" s="1" t="str">
        <f t="shared" si="78"/>
        <v/>
      </c>
      <c r="AX52" s="1" t="str">
        <f t="shared" si="79"/>
        <v/>
      </c>
      <c r="AY52" s="1" t="str">
        <f t="shared" si="80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9"/>
        <v>00000</v>
      </c>
      <c r="BC52" s="1" t="str">
        <f t="shared" si="90"/>
        <v>00000</v>
      </c>
      <c r="BD52" s="1" t="str">
        <f t="shared" si="91"/>
        <v>000000</v>
      </c>
      <c r="BE52" s="1" t="str">
        <f t="shared" si="92"/>
        <v>000000</v>
      </c>
      <c r="BF52" s="1" t="str">
        <f t="shared" si="93"/>
        <v>B</v>
      </c>
      <c r="BG52" s="1" t="str">
        <f t="shared" si="81"/>
        <v/>
      </c>
      <c r="BH52" s="1">
        <f t="shared" si="51"/>
        <v>0</v>
      </c>
      <c r="BI52" s="1" t="str">
        <f t="shared" si="82"/>
        <v/>
      </c>
      <c r="BJ52" s="1">
        <f t="shared" si="52"/>
        <v>0</v>
      </c>
      <c r="BK52" s="1" t="str">
        <f t="shared" si="83"/>
        <v/>
      </c>
      <c r="BL52" s="1">
        <f t="shared" si="53"/>
        <v>0</v>
      </c>
      <c r="BM52" s="1" t="str">
        <f t="shared" si="54"/>
        <v>0</v>
      </c>
      <c r="BN52" s="1" t="str">
        <f t="shared" si="55"/>
        <v>0</v>
      </c>
      <c r="BO52" s="1" t="str">
        <f t="shared" si="56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63"/>
        <v/>
      </c>
      <c r="C53" s="102" t="str">
        <f t="shared" si="1"/>
        <v/>
      </c>
      <c r="D53" s="97" t="str">
        <f t="shared" si="36"/>
        <v/>
      </c>
      <c r="E53" s="98" t="str">
        <f t="shared" si="37"/>
        <v/>
      </c>
      <c r="F53" s="8" t="str">
        <f t="shared" si="64"/>
        <v/>
      </c>
      <c r="H53" s="105" t="str">
        <f t="shared" si="2"/>
        <v/>
      </c>
      <c r="I53" s="97" t="str">
        <f t="shared" si="38"/>
        <v/>
      </c>
      <c r="J53" s="98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7" t="str">
        <f t="shared" si="41"/>
        <v/>
      </c>
      <c r="Q53" s="98" t="str">
        <f t="shared" si="42"/>
        <v/>
      </c>
      <c r="R53" s="4" t="str">
        <f t="shared" si="43"/>
        <v/>
      </c>
      <c r="S53" s="96" t="str">
        <f t="shared" si="44"/>
        <v/>
      </c>
      <c r="T53" s="107" t="str">
        <f t="shared" si="45"/>
        <v/>
      </c>
      <c r="U53" s="4" t="str">
        <f>IF(M53="","",IF(B53="NB",U52,IF(T53="",SUM($T$5:$T53)+S53,SUM($T$5:$T53))))</f>
        <v/>
      </c>
      <c r="V53" s="109" t="str">
        <f t="shared" si="60"/>
        <v/>
      </c>
      <c r="W53" s="83" t="e">
        <f t="shared" si="65"/>
        <v>#VALUE!</v>
      </c>
      <c r="X53" s="85" t="str">
        <f t="shared" si="66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61"/>
        <v/>
      </c>
      <c r="AC53" s="4" t="str">
        <f t="shared" si="9"/>
        <v/>
      </c>
      <c r="AD53" s="4" t="str">
        <f t="shared" si="10"/>
        <v/>
      </c>
      <c r="AE53" s="1" t="str">
        <f t="shared" si="67"/>
        <v/>
      </c>
      <c r="AF53" s="1" t="str">
        <f t="shared" si="68"/>
        <v/>
      </c>
      <c r="AG53" s="1" t="str">
        <f t="shared" si="69"/>
        <v/>
      </c>
      <c r="AH53" s="1" t="str">
        <f t="shared" si="70"/>
        <v/>
      </c>
      <c r="AI53" s="1" t="str">
        <f t="shared" si="71"/>
        <v/>
      </c>
      <c r="AJ53" s="1" t="str">
        <f t="shared" si="72"/>
        <v/>
      </c>
      <c r="AK53" s="1">
        <f t="shared" si="46"/>
        <v>0</v>
      </c>
      <c r="AL53" s="1">
        <f t="shared" si="47"/>
        <v>0</v>
      </c>
      <c r="AM53" s="1" t="str">
        <f t="shared" si="62"/>
        <v/>
      </c>
      <c r="AN53" s="1">
        <f t="shared" si="73"/>
        <v>0</v>
      </c>
      <c r="AO53" s="1" t="str">
        <f t="shared" si="57"/>
        <v/>
      </c>
      <c r="AP53" s="1" t="str">
        <f t="shared" si="22"/>
        <v>N</v>
      </c>
      <c r="AQ53" s="1" t="str">
        <f t="shared" si="23"/>
        <v>N</v>
      </c>
      <c r="AR53" s="1" t="str">
        <f t="shared" si="24"/>
        <v>N</v>
      </c>
      <c r="AS53" s="1" t="str">
        <f t="shared" si="74"/>
        <v/>
      </c>
      <c r="AT53" s="15" t="str">
        <f t="shared" si="75"/>
        <v/>
      </c>
      <c r="AU53" s="1" t="str">
        <f t="shared" si="76"/>
        <v/>
      </c>
      <c r="AV53" s="1" t="str">
        <f t="shared" si="77"/>
        <v/>
      </c>
      <c r="AW53" s="1" t="str">
        <f t="shared" si="78"/>
        <v/>
      </c>
      <c r="AX53" s="1" t="str">
        <f t="shared" si="79"/>
        <v/>
      </c>
      <c r="AY53" s="1" t="str">
        <f t="shared" si="80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9"/>
        <v>00000</v>
      </c>
      <c r="BC53" s="1" t="str">
        <f t="shared" si="90"/>
        <v>00000</v>
      </c>
      <c r="BD53" s="1" t="str">
        <f t="shared" si="91"/>
        <v>000000</v>
      </c>
      <c r="BE53" s="1" t="str">
        <f t="shared" si="92"/>
        <v>000000</v>
      </c>
      <c r="BF53" s="1" t="str">
        <f t="shared" si="93"/>
        <v>B</v>
      </c>
      <c r="BG53" s="1" t="str">
        <f t="shared" si="81"/>
        <v/>
      </c>
      <c r="BH53" s="1">
        <f t="shared" si="51"/>
        <v>0</v>
      </c>
      <c r="BI53" s="1" t="str">
        <f t="shared" si="82"/>
        <v/>
      </c>
      <c r="BJ53" s="1">
        <f t="shared" si="52"/>
        <v>0</v>
      </c>
      <c r="BK53" s="1" t="str">
        <f t="shared" si="83"/>
        <v/>
      </c>
      <c r="BL53" s="1">
        <f t="shared" si="53"/>
        <v>0</v>
      </c>
      <c r="BM53" s="1" t="str">
        <f t="shared" si="54"/>
        <v>0</v>
      </c>
      <c r="BN53" s="1" t="str">
        <f t="shared" si="55"/>
        <v>0</v>
      </c>
      <c r="BO53" s="1" t="str">
        <f t="shared" si="56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6" t="str">
        <f t="shared" si="63"/>
        <v/>
      </c>
      <c r="C54" s="103" t="str">
        <f t="shared" si="1"/>
        <v/>
      </c>
      <c r="D54" s="99" t="str">
        <f t="shared" si="36"/>
        <v/>
      </c>
      <c r="E54" s="100" t="str">
        <f t="shared" si="37"/>
        <v/>
      </c>
      <c r="F54" s="10" t="str">
        <f t="shared" si="64"/>
        <v/>
      </c>
      <c r="H54" s="106" t="str">
        <f t="shared" si="2"/>
        <v/>
      </c>
      <c r="I54" s="99" t="str">
        <f t="shared" si="38"/>
        <v/>
      </c>
      <c r="J54" s="100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99" t="str">
        <f t="shared" si="41"/>
        <v/>
      </c>
      <c r="Q54" s="100" t="str">
        <f t="shared" si="42"/>
        <v/>
      </c>
      <c r="R54" s="5" t="str">
        <f t="shared" si="43"/>
        <v/>
      </c>
      <c r="S54" s="96" t="str">
        <f t="shared" si="44"/>
        <v/>
      </c>
      <c r="T54" s="107" t="str">
        <f t="shared" si="45"/>
        <v/>
      </c>
      <c r="U54" s="5" t="str">
        <f>IF(M54="","",IF(B54="NB",U53,IF(T54="",SUM($T$5:$T54)+S54,SUM($T$5:$T54))))</f>
        <v/>
      </c>
      <c r="V54" s="110" t="str">
        <f t="shared" si="60"/>
        <v/>
      </c>
      <c r="W54" s="83" t="e">
        <f t="shared" si="65"/>
        <v>#VALUE!</v>
      </c>
      <c r="X54" s="85" t="str">
        <f t="shared" si="66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61"/>
        <v/>
      </c>
      <c r="AC54" s="4" t="str">
        <f t="shared" si="9"/>
        <v/>
      </c>
      <c r="AD54" s="4" t="str">
        <f t="shared" si="10"/>
        <v/>
      </c>
      <c r="AE54" s="1" t="str">
        <f t="shared" si="67"/>
        <v/>
      </c>
      <c r="AF54" s="1" t="str">
        <f t="shared" si="68"/>
        <v/>
      </c>
      <c r="AG54" s="1" t="str">
        <f t="shared" si="69"/>
        <v/>
      </c>
      <c r="AH54" s="1" t="str">
        <f t="shared" si="70"/>
        <v/>
      </c>
      <c r="AI54" s="1" t="str">
        <f t="shared" si="71"/>
        <v/>
      </c>
      <c r="AJ54" s="1" t="str">
        <f t="shared" si="72"/>
        <v/>
      </c>
      <c r="AK54" s="1">
        <f t="shared" si="46"/>
        <v>0</v>
      </c>
      <c r="AL54" s="1">
        <f t="shared" si="47"/>
        <v>0</v>
      </c>
      <c r="AM54" s="1" t="str">
        <f t="shared" si="62"/>
        <v/>
      </c>
      <c r="AN54" s="1">
        <f t="shared" si="73"/>
        <v>0</v>
      </c>
      <c r="AO54" s="1" t="str">
        <f t="shared" si="57"/>
        <v/>
      </c>
      <c r="AP54" s="1" t="str">
        <f t="shared" si="22"/>
        <v>N</v>
      </c>
      <c r="AQ54" s="1" t="str">
        <f t="shared" si="23"/>
        <v>N</v>
      </c>
      <c r="AR54" s="1" t="str">
        <f t="shared" si="24"/>
        <v>N</v>
      </c>
      <c r="AS54" s="1" t="str">
        <f t="shared" si="74"/>
        <v/>
      </c>
      <c r="AT54" s="15" t="str">
        <f t="shared" si="75"/>
        <v/>
      </c>
      <c r="AU54" s="1" t="str">
        <f t="shared" si="76"/>
        <v/>
      </c>
      <c r="AV54" s="1" t="str">
        <f t="shared" si="77"/>
        <v/>
      </c>
      <c r="AW54" s="1" t="str">
        <f t="shared" si="78"/>
        <v/>
      </c>
      <c r="AX54" s="1" t="str">
        <f t="shared" si="79"/>
        <v/>
      </c>
      <c r="AY54" s="1" t="str">
        <f t="shared" si="80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9"/>
        <v>00000</v>
      </c>
      <c r="BC54" s="1" t="str">
        <f t="shared" si="90"/>
        <v>00000</v>
      </c>
      <c r="BD54" s="1" t="str">
        <f t="shared" si="91"/>
        <v>000000</v>
      </c>
      <c r="BE54" s="1" t="str">
        <f t="shared" si="92"/>
        <v>000000</v>
      </c>
      <c r="BF54" s="1" t="str">
        <f t="shared" si="93"/>
        <v>B</v>
      </c>
      <c r="BG54" s="1" t="str">
        <f t="shared" si="81"/>
        <v/>
      </c>
      <c r="BH54" s="1">
        <f t="shared" si="51"/>
        <v>0</v>
      </c>
      <c r="BI54" s="1" t="str">
        <f t="shared" si="82"/>
        <v/>
      </c>
      <c r="BJ54" s="1">
        <f t="shared" si="52"/>
        <v>0</v>
      </c>
      <c r="BK54" s="1" t="str">
        <f t="shared" si="83"/>
        <v/>
      </c>
      <c r="BL54" s="1">
        <f t="shared" si="53"/>
        <v>0</v>
      </c>
      <c r="BM54" s="1" t="str">
        <f t="shared" si="54"/>
        <v>0</v>
      </c>
      <c r="BN54" s="1" t="str">
        <f t="shared" si="55"/>
        <v>0</v>
      </c>
      <c r="BO54" s="1" t="str">
        <f t="shared" si="56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63"/>
        <v/>
      </c>
      <c r="C55" s="101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64"/>
        <v/>
      </c>
      <c r="H55" s="104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6" t="str">
        <f t="shared" si="43"/>
        <v/>
      </c>
      <c r="S55" s="96" t="str">
        <f t="shared" si="44"/>
        <v/>
      </c>
      <c r="T55" s="107" t="str">
        <f t="shared" si="45"/>
        <v/>
      </c>
      <c r="U55" s="96" t="str">
        <f>IF(M55="","",IF(B55="NB",U54,IF(T55="",SUM($T$5:$T55)+S55,SUM($T$5:$T55))))</f>
        <v/>
      </c>
      <c r="V55" s="108" t="str">
        <f t="shared" si="60"/>
        <v/>
      </c>
      <c r="W55" s="83" t="e">
        <f t="shared" si="65"/>
        <v>#VALUE!</v>
      </c>
      <c r="X55" s="85" t="str">
        <f t="shared" si="66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B</v>
      </c>
      <c r="AB55" s="4" t="str">
        <f t="shared" si="61"/>
        <v/>
      </c>
      <c r="AC55" s="4" t="str">
        <f t="shared" si="9"/>
        <v/>
      </c>
      <c r="AD55" s="4" t="str">
        <f t="shared" si="10"/>
        <v/>
      </c>
      <c r="AE55" s="1" t="str">
        <f t="shared" si="67"/>
        <v/>
      </c>
      <c r="AF55" s="1" t="str">
        <f t="shared" si="68"/>
        <v/>
      </c>
      <c r="AG55" s="1" t="str">
        <f t="shared" si="69"/>
        <v/>
      </c>
      <c r="AH55" s="1" t="str">
        <f t="shared" si="70"/>
        <v/>
      </c>
      <c r="AI55" s="1" t="str">
        <f t="shared" si="71"/>
        <v/>
      </c>
      <c r="AJ55" s="1" t="str">
        <f t="shared" si="72"/>
        <v/>
      </c>
      <c r="AK55" s="1">
        <f t="shared" si="46"/>
        <v>0</v>
      </c>
      <c r="AL55" s="1">
        <f t="shared" si="47"/>
        <v>0</v>
      </c>
      <c r="AM55" s="1" t="str">
        <f t="shared" si="62"/>
        <v/>
      </c>
      <c r="AN55" s="1">
        <f t="shared" si="73"/>
        <v>0</v>
      </c>
      <c r="AO55" s="1" t="str">
        <f t="shared" si="57"/>
        <v/>
      </c>
      <c r="AP55" s="1" t="str">
        <f t="shared" si="22"/>
        <v>N</v>
      </c>
      <c r="AQ55" s="1" t="str">
        <f t="shared" si="23"/>
        <v>N</v>
      </c>
      <c r="AR55" s="1" t="str">
        <f t="shared" si="24"/>
        <v>N</v>
      </c>
      <c r="AS55" s="1" t="str">
        <f t="shared" si="74"/>
        <v/>
      </c>
      <c r="AT55" s="15" t="str">
        <f t="shared" si="75"/>
        <v/>
      </c>
      <c r="AU55" s="1" t="str">
        <f t="shared" si="76"/>
        <v/>
      </c>
      <c r="AV55" s="1" t="str">
        <f t="shared" si="77"/>
        <v/>
      </c>
      <c r="AW55" s="1" t="str">
        <f t="shared" si="78"/>
        <v/>
      </c>
      <c r="AX55" s="1" t="str">
        <f t="shared" si="79"/>
        <v/>
      </c>
      <c r="AY55" s="1" t="str">
        <f t="shared" si="80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9"/>
        <v>00000</v>
      </c>
      <c r="BC55" s="1" t="str">
        <f t="shared" si="90"/>
        <v>00000</v>
      </c>
      <c r="BD55" s="1" t="str">
        <f t="shared" si="91"/>
        <v>000000</v>
      </c>
      <c r="BE55" s="1" t="str">
        <f t="shared" si="92"/>
        <v>000000</v>
      </c>
      <c r="BF55" s="1" t="str">
        <f t="shared" si="93"/>
        <v>B</v>
      </c>
      <c r="BG55" s="1" t="str">
        <f t="shared" si="81"/>
        <v/>
      </c>
      <c r="BH55" s="1">
        <f t="shared" si="51"/>
        <v>0</v>
      </c>
      <c r="BI55" s="1" t="str">
        <f t="shared" si="82"/>
        <v/>
      </c>
      <c r="BJ55" s="1">
        <f t="shared" si="52"/>
        <v>0</v>
      </c>
      <c r="BK55" s="1" t="str">
        <f t="shared" si="83"/>
        <v/>
      </c>
      <c r="BL55" s="1">
        <f t="shared" si="53"/>
        <v>0</v>
      </c>
      <c r="BM55" s="1" t="str">
        <f t="shared" si="54"/>
        <v>0</v>
      </c>
      <c r="BN55" s="1" t="str">
        <f t="shared" si="55"/>
        <v>0</v>
      </c>
      <c r="BO55" s="1" t="str">
        <f t="shared" si="56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63"/>
        <v/>
      </c>
      <c r="C56" s="102" t="str">
        <f t="shared" si="1"/>
        <v/>
      </c>
      <c r="D56" s="97" t="str">
        <f t="shared" si="36"/>
        <v/>
      </c>
      <c r="E56" s="98" t="str">
        <f t="shared" si="37"/>
        <v/>
      </c>
      <c r="F56" s="8" t="str">
        <f t="shared" si="64"/>
        <v/>
      </c>
      <c r="H56" s="105" t="str">
        <f t="shared" si="2"/>
        <v/>
      </c>
      <c r="I56" s="97" t="str">
        <f t="shared" si="38"/>
        <v/>
      </c>
      <c r="J56" s="98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7" t="str">
        <f t="shared" si="41"/>
        <v/>
      </c>
      <c r="Q56" s="98" t="str">
        <f t="shared" si="42"/>
        <v/>
      </c>
      <c r="R56" s="4" t="str">
        <f t="shared" si="43"/>
        <v/>
      </c>
      <c r="S56" s="96" t="str">
        <f t="shared" si="44"/>
        <v/>
      </c>
      <c r="T56" s="107" t="str">
        <f t="shared" si="45"/>
        <v/>
      </c>
      <c r="U56" s="4" t="str">
        <f>IF(M56="","",IF(B56="NB",U55,IF(T56="",SUM($T$5:$T56)+S56,SUM($T$5:$T56))))</f>
        <v/>
      </c>
      <c r="V56" s="109" t="str">
        <f t="shared" si="60"/>
        <v/>
      </c>
      <c r="W56" s="83" t="e">
        <f t="shared" si="65"/>
        <v>#VALUE!</v>
      </c>
      <c r="X56" s="85" t="str">
        <f t="shared" si="66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61"/>
        <v/>
      </c>
      <c r="AC56" s="4" t="str">
        <f t="shared" si="9"/>
        <v/>
      </c>
      <c r="AD56" s="4" t="str">
        <f t="shared" si="10"/>
        <v/>
      </c>
      <c r="AE56" s="1" t="str">
        <f t="shared" si="67"/>
        <v/>
      </c>
      <c r="AF56" s="1" t="str">
        <f t="shared" si="68"/>
        <v/>
      </c>
      <c r="AG56" s="1" t="str">
        <f t="shared" si="69"/>
        <v/>
      </c>
      <c r="AH56" s="1" t="str">
        <f t="shared" si="70"/>
        <v/>
      </c>
      <c r="AI56" s="1" t="str">
        <f t="shared" si="71"/>
        <v/>
      </c>
      <c r="AJ56" s="1" t="str">
        <f t="shared" si="72"/>
        <v/>
      </c>
      <c r="AK56" s="1">
        <f t="shared" si="46"/>
        <v>0</v>
      </c>
      <c r="AL56" s="1">
        <f t="shared" si="47"/>
        <v>0</v>
      </c>
      <c r="AM56" s="1" t="str">
        <f t="shared" si="62"/>
        <v/>
      </c>
      <c r="AN56" s="1">
        <f t="shared" si="73"/>
        <v>0</v>
      </c>
      <c r="AO56" s="1" t="str">
        <f t="shared" si="57"/>
        <v/>
      </c>
      <c r="AP56" s="1" t="str">
        <f t="shared" si="22"/>
        <v>N</v>
      </c>
      <c r="AQ56" s="1" t="str">
        <f t="shared" si="23"/>
        <v>N</v>
      </c>
      <c r="AR56" s="1" t="str">
        <f t="shared" si="24"/>
        <v>N</v>
      </c>
      <c r="AS56" s="1" t="str">
        <f t="shared" si="74"/>
        <v/>
      </c>
      <c r="AT56" s="15" t="str">
        <f t="shared" si="75"/>
        <v/>
      </c>
      <c r="AU56" s="1" t="str">
        <f t="shared" si="76"/>
        <v/>
      </c>
      <c r="AV56" s="1" t="str">
        <f t="shared" si="77"/>
        <v/>
      </c>
      <c r="AW56" s="1" t="str">
        <f t="shared" si="78"/>
        <v/>
      </c>
      <c r="AX56" s="1" t="str">
        <f t="shared" si="79"/>
        <v/>
      </c>
      <c r="AY56" s="1" t="str">
        <f t="shared" si="80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9"/>
        <v>00000</v>
      </c>
      <c r="BC56" s="1" t="str">
        <f t="shared" si="90"/>
        <v>00000</v>
      </c>
      <c r="BD56" s="1" t="str">
        <f t="shared" si="91"/>
        <v>000000</v>
      </c>
      <c r="BE56" s="1" t="str">
        <f t="shared" si="92"/>
        <v>000000</v>
      </c>
      <c r="BF56" s="1" t="str">
        <f t="shared" si="93"/>
        <v>B</v>
      </c>
      <c r="BG56" s="1" t="str">
        <f t="shared" si="81"/>
        <v/>
      </c>
      <c r="BH56" s="1">
        <f t="shared" si="51"/>
        <v>0</v>
      </c>
      <c r="BI56" s="1" t="str">
        <f t="shared" si="82"/>
        <v/>
      </c>
      <c r="BJ56" s="1">
        <f t="shared" si="52"/>
        <v>0</v>
      </c>
      <c r="BK56" s="1" t="str">
        <f t="shared" si="83"/>
        <v/>
      </c>
      <c r="BL56" s="1">
        <f t="shared" si="53"/>
        <v>0</v>
      </c>
      <c r="BM56" s="1" t="str">
        <f t="shared" si="54"/>
        <v>0</v>
      </c>
      <c r="BN56" s="1" t="str">
        <f t="shared" si="55"/>
        <v>0</v>
      </c>
      <c r="BO56" s="1" t="str">
        <f t="shared" si="56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63"/>
        <v/>
      </c>
      <c r="C57" s="102" t="str">
        <f t="shared" si="1"/>
        <v/>
      </c>
      <c r="D57" s="97" t="str">
        <f t="shared" si="36"/>
        <v/>
      </c>
      <c r="E57" s="98" t="str">
        <f t="shared" si="37"/>
        <v/>
      </c>
      <c r="F57" s="8" t="str">
        <f t="shared" si="64"/>
        <v/>
      </c>
      <c r="H57" s="105" t="str">
        <f t="shared" si="2"/>
        <v/>
      </c>
      <c r="I57" s="97" t="str">
        <f t="shared" si="38"/>
        <v/>
      </c>
      <c r="J57" s="98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7" t="str">
        <f t="shared" si="41"/>
        <v/>
      </c>
      <c r="Q57" s="98" t="str">
        <f t="shared" si="42"/>
        <v/>
      </c>
      <c r="R57" s="4" t="str">
        <f t="shared" si="43"/>
        <v/>
      </c>
      <c r="S57" s="96" t="str">
        <f t="shared" si="44"/>
        <v/>
      </c>
      <c r="T57" s="107" t="str">
        <f t="shared" si="45"/>
        <v/>
      </c>
      <c r="U57" s="4" t="str">
        <f>IF(M57="","",IF(B57="NB",U56,IF(T57="",SUM($T$5:$T57)+S57,SUM($T$5:$T57))))</f>
        <v/>
      </c>
      <c r="V57" s="109" t="str">
        <f t="shared" si="60"/>
        <v/>
      </c>
      <c r="W57" s="83" t="e">
        <f t="shared" si="65"/>
        <v>#VALUE!</v>
      </c>
      <c r="X57" s="85" t="str">
        <f t="shared" si="66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61"/>
        <v/>
      </c>
      <c r="AC57" s="4" t="str">
        <f t="shared" si="9"/>
        <v/>
      </c>
      <c r="AD57" s="4" t="str">
        <f t="shared" si="10"/>
        <v/>
      </c>
      <c r="AE57" s="1" t="str">
        <f t="shared" si="67"/>
        <v/>
      </c>
      <c r="AF57" s="1" t="str">
        <f t="shared" si="68"/>
        <v/>
      </c>
      <c r="AG57" s="1" t="str">
        <f t="shared" si="69"/>
        <v/>
      </c>
      <c r="AH57" s="1" t="str">
        <f t="shared" si="70"/>
        <v/>
      </c>
      <c r="AI57" s="1" t="str">
        <f t="shared" si="71"/>
        <v/>
      </c>
      <c r="AJ57" s="1" t="str">
        <f t="shared" si="72"/>
        <v/>
      </c>
      <c r="AK57" s="1">
        <f t="shared" si="46"/>
        <v>0</v>
      </c>
      <c r="AL57" s="1">
        <f t="shared" si="47"/>
        <v>0</v>
      </c>
      <c r="AM57" s="1" t="str">
        <f t="shared" si="62"/>
        <v/>
      </c>
      <c r="AN57" s="1">
        <f t="shared" si="73"/>
        <v>0</v>
      </c>
      <c r="AO57" s="1" t="str">
        <f t="shared" si="57"/>
        <v/>
      </c>
      <c r="AP57" s="1" t="str">
        <f t="shared" si="22"/>
        <v>N</v>
      </c>
      <c r="AQ57" s="1" t="str">
        <f t="shared" si="23"/>
        <v>N</v>
      </c>
      <c r="AR57" s="1" t="str">
        <f t="shared" si="24"/>
        <v>N</v>
      </c>
      <c r="AS57" s="1" t="str">
        <f t="shared" si="74"/>
        <v/>
      </c>
      <c r="AT57" s="15" t="str">
        <f t="shared" si="75"/>
        <v/>
      </c>
      <c r="AU57" s="1" t="str">
        <f t="shared" si="76"/>
        <v/>
      </c>
      <c r="AV57" s="1" t="str">
        <f t="shared" si="77"/>
        <v/>
      </c>
      <c r="AW57" s="1" t="str">
        <f t="shared" si="78"/>
        <v/>
      </c>
      <c r="AX57" s="1" t="str">
        <f t="shared" si="79"/>
        <v/>
      </c>
      <c r="AY57" s="1" t="str">
        <f t="shared" si="80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9"/>
        <v>00000</v>
      </c>
      <c r="BC57" s="1" t="str">
        <f t="shared" si="90"/>
        <v>00000</v>
      </c>
      <c r="BD57" s="1" t="str">
        <f t="shared" si="91"/>
        <v>000000</v>
      </c>
      <c r="BE57" s="1" t="str">
        <f t="shared" si="92"/>
        <v>000000</v>
      </c>
      <c r="BF57" s="1" t="str">
        <f t="shared" si="93"/>
        <v>B</v>
      </c>
      <c r="BG57" s="1" t="str">
        <f t="shared" si="81"/>
        <v/>
      </c>
      <c r="BH57" s="1">
        <f t="shared" si="51"/>
        <v>0</v>
      </c>
      <c r="BI57" s="1" t="str">
        <f t="shared" si="82"/>
        <v/>
      </c>
      <c r="BJ57" s="1">
        <f t="shared" si="52"/>
        <v>0</v>
      </c>
      <c r="BK57" s="1" t="str">
        <f t="shared" si="83"/>
        <v/>
      </c>
      <c r="BL57" s="1">
        <f t="shared" si="53"/>
        <v>0</v>
      </c>
      <c r="BM57" s="1" t="str">
        <f t="shared" si="54"/>
        <v>0</v>
      </c>
      <c r="BN57" s="1" t="str">
        <f t="shared" si="55"/>
        <v>0</v>
      </c>
      <c r="BO57" s="1" t="str">
        <f t="shared" si="56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63"/>
        <v/>
      </c>
      <c r="C58" s="102" t="str">
        <f t="shared" si="1"/>
        <v/>
      </c>
      <c r="D58" s="97" t="str">
        <f t="shared" si="36"/>
        <v/>
      </c>
      <c r="E58" s="98" t="str">
        <f t="shared" si="37"/>
        <v/>
      </c>
      <c r="F58" s="8" t="str">
        <f t="shared" si="64"/>
        <v/>
      </c>
      <c r="H58" s="105" t="str">
        <f t="shared" si="2"/>
        <v/>
      </c>
      <c r="I58" s="97" t="str">
        <f t="shared" si="38"/>
        <v/>
      </c>
      <c r="J58" s="98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7" t="str">
        <f t="shared" si="41"/>
        <v/>
      </c>
      <c r="Q58" s="98" t="str">
        <f t="shared" si="42"/>
        <v/>
      </c>
      <c r="R58" s="4" t="str">
        <f t="shared" si="43"/>
        <v/>
      </c>
      <c r="S58" s="96" t="str">
        <f t="shared" si="44"/>
        <v/>
      </c>
      <c r="T58" s="107" t="str">
        <f t="shared" si="45"/>
        <v/>
      </c>
      <c r="U58" s="4" t="str">
        <f>IF(M58="","",IF(B58="NB",U57,IF(T58="",SUM($T$5:$T58)+S58,SUM($T$5:$T58))))</f>
        <v/>
      </c>
      <c r="V58" s="109" t="str">
        <f t="shared" si="60"/>
        <v/>
      </c>
      <c r="W58" s="83" t="e">
        <f t="shared" si="65"/>
        <v>#VALUE!</v>
      </c>
      <c r="X58" s="85" t="str">
        <f t="shared" si="66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61"/>
        <v/>
      </c>
      <c r="AC58" s="4" t="str">
        <f t="shared" si="9"/>
        <v/>
      </c>
      <c r="AD58" s="4" t="str">
        <f t="shared" si="10"/>
        <v/>
      </c>
      <c r="AE58" s="1" t="str">
        <f t="shared" si="67"/>
        <v/>
      </c>
      <c r="AF58" s="1" t="str">
        <f t="shared" si="68"/>
        <v/>
      </c>
      <c r="AG58" s="1" t="str">
        <f t="shared" si="69"/>
        <v/>
      </c>
      <c r="AH58" s="1" t="str">
        <f t="shared" si="70"/>
        <v/>
      </c>
      <c r="AI58" s="1" t="str">
        <f t="shared" si="71"/>
        <v/>
      </c>
      <c r="AJ58" s="1" t="str">
        <f t="shared" si="72"/>
        <v/>
      </c>
      <c r="AK58" s="1">
        <f t="shared" si="46"/>
        <v>0</v>
      </c>
      <c r="AL58" s="1">
        <f t="shared" si="47"/>
        <v>0</v>
      </c>
      <c r="AM58" s="1" t="str">
        <f t="shared" si="62"/>
        <v/>
      </c>
      <c r="AN58" s="1">
        <f t="shared" si="73"/>
        <v>0</v>
      </c>
      <c r="AO58" s="1" t="str">
        <f t="shared" si="57"/>
        <v/>
      </c>
      <c r="AP58" s="1" t="str">
        <f t="shared" si="22"/>
        <v>N</v>
      </c>
      <c r="AQ58" s="1" t="str">
        <f t="shared" si="23"/>
        <v>N</v>
      </c>
      <c r="AR58" s="1" t="str">
        <f t="shared" si="24"/>
        <v>N</v>
      </c>
      <c r="AS58" s="1" t="str">
        <f t="shared" si="74"/>
        <v/>
      </c>
      <c r="AT58" s="15" t="str">
        <f t="shared" si="75"/>
        <v/>
      </c>
      <c r="AU58" s="1" t="str">
        <f t="shared" si="76"/>
        <v/>
      </c>
      <c r="AV58" s="1" t="str">
        <f t="shared" si="77"/>
        <v/>
      </c>
      <c r="AW58" s="1" t="str">
        <f t="shared" si="78"/>
        <v/>
      </c>
      <c r="AX58" s="1" t="str">
        <f t="shared" si="79"/>
        <v/>
      </c>
      <c r="AY58" s="1" t="str">
        <f t="shared" si="80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9"/>
        <v>00000</v>
      </c>
      <c r="BC58" s="1" t="str">
        <f t="shared" si="90"/>
        <v>00000</v>
      </c>
      <c r="BD58" s="1" t="str">
        <f t="shared" si="91"/>
        <v>000000</v>
      </c>
      <c r="BE58" s="1" t="str">
        <f t="shared" si="92"/>
        <v>000000</v>
      </c>
      <c r="BF58" s="1" t="str">
        <f t="shared" si="93"/>
        <v>B</v>
      </c>
      <c r="BG58" s="1" t="str">
        <f t="shared" si="81"/>
        <v/>
      </c>
      <c r="BH58" s="1">
        <f t="shared" si="51"/>
        <v>0</v>
      </c>
      <c r="BI58" s="1" t="str">
        <f t="shared" si="82"/>
        <v/>
      </c>
      <c r="BJ58" s="1">
        <f t="shared" si="52"/>
        <v>0</v>
      </c>
      <c r="BK58" s="1" t="str">
        <f t="shared" si="83"/>
        <v/>
      </c>
      <c r="BL58" s="1">
        <f t="shared" si="53"/>
        <v>0</v>
      </c>
      <c r="BM58" s="1" t="str">
        <f t="shared" si="54"/>
        <v>0</v>
      </c>
      <c r="BN58" s="1" t="str">
        <f t="shared" si="55"/>
        <v>0</v>
      </c>
      <c r="BO58" s="1" t="str">
        <f t="shared" si="56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6" t="str">
        <f t="shared" si="63"/>
        <v/>
      </c>
      <c r="C59" s="103" t="str">
        <f t="shared" si="1"/>
        <v/>
      </c>
      <c r="D59" s="99" t="str">
        <f t="shared" si="36"/>
        <v/>
      </c>
      <c r="E59" s="100" t="str">
        <f t="shared" si="37"/>
        <v/>
      </c>
      <c r="F59" s="10" t="str">
        <f t="shared" si="64"/>
        <v/>
      </c>
      <c r="H59" s="106" t="str">
        <f t="shared" si="2"/>
        <v/>
      </c>
      <c r="I59" s="99" t="str">
        <f t="shared" si="38"/>
        <v/>
      </c>
      <c r="J59" s="100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99" t="str">
        <f t="shared" si="41"/>
        <v/>
      </c>
      <c r="Q59" s="100" t="str">
        <f t="shared" si="42"/>
        <v/>
      </c>
      <c r="R59" s="5" t="str">
        <f t="shared" si="43"/>
        <v/>
      </c>
      <c r="S59" s="96" t="str">
        <f t="shared" si="44"/>
        <v/>
      </c>
      <c r="T59" s="107" t="str">
        <f t="shared" si="45"/>
        <v/>
      </c>
      <c r="U59" s="5" t="str">
        <f>IF(M59="","",IF(B59="NB",U58,IF(T59="",SUM($T$5:$T59)+S59,SUM($T$5:$T59))))</f>
        <v/>
      </c>
      <c r="V59" s="110" t="str">
        <f t="shared" si="60"/>
        <v/>
      </c>
      <c r="W59" s="83" t="e">
        <f t="shared" si="65"/>
        <v>#VALUE!</v>
      </c>
      <c r="X59" s="85" t="str">
        <f t="shared" si="66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61"/>
        <v/>
      </c>
      <c r="AC59" s="4" t="str">
        <f t="shared" si="9"/>
        <v/>
      </c>
      <c r="AD59" s="4" t="str">
        <f t="shared" si="10"/>
        <v/>
      </c>
      <c r="AE59" s="1" t="str">
        <f t="shared" si="67"/>
        <v/>
      </c>
      <c r="AF59" s="1" t="str">
        <f t="shared" si="68"/>
        <v/>
      </c>
      <c r="AG59" s="1" t="str">
        <f t="shared" si="69"/>
        <v/>
      </c>
      <c r="AH59" s="1" t="str">
        <f t="shared" si="70"/>
        <v/>
      </c>
      <c r="AI59" s="1" t="str">
        <f t="shared" si="71"/>
        <v/>
      </c>
      <c r="AJ59" s="1" t="str">
        <f t="shared" si="72"/>
        <v/>
      </c>
      <c r="AK59" s="1">
        <f t="shared" si="46"/>
        <v>0</v>
      </c>
      <c r="AL59" s="1">
        <f t="shared" si="47"/>
        <v>0</v>
      </c>
      <c r="AM59" s="1" t="str">
        <f t="shared" si="62"/>
        <v/>
      </c>
      <c r="AN59" s="1">
        <f t="shared" si="73"/>
        <v>0</v>
      </c>
      <c r="AO59" s="1" t="str">
        <f t="shared" si="57"/>
        <v/>
      </c>
      <c r="AP59" s="1" t="str">
        <f t="shared" si="22"/>
        <v>N</v>
      </c>
      <c r="AQ59" s="1" t="str">
        <f t="shared" si="23"/>
        <v>N</v>
      </c>
      <c r="AR59" s="1" t="str">
        <f t="shared" si="24"/>
        <v>N</v>
      </c>
      <c r="AS59" s="1" t="str">
        <f t="shared" si="74"/>
        <v/>
      </c>
      <c r="AT59" s="15" t="str">
        <f t="shared" si="75"/>
        <v/>
      </c>
      <c r="AU59" s="1" t="str">
        <f t="shared" si="76"/>
        <v/>
      </c>
      <c r="AV59" s="1" t="str">
        <f t="shared" si="77"/>
        <v/>
      </c>
      <c r="AW59" s="1" t="str">
        <f t="shared" si="78"/>
        <v/>
      </c>
      <c r="AX59" s="1" t="str">
        <f t="shared" si="79"/>
        <v/>
      </c>
      <c r="AY59" s="1" t="str">
        <f t="shared" si="80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9"/>
        <v>00000</v>
      </c>
      <c r="BC59" s="1" t="str">
        <f t="shared" si="90"/>
        <v>00000</v>
      </c>
      <c r="BD59" s="1" t="str">
        <f t="shared" si="91"/>
        <v>000000</v>
      </c>
      <c r="BE59" s="1" t="str">
        <f t="shared" si="92"/>
        <v>000000</v>
      </c>
      <c r="BF59" s="1" t="str">
        <f t="shared" si="93"/>
        <v>B</v>
      </c>
      <c r="BG59" s="1" t="str">
        <f t="shared" si="81"/>
        <v/>
      </c>
      <c r="BH59" s="1">
        <f t="shared" si="51"/>
        <v>0</v>
      </c>
      <c r="BI59" s="1" t="str">
        <f t="shared" si="82"/>
        <v/>
      </c>
      <c r="BJ59" s="1">
        <f t="shared" si="52"/>
        <v>0</v>
      </c>
      <c r="BK59" s="1" t="str">
        <f t="shared" si="83"/>
        <v/>
      </c>
      <c r="BL59" s="1">
        <f t="shared" si="53"/>
        <v>0</v>
      </c>
      <c r="BM59" s="1" t="str">
        <f t="shared" si="54"/>
        <v>0</v>
      </c>
      <c r="BN59" s="1" t="str">
        <f t="shared" si="55"/>
        <v>0</v>
      </c>
      <c r="BO59" s="1" t="str">
        <f t="shared" si="56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63"/>
        <v/>
      </c>
      <c r="C60" s="101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64"/>
        <v/>
      </c>
      <c r="H60" s="104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6" t="str">
        <f t="shared" si="43"/>
        <v/>
      </c>
      <c r="S60" s="96" t="str">
        <f t="shared" si="44"/>
        <v/>
      </c>
      <c r="T60" s="107" t="str">
        <f t="shared" si="45"/>
        <v/>
      </c>
      <c r="U60" s="96" t="str">
        <f>IF(M60="","",IF(B60="NB",U59,IF(T60="",SUM($T$5:$T60)+S60,SUM($T$5:$T60))))</f>
        <v/>
      </c>
      <c r="V60" s="108" t="str">
        <f t="shared" si="60"/>
        <v/>
      </c>
      <c r="W60" s="83" t="e">
        <f t="shared" si="65"/>
        <v>#VALUE!</v>
      </c>
      <c r="X60" s="85" t="str">
        <f t="shared" si="66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61"/>
        <v/>
      </c>
      <c r="AC60" s="4" t="str">
        <f t="shared" si="9"/>
        <v/>
      </c>
      <c r="AD60" s="4" t="str">
        <f t="shared" si="10"/>
        <v/>
      </c>
      <c r="AE60" s="1" t="str">
        <f t="shared" si="67"/>
        <v/>
      </c>
      <c r="AF60" s="1" t="str">
        <f t="shared" si="68"/>
        <v/>
      </c>
      <c r="AG60" s="1" t="str">
        <f t="shared" si="69"/>
        <v/>
      </c>
      <c r="AH60" s="1" t="str">
        <f t="shared" si="70"/>
        <v/>
      </c>
      <c r="AI60" s="1" t="str">
        <f t="shared" si="71"/>
        <v/>
      </c>
      <c r="AJ60" s="1" t="str">
        <f t="shared" si="72"/>
        <v/>
      </c>
      <c r="AK60" s="1">
        <f t="shared" si="46"/>
        <v>0</v>
      </c>
      <c r="AL60" s="1">
        <f t="shared" si="47"/>
        <v>0</v>
      </c>
      <c r="AM60" s="1" t="str">
        <f t="shared" si="62"/>
        <v/>
      </c>
      <c r="AN60" s="1">
        <f t="shared" si="73"/>
        <v>0</v>
      </c>
      <c r="AO60" s="1" t="str">
        <f t="shared" si="57"/>
        <v/>
      </c>
      <c r="AP60" s="1" t="str">
        <f t="shared" si="22"/>
        <v>N</v>
      </c>
      <c r="AQ60" s="1" t="str">
        <f t="shared" si="23"/>
        <v>N</v>
      </c>
      <c r="AR60" s="1" t="str">
        <f t="shared" si="24"/>
        <v>N</v>
      </c>
      <c r="AS60" s="1" t="str">
        <f t="shared" si="74"/>
        <v/>
      </c>
      <c r="AT60" s="15" t="str">
        <f t="shared" si="75"/>
        <v/>
      </c>
      <c r="AU60" s="1" t="str">
        <f t="shared" si="76"/>
        <v/>
      </c>
      <c r="AV60" s="1" t="str">
        <f t="shared" si="77"/>
        <v/>
      </c>
      <c r="AW60" s="1" t="str">
        <f t="shared" si="78"/>
        <v/>
      </c>
      <c r="AX60" s="1" t="str">
        <f t="shared" si="79"/>
        <v/>
      </c>
      <c r="AY60" s="1" t="str">
        <f t="shared" si="80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9"/>
        <v>00000</v>
      </c>
      <c r="BC60" s="1" t="str">
        <f t="shared" si="90"/>
        <v>00000</v>
      </c>
      <c r="BD60" s="1" t="str">
        <f t="shared" si="91"/>
        <v>000000</v>
      </c>
      <c r="BE60" s="1" t="str">
        <f t="shared" si="92"/>
        <v>000000</v>
      </c>
      <c r="BF60" s="1" t="str">
        <f t="shared" si="93"/>
        <v>B</v>
      </c>
      <c r="BG60" s="1" t="str">
        <f t="shared" si="81"/>
        <v/>
      </c>
      <c r="BH60" s="1">
        <f t="shared" si="51"/>
        <v>0</v>
      </c>
      <c r="BI60" s="1" t="str">
        <f t="shared" si="82"/>
        <v/>
      </c>
      <c r="BJ60" s="1">
        <f t="shared" si="52"/>
        <v>0</v>
      </c>
      <c r="BK60" s="1" t="str">
        <f t="shared" si="83"/>
        <v/>
      </c>
      <c r="BL60" s="1">
        <f t="shared" si="53"/>
        <v>0</v>
      </c>
      <c r="BM60" s="1" t="str">
        <f t="shared" si="54"/>
        <v>0</v>
      </c>
      <c r="BN60" s="1" t="str">
        <f t="shared" si="55"/>
        <v>0</v>
      </c>
      <c r="BO60" s="1" t="str">
        <f t="shared" si="56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63"/>
        <v/>
      </c>
      <c r="C61" s="102" t="str">
        <f t="shared" si="1"/>
        <v/>
      </c>
      <c r="D61" s="97" t="str">
        <f t="shared" si="36"/>
        <v/>
      </c>
      <c r="E61" s="98" t="str">
        <f t="shared" si="37"/>
        <v/>
      </c>
      <c r="F61" s="8" t="str">
        <f t="shared" si="64"/>
        <v/>
      </c>
      <c r="H61" s="105" t="str">
        <f t="shared" si="2"/>
        <v/>
      </c>
      <c r="I61" s="97" t="str">
        <f t="shared" si="38"/>
        <v/>
      </c>
      <c r="J61" s="98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7" t="str">
        <f t="shared" si="41"/>
        <v/>
      </c>
      <c r="Q61" s="98" t="str">
        <f t="shared" si="42"/>
        <v/>
      </c>
      <c r="R61" s="4" t="str">
        <f t="shared" si="43"/>
        <v/>
      </c>
      <c r="S61" s="96" t="str">
        <f t="shared" si="44"/>
        <v/>
      </c>
      <c r="T61" s="107" t="str">
        <f t="shared" si="45"/>
        <v/>
      </c>
      <c r="U61" s="4" t="str">
        <f>IF(M61="","",IF(B61="NB",U60,IF(T61="",SUM($T$5:$T61)+S61,SUM($T$5:$T61))))</f>
        <v/>
      </c>
      <c r="V61" s="109" t="str">
        <f t="shared" si="60"/>
        <v/>
      </c>
      <c r="W61" s="83" t="e">
        <f t="shared" si="65"/>
        <v>#VALUE!</v>
      </c>
      <c r="X61" s="85" t="str">
        <f t="shared" si="66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61"/>
        <v/>
      </c>
      <c r="AC61" s="4" t="str">
        <f t="shared" si="9"/>
        <v/>
      </c>
      <c r="AD61" s="4" t="str">
        <f t="shared" si="10"/>
        <v/>
      </c>
      <c r="AE61" s="1" t="str">
        <f t="shared" si="67"/>
        <v/>
      </c>
      <c r="AF61" s="1" t="str">
        <f t="shared" si="68"/>
        <v/>
      </c>
      <c r="AG61" s="1" t="str">
        <f t="shared" si="69"/>
        <v/>
      </c>
      <c r="AH61" s="1" t="str">
        <f t="shared" si="70"/>
        <v/>
      </c>
      <c r="AI61" s="1" t="str">
        <f t="shared" si="71"/>
        <v/>
      </c>
      <c r="AJ61" s="1" t="str">
        <f t="shared" si="72"/>
        <v/>
      </c>
      <c r="AK61" s="1">
        <f t="shared" si="46"/>
        <v>0</v>
      </c>
      <c r="AL61" s="1">
        <f t="shared" si="47"/>
        <v>0</v>
      </c>
      <c r="AM61" s="1" t="str">
        <f t="shared" si="62"/>
        <v/>
      </c>
      <c r="AN61" s="1">
        <f t="shared" si="73"/>
        <v>0</v>
      </c>
      <c r="AO61" s="1" t="str">
        <f t="shared" si="57"/>
        <v/>
      </c>
      <c r="AP61" s="1" t="str">
        <f t="shared" si="22"/>
        <v>N</v>
      </c>
      <c r="AQ61" s="1" t="str">
        <f t="shared" si="23"/>
        <v>N</v>
      </c>
      <c r="AR61" s="1" t="str">
        <f t="shared" si="24"/>
        <v>N</v>
      </c>
      <c r="AS61" s="1" t="str">
        <f t="shared" si="74"/>
        <v/>
      </c>
      <c r="AT61" s="15" t="str">
        <f t="shared" si="75"/>
        <v/>
      </c>
      <c r="AU61" s="1" t="str">
        <f t="shared" si="76"/>
        <v/>
      </c>
      <c r="AV61" s="1" t="str">
        <f t="shared" si="77"/>
        <v/>
      </c>
      <c r="AW61" s="1" t="str">
        <f t="shared" si="78"/>
        <v/>
      </c>
      <c r="AX61" s="1" t="str">
        <f t="shared" si="79"/>
        <v/>
      </c>
      <c r="AY61" s="1" t="str">
        <f t="shared" si="80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9"/>
        <v>00000</v>
      </c>
      <c r="BC61" s="1" t="str">
        <f t="shared" si="90"/>
        <v>00000</v>
      </c>
      <c r="BD61" s="1" t="str">
        <f t="shared" si="91"/>
        <v>000000</v>
      </c>
      <c r="BE61" s="1" t="str">
        <f t="shared" si="92"/>
        <v>000000</v>
      </c>
      <c r="BF61" s="1" t="str">
        <f t="shared" si="93"/>
        <v>B</v>
      </c>
      <c r="BG61" s="1" t="str">
        <f t="shared" si="81"/>
        <v/>
      </c>
      <c r="BH61" s="1">
        <f t="shared" si="51"/>
        <v>0</v>
      </c>
      <c r="BI61" s="1" t="str">
        <f t="shared" si="82"/>
        <v/>
      </c>
      <c r="BJ61" s="1">
        <f t="shared" si="52"/>
        <v>0</v>
      </c>
      <c r="BK61" s="1" t="str">
        <f t="shared" si="83"/>
        <v/>
      </c>
      <c r="BL61" s="1">
        <f t="shared" si="53"/>
        <v>0</v>
      </c>
      <c r="BM61" s="1" t="str">
        <f t="shared" si="54"/>
        <v>0</v>
      </c>
      <c r="BN61" s="1" t="str">
        <f t="shared" si="55"/>
        <v>0</v>
      </c>
      <c r="BO61" s="1" t="str">
        <f t="shared" si="56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63"/>
        <v/>
      </c>
      <c r="C62" s="102" t="str">
        <f t="shared" si="1"/>
        <v/>
      </c>
      <c r="D62" s="97" t="str">
        <f t="shared" si="36"/>
        <v/>
      </c>
      <c r="E62" s="98" t="str">
        <f t="shared" si="37"/>
        <v/>
      </c>
      <c r="F62" s="8" t="str">
        <f t="shared" si="64"/>
        <v/>
      </c>
      <c r="H62" s="105" t="str">
        <f t="shared" si="2"/>
        <v/>
      </c>
      <c r="I62" s="97" t="str">
        <f t="shared" si="38"/>
        <v/>
      </c>
      <c r="J62" s="98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7" t="str">
        <f t="shared" si="41"/>
        <v/>
      </c>
      <c r="Q62" s="98" t="str">
        <f t="shared" si="42"/>
        <v/>
      </c>
      <c r="R62" s="4" t="str">
        <f t="shared" si="43"/>
        <v/>
      </c>
      <c r="S62" s="96" t="str">
        <f t="shared" si="44"/>
        <v/>
      </c>
      <c r="T62" s="107" t="str">
        <f t="shared" si="45"/>
        <v/>
      </c>
      <c r="U62" s="4" t="str">
        <f>IF(M62="","",IF(B62="NB",U61,IF(T62="",SUM($T$5:$T62)+S62,SUM($T$5:$T62))))</f>
        <v/>
      </c>
      <c r="V62" s="109" t="str">
        <f t="shared" si="60"/>
        <v/>
      </c>
      <c r="W62" s="83" t="e">
        <f t="shared" si="65"/>
        <v>#VALUE!</v>
      </c>
      <c r="X62" s="85" t="str">
        <f t="shared" si="66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61"/>
        <v/>
      </c>
      <c r="AC62" s="4" t="str">
        <f t="shared" si="9"/>
        <v/>
      </c>
      <c r="AD62" s="4" t="str">
        <f t="shared" si="10"/>
        <v/>
      </c>
      <c r="AE62" s="1" t="str">
        <f t="shared" si="67"/>
        <v/>
      </c>
      <c r="AF62" s="1" t="str">
        <f t="shared" si="68"/>
        <v/>
      </c>
      <c r="AG62" s="1" t="str">
        <f t="shared" si="69"/>
        <v/>
      </c>
      <c r="AH62" s="1" t="str">
        <f t="shared" si="70"/>
        <v/>
      </c>
      <c r="AI62" s="1" t="str">
        <f t="shared" si="71"/>
        <v/>
      </c>
      <c r="AJ62" s="1" t="str">
        <f t="shared" si="72"/>
        <v/>
      </c>
      <c r="AK62" s="1">
        <f t="shared" si="46"/>
        <v>0</v>
      </c>
      <c r="AL62" s="1">
        <f t="shared" si="47"/>
        <v>0</v>
      </c>
      <c r="AM62" s="1" t="str">
        <f t="shared" si="62"/>
        <v/>
      </c>
      <c r="AN62" s="1">
        <f t="shared" si="73"/>
        <v>0</v>
      </c>
      <c r="AO62" s="1" t="str">
        <f t="shared" si="57"/>
        <v/>
      </c>
      <c r="AP62" s="1" t="str">
        <f t="shared" si="22"/>
        <v>N</v>
      </c>
      <c r="AQ62" s="1" t="str">
        <f t="shared" si="23"/>
        <v>N</v>
      </c>
      <c r="AR62" s="1" t="str">
        <f t="shared" si="24"/>
        <v>N</v>
      </c>
      <c r="AS62" s="1" t="str">
        <f t="shared" si="74"/>
        <v/>
      </c>
      <c r="AT62" s="15" t="str">
        <f t="shared" si="75"/>
        <v/>
      </c>
      <c r="AU62" s="1" t="str">
        <f t="shared" si="76"/>
        <v/>
      </c>
      <c r="AV62" s="1" t="str">
        <f t="shared" si="77"/>
        <v/>
      </c>
      <c r="AW62" s="1" t="str">
        <f t="shared" si="78"/>
        <v/>
      </c>
      <c r="AX62" s="1" t="str">
        <f t="shared" si="79"/>
        <v/>
      </c>
      <c r="AY62" s="1" t="str">
        <f t="shared" si="80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si="89"/>
        <v>00000</v>
      </c>
      <c r="BC62" s="1" t="str">
        <f t="shared" si="90"/>
        <v>00000</v>
      </c>
      <c r="BD62" s="1" t="str">
        <f t="shared" si="91"/>
        <v>000000</v>
      </c>
      <c r="BE62" s="1" t="str">
        <f t="shared" si="92"/>
        <v>000000</v>
      </c>
      <c r="BF62" s="1" t="str">
        <f t="shared" si="93"/>
        <v>B</v>
      </c>
      <c r="BG62" s="1" t="str">
        <f t="shared" si="81"/>
        <v/>
      </c>
      <c r="BH62" s="1">
        <f t="shared" si="51"/>
        <v>0</v>
      </c>
      <c r="BI62" s="1" t="str">
        <f t="shared" si="82"/>
        <v/>
      </c>
      <c r="BJ62" s="1">
        <f t="shared" si="52"/>
        <v>0</v>
      </c>
      <c r="BK62" s="1" t="str">
        <f t="shared" si="83"/>
        <v/>
      </c>
      <c r="BL62" s="1">
        <f t="shared" si="53"/>
        <v>0</v>
      </c>
      <c r="BM62" s="1" t="str">
        <f t="shared" si="54"/>
        <v>0</v>
      </c>
      <c r="BN62" s="1" t="str">
        <f t="shared" si="55"/>
        <v>0</v>
      </c>
      <c r="BO62" s="1" t="str">
        <f t="shared" si="56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63"/>
        <v/>
      </c>
      <c r="C63" s="102" t="str">
        <f t="shared" si="1"/>
        <v/>
      </c>
      <c r="D63" s="97" t="str">
        <f t="shared" si="36"/>
        <v/>
      </c>
      <c r="E63" s="98" t="str">
        <f t="shared" si="37"/>
        <v/>
      </c>
      <c r="F63" s="8" t="str">
        <f t="shared" si="64"/>
        <v/>
      </c>
      <c r="H63" s="105" t="str">
        <f t="shared" si="2"/>
        <v/>
      </c>
      <c r="I63" s="97" t="str">
        <f t="shared" si="38"/>
        <v/>
      </c>
      <c r="J63" s="98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7" t="str">
        <f t="shared" si="41"/>
        <v/>
      </c>
      <c r="Q63" s="98" t="str">
        <f t="shared" si="42"/>
        <v/>
      </c>
      <c r="R63" s="4" t="str">
        <f t="shared" si="43"/>
        <v/>
      </c>
      <c r="S63" s="96" t="str">
        <f t="shared" si="44"/>
        <v/>
      </c>
      <c r="T63" s="107" t="str">
        <f t="shared" si="45"/>
        <v/>
      </c>
      <c r="U63" s="4" t="str">
        <f>IF(M63="","",IF(B63="NB",U62,IF(T63="",SUM($T$5:$T63)+S63,SUM($T$5:$T63))))</f>
        <v/>
      </c>
      <c r="V63" s="109" t="str">
        <f t="shared" si="60"/>
        <v/>
      </c>
      <c r="W63" s="83" t="e">
        <f t="shared" si="65"/>
        <v>#VALUE!</v>
      </c>
      <c r="X63" s="85" t="str">
        <f t="shared" si="66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61"/>
        <v/>
      </c>
      <c r="AC63" s="4" t="str">
        <f t="shared" si="9"/>
        <v/>
      </c>
      <c r="AD63" s="4" t="str">
        <f t="shared" si="10"/>
        <v/>
      </c>
      <c r="AE63" s="1" t="str">
        <f t="shared" si="67"/>
        <v/>
      </c>
      <c r="AF63" s="1" t="str">
        <f t="shared" si="68"/>
        <v/>
      </c>
      <c r="AG63" s="1" t="str">
        <f t="shared" si="69"/>
        <v/>
      </c>
      <c r="AH63" s="1" t="str">
        <f t="shared" si="70"/>
        <v/>
      </c>
      <c r="AI63" s="1" t="str">
        <f t="shared" si="71"/>
        <v/>
      </c>
      <c r="AJ63" s="1" t="str">
        <f t="shared" si="72"/>
        <v/>
      </c>
      <c r="AK63" s="1">
        <f t="shared" si="46"/>
        <v>0</v>
      </c>
      <c r="AL63" s="1">
        <f t="shared" si="47"/>
        <v>0</v>
      </c>
      <c r="AM63" s="1" t="str">
        <f t="shared" si="62"/>
        <v/>
      </c>
      <c r="AN63" s="1">
        <f t="shared" si="73"/>
        <v>0</v>
      </c>
      <c r="AO63" s="1" t="str">
        <f t="shared" si="57"/>
        <v/>
      </c>
      <c r="AP63" s="1" t="str">
        <f t="shared" si="22"/>
        <v>N</v>
      </c>
      <c r="AQ63" s="1" t="str">
        <f t="shared" si="23"/>
        <v>N</v>
      </c>
      <c r="AR63" s="1" t="str">
        <f t="shared" si="24"/>
        <v>N</v>
      </c>
      <c r="AS63" s="1" t="str">
        <f t="shared" si="74"/>
        <v/>
      </c>
      <c r="AT63" s="15" t="str">
        <f t="shared" si="75"/>
        <v/>
      </c>
      <c r="AU63" s="1" t="str">
        <f t="shared" si="76"/>
        <v/>
      </c>
      <c r="AV63" s="1" t="str">
        <f t="shared" si="77"/>
        <v/>
      </c>
      <c r="AW63" s="1" t="str">
        <f t="shared" si="78"/>
        <v/>
      </c>
      <c r="AX63" s="1" t="str">
        <f t="shared" si="79"/>
        <v/>
      </c>
      <c r="AY63" s="1" t="str">
        <f t="shared" si="80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9"/>
        <v>00000</v>
      </c>
      <c r="BC63" s="1" t="str">
        <f t="shared" si="90"/>
        <v>00000</v>
      </c>
      <c r="BD63" s="1" t="str">
        <f t="shared" si="91"/>
        <v>000000</v>
      </c>
      <c r="BE63" s="1" t="str">
        <f t="shared" si="92"/>
        <v>000000</v>
      </c>
      <c r="BF63" s="1" t="str">
        <f t="shared" si="93"/>
        <v>B</v>
      </c>
      <c r="BG63" s="1" t="str">
        <f t="shared" si="81"/>
        <v/>
      </c>
      <c r="BH63" s="1">
        <f t="shared" si="51"/>
        <v>0</v>
      </c>
      <c r="BI63" s="1" t="str">
        <f t="shared" si="82"/>
        <v/>
      </c>
      <c r="BJ63" s="1">
        <f t="shared" si="52"/>
        <v>0</v>
      </c>
      <c r="BK63" s="1" t="str">
        <f t="shared" si="83"/>
        <v/>
      </c>
      <c r="BL63" s="1">
        <f t="shared" si="53"/>
        <v>0</v>
      </c>
      <c r="BM63" s="1" t="str">
        <f t="shared" si="54"/>
        <v>0</v>
      </c>
      <c r="BN63" s="1" t="str">
        <f t="shared" si="55"/>
        <v>0</v>
      </c>
      <c r="BO63" s="1" t="str">
        <f t="shared" si="56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6" t="str">
        <f t="shared" si="63"/>
        <v/>
      </c>
      <c r="C64" s="103" t="str">
        <f t="shared" si="1"/>
        <v/>
      </c>
      <c r="D64" s="99" t="str">
        <f t="shared" si="36"/>
        <v/>
      </c>
      <c r="E64" s="100" t="str">
        <f t="shared" si="37"/>
        <v/>
      </c>
      <c r="F64" s="10" t="str">
        <f t="shared" si="64"/>
        <v/>
      </c>
      <c r="H64" s="106" t="str">
        <f t="shared" si="2"/>
        <v/>
      </c>
      <c r="I64" s="99" t="str">
        <f t="shared" si="38"/>
        <v/>
      </c>
      <c r="J64" s="100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99" t="str">
        <f t="shared" si="41"/>
        <v/>
      </c>
      <c r="Q64" s="100" t="str">
        <f t="shared" si="42"/>
        <v/>
      </c>
      <c r="R64" s="5" t="str">
        <f t="shared" si="43"/>
        <v/>
      </c>
      <c r="S64" s="96" t="str">
        <f t="shared" si="44"/>
        <v/>
      </c>
      <c r="T64" s="107" t="str">
        <f t="shared" si="45"/>
        <v/>
      </c>
      <c r="U64" s="5" t="str">
        <f>IF(M64="","",IF(B64="NB",U63,IF(T64="",SUM($T$5:$T64)+S64,SUM($T$5:$T64))))</f>
        <v/>
      </c>
      <c r="V64" s="110" t="str">
        <f t="shared" si="60"/>
        <v/>
      </c>
      <c r="W64" s="83" t="e">
        <f t="shared" si="65"/>
        <v>#VALUE!</v>
      </c>
      <c r="X64" s="85" t="str">
        <f t="shared" si="66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61"/>
        <v/>
      </c>
      <c r="AC64" s="4" t="str">
        <f t="shared" si="9"/>
        <v/>
      </c>
      <c r="AD64" s="4" t="str">
        <f t="shared" si="10"/>
        <v/>
      </c>
      <c r="AE64" s="1" t="str">
        <f t="shared" si="67"/>
        <v/>
      </c>
      <c r="AF64" s="1" t="str">
        <f t="shared" si="68"/>
        <v/>
      </c>
      <c r="AG64" s="1" t="str">
        <f t="shared" si="69"/>
        <v/>
      </c>
      <c r="AH64" s="1" t="str">
        <f t="shared" si="70"/>
        <v/>
      </c>
      <c r="AI64" s="1" t="str">
        <f t="shared" si="71"/>
        <v/>
      </c>
      <c r="AJ64" s="1" t="str">
        <f t="shared" si="72"/>
        <v/>
      </c>
      <c r="AK64" s="1">
        <f t="shared" si="46"/>
        <v>0</v>
      </c>
      <c r="AL64" s="1">
        <f t="shared" si="47"/>
        <v>0</v>
      </c>
      <c r="AM64" s="1" t="str">
        <f t="shared" si="62"/>
        <v/>
      </c>
      <c r="AN64" s="1">
        <f t="shared" si="73"/>
        <v>0</v>
      </c>
      <c r="AO64" s="1" t="str">
        <f t="shared" si="57"/>
        <v/>
      </c>
      <c r="AP64" s="1" t="str">
        <f t="shared" si="22"/>
        <v>N</v>
      </c>
      <c r="AQ64" s="1" t="str">
        <f t="shared" si="23"/>
        <v>N</v>
      </c>
      <c r="AR64" s="1" t="str">
        <f t="shared" si="24"/>
        <v>N</v>
      </c>
      <c r="AS64" s="1" t="str">
        <f t="shared" si="74"/>
        <v/>
      </c>
      <c r="AT64" s="15" t="str">
        <f t="shared" si="75"/>
        <v/>
      </c>
      <c r="AU64" s="1" t="str">
        <f t="shared" si="76"/>
        <v/>
      </c>
      <c r="AV64" s="1" t="str">
        <f t="shared" si="77"/>
        <v/>
      </c>
      <c r="AW64" s="1" t="str">
        <f t="shared" si="78"/>
        <v/>
      </c>
      <c r="AX64" s="1" t="str">
        <f t="shared" si="79"/>
        <v/>
      </c>
      <c r="AY64" s="1" t="str">
        <f t="shared" si="80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9"/>
        <v>00000</v>
      </c>
      <c r="BC64" s="1" t="str">
        <f t="shared" si="90"/>
        <v>00000</v>
      </c>
      <c r="BD64" s="1" t="str">
        <f t="shared" si="91"/>
        <v>000000</v>
      </c>
      <c r="BE64" s="1" t="str">
        <f t="shared" si="92"/>
        <v>000000</v>
      </c>
      <c r="BF64" s="1" t="str">
        <f t="shared" si="93"/>
        <v>B</v>
      </c>
      <c r="BG64" s="1" t="str">
        <f t="shared" si="81"/>
        <v/>
      </c>
      <c r="BH64" s="1">
        <f t="shared" si="51"/>
        <v>0</v>
      </c>
      <c r="BI64" s="1" t="str">
        <f t="shared" si="82"/>
        <v/>
      </c>
      <c r="BJ64" s="1">
        <f t="shared" si="52"/>
        <v>0</v>
      </c>
      <c r="BK64" s="1" t="str">
        <f t="shared" si="83"/>
        <v/>
      </c>
      <c r="BL64" s="1">
        <f t="shared" si="53"/>
        <v>0</v>
      </c>
      <c r="BM64" s="1" t="str">
        <f t="shared" si="54"/>
        <v>0</v>
      </c>
      <c r="BN64" s="1" t="str">
        <f t="shared" si="55"/>
        <v>0</v>
      </c>
      <c r="BO64" s="1" t="str">
        <f t="shared" si="56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63"/>
        <v/>
      </c>
      <c r="C65" s="101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64"/>
        <v/>
      </c>
      <c r="H65" s="104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6" t="str">
        <f t="shared" si="43"/>
        <v/>
      </c>
      <c r="S65" s="96" t="str">
        <f t="shared" si="44"/>
        <v/>
      </c>
      <c r="T65" s="107" t="str">
        <f t="shared" si="45"/>
        <v/>
      </c>
      <c r="U65" s="96" t="str">
        <f>IF(M65="","",IF(B65="NB",U64,IF(T65="",SUM($T$5:$T65)+S65,SUM($T$5:$T65))))</f>
        <v/>
      </c>
      <c r="V65" s="108" t="str">
        <f t="shared" si="60"/>
        <v/>
      </c>
      <c r="W65" s="83" t="e">
        <f t="shared" si="65"/>
        <v>#VALUE!</v>
      </c>
      <c r="X65" s="85" t="str">
        <f t="shared" si="66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61"/>
        <v/>
      </c>
      <c r="AC65" s="4" t="str">
        <f t="shared" si="9"/>
        <v/>
      </c>
      <c r="AD65" s="4" t="str">
        <f t="shared" si="10"/>
        <v/>
      </c>
      <c r="AE65" s="1" t="str">
        <f t="shared" si="67"/>
        <v/>
      </c>
      <c r="AF65" s="1" t="str">
        <f t="shared" si="68"/>
        <v/>
      </c>
      <c r="AG65" s="1" t="str">
        <f t="shared" si="69"/>
        <v/>
      </c>
      <c r="AH65" s="1" t="str">
        <f t="shared" si="70"/>
        <v/>
      </c>
      <c r="AI65" s="1" t="str">
        <f t="shared" si="71"/>
        <v/>
      </c>
      <c r="AJ65" s="1" t="str">
        <f t="shared" si="72"/>
        <v/>
      </c>
      <c r="AK65" s="1">
        <f t="shared" si="46"/>
        <v>0</v>
      </c>
      <c r="AL65" s="1">
        <f t="shared" si="47"/>
        <v>0</v>
      </c>
      <c r="AM65" s="1" t="str">
        <f t="shared" si="62"/>
        <v/>
      </c>
      <c r="AN65" s="1">
        <f t="shared" si="73"/>
        <v>0</v>
      </c>
      <c r="AO65" s="1" t="str">
        <f t="shared" si="57"/>
        <v/>
      </c>
      <c r="AP65" s="1" t="str">
        <f t="shared" si="22"/>
        <v>N</v>
      </c>
      <c r="AQ65" s="1" t="str">
        <f t="shared" si="23"/>
        <v>N</v>
      </c>
      <c r="AR65" s="1" t="str">
        <f t="shared" si="24"/>
        <v>N</v>
      </c>
      <c r="AS65" s="1" t="str">
        <f t="shared" si="74"/>
        <v/>
      </c>
      <c r="AT65" s="15" t="str">
        <f t="shared" si="75"/>
        <v/>
      </c>
      <c r="AU65" s="1" t="str">
        <f t="shared" si="76"/>
        <v/>
      </c>
      <c r="AV65" s="1" t="str">
        <f t="shared" si="77"/>
        <v/>
      </c>
      <c r="AW65" s="1" t="str">
        <f t="shared" si="78"/>
        <v/>
      </c>
      <c r="AX65" s="1" t="str">
        <f t="shared" si="79"/>
        <v/>
      </c>
      <c r="AY65" s="1" t="str">
        <f t="shared" si="80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9"/>
        <v>00000</v>
      </c>
      <c r="BC65" s="1" t="str">
        <f t="shared" si="90"/>
        <v>00000</v>
      </c>
      <c r="BD65" s="1" t="str">
        <f t="shared" si="91"/>
        <v>000000</v>
      </c>
      <c r="BE65" s="1" t="str">
        <f t="shared" si="92"/>
        <v>000000</v>
      </c>
      <c r="BF65" s="1" t="str">
        <f t="shared" si="93"/>
        <v>B</v>
      </c>
      <c r="BG65" s="1" t="str">
        <f t="shared" si="81"/>
        <v/>
      </c>
      <c r="BH65" s="1">
        <f t="shared" si="51"/>
        <v>0</v>
      </c>
      <c r="BI65" s="1" t="str">
        <f t="shared" si="82"/>
        <v/>
      </c>
      <c r="BJ65" s="1">
        <f t="shared" si="52"/>
        <v>0</v>
      </c>
      <c r="BK65" s="1" t="str">
        <f t="shared" si="83"/>
        <v/>
      </c>
      <c r="BL65" s="1">
        <f t="shared" si="53"/>
        <v>0</v>
      </c>
      <c r="BM65" s="1" t="str">
        <f t="shared" si="54"/>
        <v>0</v>
      </c>
      <c r="BN65" s="1" t="str">
        <f t="shared" si="55"/>
        <v>0</v>
      </c>
      <c r="BO65" s="1" t="str">
        <f t="shared" si="56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63"/>
        <v/>
      </c>
      <c r="C66" s="102" t="str">
        <f t="shared" si="1"/>
        <v/>
      </c>
      <c r="D66" s="97" t="str">
        <f t="shared" si="36"/>
        <v/>
      </c>
      <c r="E66" s="98" t="str">
        <f t="shared" si="37"/>
        <v/>
      </c>
      <c r="F66" s="8" t="str">
        <f t="shared" si="64"/>
        <v/>
      </c>
      <c r="H66" s="105" t="str">
        <f t="shared" si="2"/>
        <v/>
      </c>
      <c r="I66" s="97" t="str">
        <f t="shared" si="38"/>
        <v/>
      </c>
      <c r="J66" s="98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7" t="str">
        <f t="shared" si="41"/>
        <v/>
      </c>
      <c r="Q66" s="98" t="str">
        <f t="shared" si="42"/>
        <v/>
      </c>
      <c r="R66" s="4" t="str">
        <f t="shared" si="43"/>
        <v/>
      </c>
      <c r="S66" s="96" t="str">
        <f t="shared" si="44"/>
        <v/>
      </c>
      <c r="T66" s="107" t="str">
        <f t="shared" si="45"/>
        <v/>
      </c>
      <c r="U66" s="4" t="str">
        <f>IF(M66="","",IF(B66="NB",U65,IF(T66="",SUM($T$5:$T66)+S66,SUM($T$5:$T66))))</f>
        <v/>
      </c>
      <c r="V66" s="109" t="str">
        <f t="shared" si="60"/>
        <v/>
      </c>
      <c r="W66" s="83" t="e">
        <f t="shared" si="65"/>
        <v>#VALUE!</v>
      </c>
      <c r="X66" s="85" t="str">
        <f t="shared" si="66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61"/>
        <v/>
      </c>
      <c r="AC66" s="4" t="str">
        <f t="shared" si="9"/>
        <v/>
      </c>
      <c r="AD66" s="4" t="str">
        <f t="shared" si="10"/>
        <v/>
      </c>
      <c r="AE66" s="1" t="str">
        <f t="shared" si="67"/>
        <v/>
      </c>
      <c r="AF66" s="1" t="str">
        <f t="shared" si="68"/>
        <v/>
      </c>
      <c r="AG66" s="1" t="str">
        <f t="shared" si="69"/>
        <v/>
      </c>
      <c r="AH66" s="1" t="str">
        <f t="shared" si="70"/>
        <v/>
      </c>
      <c r="AI66" s="1" t="str">
        <f t="shared" si="71"/>
        <v/>
      </c>
      <c r="AJ66" s="1" t="str">
        <f t="shared" si="72"/>
        <v/>
      </c>
      <c r="AK66" s="1">
        <f t="shared" si="46"/>
        <v>0</v>
      </c>
      <c r="AL66" s="1">
        <f t="shared" si="47"/>
        <v>0</v>
      </c>
      <c r="AM66" s="1" t="str">
        <f t="shared" si="62"/>
        <v/>
      </c>
      <c r="AN66" s="1">
        <f t="shared" si="73"/>
        <v>0</v>
      </c>
      <c r="AO66" s="1" t="str">
        <f t="shared" si="57"/>
        <v/>
      </c>
      <c r="AP66" s="1" t="str">
        <f t="shared" si="22"/>
        <v>N</v>
      </c>
      <c r="AQ66" s="1" t="str">
        <f t="shared" si="23"/>
        <v>N</v>
      </c>
      <c r="AR66" s="1" t="str">
        <f t="shared" si="24"/>
        <v>N</v>
      </c>
      <c r="AS66" s="1" t="str">
        <f t="shared" si="74"/>
        <v/>
      </c>
      <c r="AT66" s="15" t="str">
        <f t="shared" si="75"/>
        <v/>
      </c>
      <c r="AU66" s="1" t="str">
        <f t="shared" si="76"/>
        <v/>
      </c>
      <c r="AV66" s="1" t="str">
        <f t="shared" si="77"/>
        <v/>
      </c>
      <c r="AW66" s="1" t="str">
        <f t="shared" si="78"/>
        <v/>
      </c>
      <c r="AX66" s="1" t="str">
        <f t="shared" si="79"/>
        <v/>
      </c>
      <c r="AY66" s="1" t="str">
        <f t="shared" si="80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9"/>
        <v>00000</v>
      </c>
      <c r="BC66" s="1" t="str">
        <f t="shared" si="90"/>
        <v>00000</v>
      </c>
      <c r="BD66" s="1" t="str">
        <f t="shared" si="91"/>
        <v>000000</v>
      </c>
      <c r="BE66" s="1" t="str">
        <f t="shared" si="92"/>
        <v>000000</v>
      </c>
      <c r="BF66" s="1" t="str">
        <f t="shared" si="93"/>
        <v>B</v>
      </c>
      <c r="BG66" s="1" t="str">
        <f t="shared" si="81"/>
        <v/>
      </c>
      <c r="BH66" s="1">
        <f t="shared" si="51"/>
        <v>0</v>
      </c>
      <c r="BI66" s="1" t="str">
        <f t="shared" si="82"/>
        <v/>
      </c>
      <c r="BJ66" s="1">
        <f t="shared" si="52"/>
        <v>0</v>
      </c>
      <c r="BK66" s="1" t="str">
        <f t="shared" si="83"/>
        <v/>
      </c>
      <c r="BL66" s="1">
        <f t="shared" si="53"/>
        <v>0</v>
      </c>
      <c r="BM66" s="1" t="str">
        <f t="shared" si="54"/>
        <v>0</v>
      </c>
      <c r="BN66" s="1" t="str">
        <f t="shared" si="55"/>
        <v>0</v>
      </c>
      <c r="BO66" s="1" t="str">
        <f t="shared" si="56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63"/>
        <v/>
      </c>
      <c r="C67" s="102" t="str">
        <f t="shared" si="1"/>
        <v/>
      </c>
      <c r="D67" s="97" t="str">
        <f t="shared" si="36"/>
        <v/>
      </c>
      <c r="E67" s="98" t="str">
        <f t="shared" si="37"/>
        <v/>
      </c>
      <c r="F67" s="8" t="str">
        <f t="shared" si="64"/>
        <v/>
      </c>
      <c r="H67" s="105" t="str">
        <f t="shared" si="2"/>
        <v/>
      </c>
      <c r="I67" s="97" t="str">
        <f t="shared" si="38"/>
        <v/>
      </c>
      <c r="J67" s="98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7" t="str">
        <f t="shared" si="41"/>
        <v/>
      </c>
      <c r="Q67" s="98" t="str">
        <f t="shared" si="42"/>
        <v/>
      </c>
      <c r="R67" s="4" t="str">
        <f t="shared" si="43"/>
        <v/>
      </c>
      <c r="S67" s="96" t="str">
        <f t="shared" si="44"/>
        <v/>
      </c>
      <c r="T67" s="107" t="str">
        <f t="shared" si="45"/>
        <v/>
      </c>
      <c r="U67" s="4" t="str">
        <f>IF(M67="","",IF(B67="NB",U66,IF(T67="",SUM($T$5:$T67)+S67,SUM($T$5:$T67))))</f>
        <v/>
      </c>
      <c r="V67" s="109" t="str">
        <f t="shared" si="60"/>
        <v/>
      </c>
      <c r="W67" s="83" t="e">
        <f t="shared" si="65"/>
        <v>#VALUE!</v>
      </c>
      <c r="X67" s="85" t="str">
        <f t="shared" si="66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61"/>
        <v/>
      </c>
      <c r="AC67" s="4" t="str">
        <f t="shared" si="9"/>
        <v/>
      </c>
      <c r="AD67" s="4" t="str">
        <f t="shared" si="10"/>
        <v/>
      </c>
      <c r="AE67" s="1" t="str">
        <f t="shared" si="67"/>
        <v/>
      </c>
      <c r="AF67" s="1" t="str">
        <f t="shared" si="68"/>
        <v/>
      </c>
      <c r="AG67" s="1" t="str">
        <f t="shared" si="69"/>
        <v/>
      </c>
      <c r="AH67" s="1" t="str">
        <f t="shared" si="70"/>
        <v/>
      </c>
      <c r="AI67" s="1" t="str">
        <f t="shared" si="71"/>
        <v/>
      </c>
      <c r="AJ67" s="1" t="str">
        <f t="shared" si="72"/>
        <v/>
      </c>
      <c r="AK67" s="1">
        <f t="shared" si="46"/>
        <v>0</v>
      </c>
      <c r="AL67" s="1">
        <f t="shared" si="47"/>
        <v>0</v>
      </c>
      <c r="AM67" s="1" t="str">
        <f t="shared" si="62"/>
        <v/>
      </c>
      <c r="AN67" s="1">
        <f t="shared" si="73"/>
        <v>0</v>
      </c>
      <c r="AO67" s="1" t="str">
        <f t="shared" si="57"/>
        <v/>
      </c>
      <c r="AP67" s="1" t="str">
        <f t="shared" si="22"/>
        <v>N</v>
      </c>
      <c r="AQ67" s="1" t="str">
        <f t="shared" si="23"/>
        <v>N</v>
      </c>
      <c r="AR67" s="1" t="str">
        <f t="shared" si="24"/>
        <v>N</v>
      </c>
      <c r="AS67" s="1" t="str">
        <f t="shared" si="74"/>
        <v/>
      </c>
      <c r="AT67" s="15" t="str">
        <f t="shared" si="75"/>
        <v/>
      </c>
      <c r="AU67" s="1" t="str">
        <f t="shared" si="76"/>
        <v/>
      </c>
      <c r="AV67" s="1" t="str">
        <f t="shared" si="77"/>
        <v/>
      </c>
      <c r="AW67" s="1" t="str">
        <f t="shared" si="78"/>
        <v/>
      </c>
      <c r="AX67" s="1" t="str">
        <f t="shared" si="79"/>
        <v/>
      </c>
      <c r="AY67" s="1" t="str">
        <f t="shared" si="80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9"/>
        <v>00000</v>
      </c>
      <c r="BC67" s="1" t="str">
        <f t="shared" si="90"/>
        <v>00000</v>
      </c>
      <c r="BD67" s="1" t="str">
        <f t="shared" si="91"/>
        <v>000000</v>
      </c>
      <c r="BE67" s="1" t="str">
        <f t="shared" si="92"/>
        <v>000000</v>
      </c>
      <c r="BF67" s="1" t="str">
        <f t="shared" si="93"/>
        <v>B</v>
      </c>
      <c r="BG67" s="1" t="str">
        <f t="shared" si="81"/>
        <v/>
      </c>
      <c r="BH67" s="1">
        <f t="shared" si="51"/>
        <v>0</v>
      </c>
      <c r="BI67" s="1" t="str">
        <f t="shared" si="82"/>
        <v/>
      </c>
      <c r="BJ67" s="1">
        <f t="shared" si="52"/>
        <v>0</v>
      </c>
      <c r="BK67" s="1" t="str">
        <f t="shared" si="83"/>
        <v/>
      </c>
      <c r="BL67" s="1">
        <f t="shared" si="53"/>
        <v>0</v>
      </c>
      <c r="BM67" s="1" t="str">
        <f t="shared" si="54"/>
        <v>0</v>
      </c>
      <c r="BN67" s="1" t="str">
        <f t="shared" si="55"/>
        <v>0</v>
      </c>
      <c r="BO67" s="1" t="str">
        <f t="shared" si="56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63"/>
        <v/>
      </c>
      <c r="C68" s="102" t="str">
        <f t="shared" si="1"/>
        <v/>
      </c>
      <c r="D68" s="97" t="str">
        <f t="shared" si="36"/>
        <v/>
      </c>
      <c r="E68" s="98" t="str">
        <f t="shared" si="37"/>
        <v/>
      </c>
      <c r="F68" s="8" t="str">
        <f t="shared" si="64"/>
        <v/>
      </c>
      <c r="H68" s="105" t="str">
        <f t="shared" si="2"/>
        <v/>
      </c>
      <c r="I68" s="97" t="str">
        <f t="shared" si="38"/>
        <v/>
      </c>
      <c r="J68" s="98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7" t="str">
        <f t="shared" si="41"/>
        <v/>
      </c>
      <c r="Q68" s="98" t="str">
        <f t="shared" si="42"/>
        <v/>
      </c>
      <c r="R68" s="4" t="str">
        <f t="shared" si="43"/>
        <v/>
      </c>
      <c r="S68" s="96" t="str">
        <f t="shared" si="44"/>
        <v/>
      </c>
      <c r="T68" s="107" t="str">
        <f t="shared" si="45"/>
        <v/>
      </c>
      <c r="U68" s="4" t="str">
        <f>IF(M68="","",IF(B68="NB",U67,IF(T68="",SUM($T$5:$T68)+S68,SUM($T$5:$T68))))</f>
        <v/>
      </c>
      <c r="V68" s="109" t="str">
        <f t="shared" si="60"/>
        <v/>
      </c>
      <c r="W68" s="83" t="e">
        <f t="shared" si="65"/>
        <v>#VALUE!</v>
      </c>
      <c r="X68" s="85" t="str">
        <f t="shared" si="66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61"/>
        <v/>
      </c>
      <c r="AC68" s="4" t="str">
        <f t="shared" si="9"/>
        <v/>
      </c>
      <c r="AD68" s="4" t="str">
        <f t="shared" si="10"/>
        <v/>
      </c>
      <c r="AE68" s="1" t="str">
        <f t="shared" si="67"/>
        <v/>
      </c>
      <c r="AF68" s="1" t="str">
        <f t="shared" si="68"/>
        <v/>
      </c>
      <c r="AG68" s="1" t="str">
        <f t="shared" si="69"/>
        <v/>
      </c>
      <c r="AH68" s="1" t="str">
        <f t="shared" si="70"/>
        <v/>
      </c>
      <c r="AI68" s="1" t="str">
        <f t="shared" si="71"/>
        <v/>
      </c>
      <c r="AJ68" s="1" t="str">
        <f t="shared" si="72"/>
        <v/>
      </c>
      <c r="AK68" s="1">
        <f t="shared" si="46"/>
        <v>0</v>
      </c>
      <c r="AL68" s="1">
        <f t="shared" si="47"/>
        <v>0</v>
      </c>
      <c r="AM68" s="1" t="str">
        <f t="shared" si="62"/>
        <v/>
      </c>
      <c r="AN68" s="1">
        <f t="shared" si="73"/>
        <v>0</v>
      </c>
      <c r="AO68" s="1" t="str">
        <f t="shared" si="57"/>
        <v/>
      </c>
      <c r="AP68" s="1" t="str">
        <f t="shared" si="22"/>
        <v>N</v>
      </c>
      <c r="AQ68" s="1" t="str">
        <f t="shared" si="23"/>
        <v>N</v>
      </c>
      <c r="AR68" s="1" t="str">
        <f t="shared" si="24"/>
        <v>N</v>
      </c>
      <c r="AS68" s="1" t="str">
        <f t="shared" si="74"/>
        <v/>
      </c>
      <c r="AT68" s="15" t="str">
        <f t="shared" si="75"/>
        <v/>
      </c>
      <c r="AU68" s="1" t="str">
        <f t="shared" si="76"/>
        <v/>
      </c>
      <c r="AV68" s="1" t="str">
        <f t="shared" si="77"/>
        <v/>
      </c>
      <c r="AW68" s="1" t="str">
        <f t="shared" si="78"/>
        <v/>
      </c>
      <c r="AX68" s="1" t="str">
        <f t="shared" si="79"/>
        <v/>
      </c>
      <c r="AY68" s="1" t="str">
        <f t="shared" si="80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9"/>
        <v>00000</v>
      </c>
      <c r="BC68" s="1" t="str">
        <f t="shared" si="90"/>
        <v>00000</v>
      </c>
      <c r="BD68" s="1" t="str">
        <f t="shared" si="91"/>
        <v>000000</v>
      </c>
      <c r="BE68" s="1" t="str">
        <f t="shared" si="92"/>
        <v>000000</v>
      </c>
      <c r="BF68" s="1" t="str">
        <f t="shared" si="93"/>
        <v>B</v>
      </c>
      <c r="BG68" s="1" t="str">
        <f t="shared" si="81"/>
        <v/>
      </c>
      <c r="BH68" s="1">
        <f t="shared" si="51"/>
        <v>0</v>
      </c>
      <c r="BI68" s="1" t="str">
        <f t="shared" si="82"/>
        <v/>
      </c>
      <c r="BJ68" s="1">
        <f t="shared" si="52"/>
        <v>0</v>
      </c>
      <c r="BK68" s="1" t="str">
        <f t="shared" si="83"/>
        <v/>
      </c>
      <c r="BL68" s="1">
        <f t="shared" si="53"/>
        <v>0</v>
      </c>
      <c r="BM68" s="1" t="str">
        <f t="shared" si="54"/>
        <v>0</v>
      </c>
      <c r="BN68" s="1" t="str">
        <f t="shared" si="55"/>
        <v>0</v>
      </c>
      <c r="BO68" s="1" t="str">
        <f t="shared" si="56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6" t="str">
        <f t="shared" si="63"/>
        <v/>
      </c>
      <c r="C69" s="103" t="str">
        <f t="shared" si="1"/>
        <v/>
      </c>
      <c r="D69" s="99" t="str">
        <f t="shared" si="36"/>
        <v/>
      </c>
      <c r="E69" s="100" t="str">
        <f t="shared" si="37"/>
        <v/>
      </c>
      <c r="F69" s="10" t="str">
        <f t="shared" si="64"/>
        <v/>
      </c>
      <c r="H69" s="106" t="str">
        <f t="shared" si="2"/>
        <v/>
      </c>
      <c r="I69" s="99" t="str">
        <f t="shared" si="38"/>
        <v/>
      </c>
      <c r="J69" s="100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99" t="str">
        <f t="shared" si="41"/>
        <v/>
      </c>
      <c r="Q69" s="100" t="str">
        <f t="shared" si="42"/>
        <v/>
      </c>
      <c r="R69" s="5" t="str">
        <f t="shared" si="43"/>
        <v/>
      </c>
      <c r="S69" s="96" t="str">
        <f t="shared" si="44"/>
        <v/>
      </c>
      <c r="T69" s="107" t="str">
        <f t="shared" si="45"/>
        <v/>
      </c>
      <c r="U69" s="5" t="str">
        <f>IF(M69="","",IF(B69="NB",U68,IF(T69="",SUM($T$5:$T69)+S69,SUM($T$5:$T69))))</f>
        <v/>
      </c>
      <c r="V69" s="110" t="str">
        <f t="shared" ref="V69:V100" si="94">IF(AW69="R","Rabbit","")</f>
        <v/>
      </c>
      <c r="W69" s="83" t="e">
        <f t="shared" si="65"/>
        <v>#VALUE!</v>
      </c>
      <c r="X69" s="85" t="str">
        <f t="shared" si="66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61"/>
        <v/>
      </c>
      <c r="AC69" s="4" t="str">
        <f t="shared" si="9"/>
        <v/>
      </c>
      <c r="AD69" s="4" t="str">
        <f t="shared" si="10"/>
        <v/>
      </c>
      <c r="AE69" s="1" t="str">
        <f t="shared" si="67"/>
        <v/>
      </c>
      <c r="AF69" s="1" t="str">
        <f t="shared" si="68"/>
        <v/>
      </c>
      <c r="AG69" s="1" t="str">
        <f t="shared" si="69"/>
        <v/>
      </c>
      <c r="AH69" s="1" t="str">
        <f t="shared" si="70"/>
        <v/>
      </c>
      <c r="AI69" s="1" t="str">
        <f t="shared" si="71"/>
        <v/>
      </c>
      <c r="AJ69" s="1" t="str">
        <f t="shared" si="72"/>
        <v/>
      </c>
      <c r="AK69" s="1">
        <f t="shared" si="46"/>
        <v>0</v>
      </c>
      <c r="AL69" s="1">
        <f t="shared" si="47"/>
        <v>0</v>
      </c>
      <c r="AM69" s="1" t="str">
        <f t="shared" si="62"/>
        <v/>
      </c>
      <c r="AN69" s="1">
        <f t="shared" si="73"/>
        <v>0</v>
      </c>
      <c r="AO69" s="1" t="str">
        <f t="shared" si="57"/>
        <v/>
      </c>
      <c r="AP69" s="1" t="str">
        <f t="shared" si="22"/>
        <v>N</v>
      </c>
      <c r="AQ69" s="1" t="str">
        <f t="shared" si="23"/>
        <v>N</v>
      </c>
      <c r="AR69" s="1" t="str">
        <f t="shared" si="24"/>
        <v>N</v>
      </c>
      <c r="AS69" s="1" t="str">
        <f t="shared" si="74"/>
        <v/>
      </c>
      <c r="AT69" s="15" t="str">
        <f t="shared" si="75"/>
        <v/>
      </c>
      <c r="AU69" s="1" t="str">
        <f t="shared" si="76"/>
        <v/>
      </c>
      <c r="AV69" s="1" t="str">
        <f t="shared" si="77"/>
        <v/>
      </c>
      <c r="AW69" s="1" t="str">
        <f t="shared" si="78"/>
        <v/>
      </c>
      <c r="AX69" s="1" t="str">
        <f t="shared" si="79"/>
        <v/>
      </c>
      <c r="AY69" s="1" t="str">
        <f t="shared" si="80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9"/>
        <v>00000</v>
      </c>
      <c r="BC69" s="1" t="str">
        <f t="shared" si="90"/>
        <v>00000</v>
      </c>
      <c r="BD69" s="1" t="str">
        <f t="shared" si="91"/>
        <v>000000</v>
      </c>
      <c r="BE69" s="1" t="str">
        <f t="shared" si="92"/>
        <v>000000</v>
      </c>
      <c r="BF69" s="1" t="str">
        <f t="shared" si="93"/>
        <v>B</v>
      </c>
      <c r="BG69" s="1" t="str">
        <f t="shared" si="81"/>
        <v/>
      </c>
      <c r="BH69" s="1">
        <f t="shared" si="51"/>
        <v>0</v>
      </c>
      <c r="BI69" s="1" t="str">
        <f t="shared" si="82"/>
        <v/>
      </c>
      <c r="BJ69" s="1">
        <f t="shared" si="52"/>
        <v>0</v>
      </c>
      <c r="BK69" s="1" t="str">
        <f t="shared" si="83"/>
        <v/>
      </c>
      <c r="BL69" s="1">
        <f t="shared" si="53"/>
        <v>0</v>
      </c>
      <c r="BM69" s="1" t="str">
        <f t="shared" si="54"/>
        <v>0</v>
      </c>
      <c r="BN69" s="1" t="str">
        <f t="shared" si="55"/>
        <v>0</v>
      </c>
      <c r="BO69" s="1" t="str">
        <f t="shared" si="56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63"/>
        <v/>
      </c>
      <c r="C70" s="101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64"/>
        <v/>
      </c>
      <c r="H70" s="104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6" t="str">
        <f t="shared" si="43"/>
        <v/>
      </c>
      <c r="S70" s="96" t="str">
        <f t="shared" si="44"/>
        <v/>
      </c>
      <c r="T70" s="107" t="str">
        <f t="shared" si="45"/>
        <v/>
      </c>
      <c r="U70" s="96" t="str">
        <f>IF(M70="","",IF(B70="NB",U69,IF(T70="",SUM($T$5:$T70)+S70,SUM($T$5:$T70))))</f>
        <v/>
      </c>
      <c r="V70" s="108" t="str">
        <f t="shared" si="94"/>
        <v/>
      </c>
      <c r="W70" s="83" t="e">
        <f t="shared" si="65"/>
        <v>#VALUE!</v>
      </c>
      <c r="X70" s="85" t="str">
        <f t="shared" si="66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61"/>
        <v/>
      </c>
      <c r="AC70" s="4" t="str">
        <f t="shared" si="9"/>
        <v/>
      </c>
      <c r="AD70" s="4" t="str">
        <f t="shared" si="10"/>
        <v/>
      </c>
      <c r="AE70" s="1" t="str">
        <f t="shared" si="67"/>
        <v/>
      </c>
      <c r="AF70" s="1" t="str">
        <f t="shared" si="68"/>
        <v/>
      </c>
      <c r="AG70" s="1" t="str">
        <f t="shared" si="69"/>
        <v/>
      </c>
      <c r="AH70" s="1" t="str">
        <f t="shared" si="70"/>
        <v/>
      </c>
      <c r="AI70" s="1" t="str">
        <f t="shared" si="71"/>
        <v/>
      </c>
      <c r="AJ70" s="1" t="str">
        <f t="shared" si="72"/>
        <v/>
      </c>
      <c r="AK70" s="1">
        <f t="shared" si="46"/>
        <v>0</v>
      </c>
      <c r="AL70" s="1">
        <f t="shared" si="47"/>
        <v>0</v>
      </c>
      <c r="AM70" s="1" t="str">
        <f t="shared" si="62"/>
        <v/>
      </c>
      <c r="AN70" s="1">
        <f t="shared" si="73"/>
        <v>0</v>
      </c>
      <c r="AO70" s="1" t="str">
        <f t="shared" si="57"/>
        <v/>
      </c>
      <c r="AP70" s="1" t="str">
        <f t="shared" si="22"/>
        <v>N</v>
      </c>
      <c r="AQ70" s="1" t="str">
        <f t="shared" si="23"/>
        <v>N</v>
      </c>
      <c r="AR70" s="1" t="str">
        <f t="shared" si="24"/>
        <v>N</v>
      </c>
      <c r="AS70" s="1" t="str">
        <f t="shared" si="74"/>
        <v/>
      </c>
      <c r="AT70" s="15" t="str">
        <f t="shared" si="75"/>
        <v/>
      </c>
      <c r="AU70" s="1" t="str">
        <f t="shared" si="76"/>
        <v/>
      </c>
      <c r="AV70" s="1" t="str">
        <f t="shared" si="77"/>
        <v/>
      </c>
      <c r="AW70" s="1" t="str">
        <f t="shared" si="78"/>
        <v/>
      </c>
      <c r="AX70" s="1" t="str">
        <f t="shared" si="79"/>
        <v/>
      </c>
      <c r="AY70" s="1" t="str">
        <f t="shared" si="80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9"/>
        <v>00000</v>
      </c>
      <c r="BC70" s="1" t="str">
        <f t="shared" si="90"/>
        <v>00000</v>
      </c>
      <c r="BD70" s="1" t="str">
        <f t="shared" si="91"/>
        <v>000000</v>
      </c>
      <c r="BE70" s="1" t="str">
        <f t="shared" si="92"/>
        <v>000000</v>
      </c>
      <c r="BF70" s="1" t="str">
        <f t="shared" si="93"/>
        <v>B</v>
      </c>
      <c r="BG70" s="1" t="str">
        <f t="shared" si="81"/>
        <v/>
      </c>
      <c r="BH70" s="1">
        <f t="shared" si="51"/>
        <v>0</v>
      </c>
      <c r="BI70" s="1" t="str">
        <f t="shared" si="82"/>
        <v/>
      </c>
      <c r="BJ70" s="1">
        <f t="shared" si="52"/>
        <v>0</v>
      </c>
      <c r="BK70" s="1" t="str">
        <f t="shared" si="83"/>
        <v/>
      </c>
      <c r="BL70" s="1">
        <f t="shared" si="53"/>
        <v>0</v>
      </c>
      <c r="BM70" s="1" t="str">
        <f t="shared" si="54"/>
        <v>0</v>
      </c>
      <c r="BN70" s="1" t="str">
        <f t="shared" si="55"/>
        <v>0</v>
      </c>
      <c r="BO70" s="1" t="str">
        <f t="shared" si="56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63"/>
        <v/>
      </c>
      <c r="C71" s="102" t="str">
        <f t="shared" ref="C71:C109" si="95">IF(Y71=Y70,"",Y71)</f>
        <v/>
      </c>
      <c r="D71" s="97" t="str">
        <f t="shared" si="36"/>
        <v/>
      </c>
      <c r="E71" s="98" t="str">
        <f t="shared" si="37"/>
        <v/>
      </c>
      <c r="F71" s="8" t="str">
        <f t="shared" si="64"/>
        <v/>
      </c>
      <c r="H71" s="105" t="str">
        <f t="shared" ref="H71:H109" si="96">IF(Z71=Z70,"",Z71)</f>
        <v/>
      </c>
      <c r="I71" s="97" t="str">
        <f t="shared" si="38"/>
        <v/>
      </c>
      <c r="J71" s="98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97">IF(AA70=AA71,"",AA71)</f>
        <v/>
      </c>
      <c r="P71" s="97" t="str">
        <f t="shared" si="41"/>
        <v/>
      </c>
      <c r="Q71" s="98" t="str">
        <f t="shared" si="42"/>
        <v/>
      </c>
      <c r="R71" s="4" t="str">
        <f t="shared" si="43"/>
        <v/>
      </c>
      <c r="S71" s="96" t="str">
        <f t="shared" si="44"/>
        <v/>
      </c>
      <c r="T71" s="107" t="str">
        <f t="shared" si="45"/>
        <v/>
      </c>
      <c r="U71" s="4" t="str">
        <f>IF(M71="","",IF(B71="NB",U70,IF(T71="",SUM($T$5:$T71)+S71,SUM($T$5:$T71))))</f>
        <v/>
      </c>
      <c r="V71" s="109" t="str">
        <f t="shared" si="94"/>
        <v/>
      </c>
      <c r="W71" s="83" t="e">
        <f t="shared" si="65"/>
        <v>#VALUE!</v>
      </c>
      <c r="X71" s="85" t="str">
        <f t="shared" si="66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02" si="98">F69&amp;F70</f>
        <v/>
      </c>
      <c r="AC71" s="4" t="str">
        <f t="shared" si="9"/>
        <v/>
      </c>
      <c r="AD71" s="4" t="str">
        <f t="shared" si="10"/>
        <v/>
      </c>
      <c r="AE71" s="1" t="str">
        <f t="shared" si="67"/>
        <v/>
      </c>
      <c r="AF71" s="1" t="str">
        <f t="shared" si="68"/>
        <v/>
      </c>
      <c r="AG71" s="1" t="str">
        <f t="shared" si="69"/>
        <v/>
      </c>
      <c r="AH71" s="1" t="str">
        <f t="shared" si="70"/>
        <v/>
      </c>
      <c r="AI71" s="1" t="str">
        <f t="shared" si="71"/>
        <v/>
      </c>
      <c r="AJ71" s="1" t="str">
        <f t="shared" si="72"/>
        <v/>
      </c>
      <c r="AK71" s="1">
        <f t="shared" si="46"/>
        <v>0</v>
      </c>
      <c r="AL71" s="1">
        <f t="shared" si="47"/>
        <v>0</v>
      </c>
      <c r="AM71" s="1" t="str">
        <f t="shared" ref="AM71:AM102" si="99">IF(M71="","",IF(AM70+AN71&gt;=10,10,IF(AM70+AN71&lt;=-10,-10,AM70+AN71)))</f>
        <v/>
      </c>
      <c r="AN71" s="1">
        <f t="shared" si="73"/>
        <v>0</v>
      </c>
      <c r="AO71" s="1" t="str">
        <f t="shared" si="57"/>
        <v/>
      </c>
      <c r="AP71" s="1" t="str">
        <f t="shared" si="22"/>
        <v>N</v>
      </c>
      <c r="AQ71" s="1" t="str">
        <f t="shared" si="23"/>
        <v>N</v>
      </c>
      <c r="AR71" s="1" t="str">
        <f t="shared" si="24"/>
        <v>N</v>
      </c>
      <c r="AS71" s="1" t="str">
        <f t="shared" si="74"/>
        <v/>
      </c>
      <c r="AT71" s="15" t="str">
        <f t="shared" si="75"/>
        <v/>
      </c>
      <c r="AU71" s="1" t="str">
        <f t="shared" si="76"/>
        <v/>
      </c>
      <c r="AV71" s="1" t="str">
        <f t="shared" si="77"/>
        <v/>
      </c>
      <c r="AW71" s="1" t="str">
        <f t="shared" si="78"/>
        <v/>
      </c>
      <c r="AX71" s="1" t="str">
        <f t="shared" si="79"/>
        <v/>
      </c>
      <c r="AY71" s="1" t="str">
        <f t="shared" si="80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9"/>
        <v>00000</v>
      </c>
      <c r="BC71" s="1" t="str">
        <f t="shared" si="90"/>
        <v>00000</v>
      </c>
      <c r="BD71" s="1" t="str">
        <f t="shared" si="91"/>
        <v>000000</v>
      </c>
      <c r="BE71" s="1" t="str">
        <f t="shared" si="92"/>
        <v>000000</v>
      </c>
      <c r="BF71" s="1" t="str">
        <f t="shared" si="93"/>
        <v>B</v>
      </c>
      <c r="BG71" s="1" t="str">
        <f t="shared" si="81"/>
        <v/>
      </c>
      <c r="BH71" s="1">
        <f t="shared" si="51"/>
        <v>0</v>
      </c>
      <c r="BI71" s="1" t="str">
        <f t="shared" si="82"/>
        <v/>
      </c>
      <c r="BJ71" s="1">
        <f t="shared" si="52"/>
        <v>0</v>
      </c>
      <c r="BK71" s="1" t="str">
        <f t="shared" si="83"/>
        <v/>
      </c>
      <c r="BL71" s="1">
        <f t="shared" si="53"/>
        <v>0</v>
      </c>
      <c r="BM71" s="1" t="str">
        <f t="shared" si="54"/>
        <v>0</v>
      </c>
      <c r="BN71" s="1" t="str">
        <f t="shared" si="55"/>
        <v>0</v>
      </c>
      <c r="BO71" s="1" t="str">
        <f t="shared" si="56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63"/>
        <v/>
      </c>
      <c r="C72" s="102" t="str">
        <f t="shared" si="95"/>
        <v/>
      </c>
      <c r="D72" s="97" t="str">
        <f t="shared" si="36"/>
        <v/>
      </c>
      <c r="E72" s="98" t="str">
        <f t="shared" si="37"/>
        <v/>
      </c>
      <c r="F72" s="8" t="str">
        <f t="shared" si="64"/>
        <v/>
      </c>
      <c r="H72" s="105" t="str">
        <f t="shared" si="96"/>
        <v/>
      </c>
      <c r="I72" s="97" t="str">
        <f t="shared" si="38"/>
        <v/>
      </c>
      <c r="J72" s="98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97"/>
        <v/>
      </c>
      <c r="P72" s="97" t="str">
        <f t="shared" si="41"/>
        <v/>
      </c>
      <c r="Q72" s="98" t="str">
        <f t="shared" si="42"/>
        <v/>
      </c>
      <c r="R72" s="4" t="str">
        <f t="shared" si="43"/>
        <v/>
      </c>
      <c r="S72" s="96" t="str">
        <f t="shared" si="44"/>
        <v/>
      </c>
      <c r="T72" s="107" t="str">
        <f t="shared" si="45"/>
        <v/>
      </c>
      <c r="U72" s="4" t="str">
        <f>IF(M72="","",IF(B72="NB",U71,IF(T72="",SUM($T$5:$T72)+S72,SUM($T$5:$T72))))</f>
        <v/>
      </c>
      <c r="V72" s="109" t="str">
        <f t="shared" si="94"/>
        <v/>
      </c>
      <c r="W72" s="83" t="e">
        <f t="shared" si="65"/>
        <v>#VALUE!</v>
      </c>
      <c r="X72" s="85" t="str">
        <f t="shared" si="66"/>
        <v/>
      </c>
      <c r="Y72" s="9" t="str">
        <f t="shared" ref="Y72:Y109" si="100">IF(AND(AB72="LL",Y70=Y71),IF(Y71="B","T","B"),Y71)</f>
        <v>B</v>
      </c>
      <c r="Z72" s="4" t="str">
        <f t="shared" ref="Z72:Z109" si="101">IF(AND(AC72="LL",Z70=Z71),IF(Z71="T","C","T"),Z71)</f>
        <v>C</v>
      </c>
      <c r="AA72" s="4" t="str">
        <f t="shared" ref="AA72:AA109" si="102">IF(AND(AD72="LL",AA70=AA71),IF(AA71="C","B","C"),AA71)</f>
        <v>B</v>
      </c>
      <c r="AB72" s="4" t="str">
        <f t="shared" si="98"/>
        <v/>
      </c>
      <c r="AC72" s="4" t="str">
        <f t="shared" ref="AC72:AC109" si="103">K70&amp;K71</f>
        <v/>
      </c>
      <c r="AD72" s="4" t="str">
        <f t="shared" ref="AD72:AD109" si="104">R70&amp;R71</f>
        <v/>
      </c>
      <c r="AE72" s="1" t="str">
        <f t="shared" si="67"/>
        <v/>
      </c>
      <c r="AF72" s="1" t="str">
        <f t="shared" si="68"/>
        <v/>
      </c>
      <c r="AG72" s="1" t="str">
        <f t="shared" si="69"/>
        <v/>
      </c>
      <c r="AH72" s="1" t="str">
        <f t="shared" si="70"/>
        <v/>
      </c>
      <c r="AI72" s="1" t="str">
        <f t="shared" si="71"/>
        <v/>
      </c>
      <c r="AJ72" s="1" t="str">
        <f t="shared" si="72"/>
        <v/>
      </c>
      <c r="AK72" s="1">
        <f t="shared" si="46"/>
        <v>0</v>
      </c>
      <c r="AL72" s="1">
        <f t="shared" si="47"/>
        <v>0</v>
      </c>
      <c r="AM72" s="1" t="str">
        <f t="shared" si="99"/>
        <v/>
      </c>
      <c r="AN72" s="1">
        <f t="shared" si="73"/>
        <v>0</v>
      </c>
      <c r="AO72" s="1" t="str">
        <f t="shared" si="57"/>
        <v/>
      </c>
      <c r="AP72" s="1" t="str">
        <f t="shared" si="22"/>
        <v>N</v>
      </c>
      <c r="AQ72" s="1" t="str">
        <f t="shared" si="23"/>
        <v>N</v>
      </c>
      <c r="AR72" s="1" t="str">
        <f t="shared" si="24"/>
        <v>N</v>
      </c>
      <c r="AS72" s="1" t="str">
        <f t="shared" si="74"/>
        <v/>
      </c>
      <c r="AT72" s="15" t="str">
        <f t="shared" si="75"/>
        <v/>
      </c>
      <c r="AU72" s="1" t="str">
        <f t="shared" si="76"/>
        <v/>
      </c>
      <c r="AV72" s="1" t="str">
        <f t="shared" si="77"/>
        <v/>
      </c>
      <c r="AW72" s="1" t="str">
        <f t="shared" si="78"/>
        <v/>
      </c>
      <c r="AX72" s="1" t="str">
        <f t="shared" si="79"/>
        <v/>
      </c>
      <c r="AY72" s="1" t="str">
        <f t="shared" si="80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9"/>
        <v>00000</v>
      </c>
      <c r="BC72" s="1" t="str">
        <f t="shared" si="90"/>
        <v>00000</v>
      </c>
      <c r="BD72" s="1" t="str">
        <f t="shared" si="91"/>
        <v>000000</v>
      </c>
      <c r="BE72" s="1" t="str">
        <f t="shared" si="92"/>
        <v>000000</v>
      </c>
      <c r="BF72" s="1" t="str">
        <f t="shared" si="93"/>
        <v>B</v>
      </c>
      <c r="BG72" s="1" t="str">
        <f t="shared" si="81"/>
        <v/>
      </c>
      <c r="BH72" s="1">
        <f t="shared" si="51"/>
        <v>0</v>
      </c>
      <c r="BI72" s="1" t="str">
        <f t="shared" si="82"/>
        <v/>
      </c>
      <c r="BJ72" s="1">
        <f t="shared" si="52"/>
        <v>0</v>
      </c>
      <c r="BK72" s="1" t="str">
        <f t="shared" si="83"/>
        <v/>
      </c>
      <c r="BL72" s="1">
        <f t="shared" si="53"/>
        <v>0</v>
      </c>
      <c r="BM72" s="1" t="str">
        <f t="shared" si="54"/>
        <v>0</v>
      </c>
      <c r="BN72" s="1" t="str">
        <f t="shared" si="55"/>
        <v>0</v>
      </c>
      <c r="BO72" s="1" t="str">
        <f t="shared" si="56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63"/>
        <v/>
      </c>
      <c r="C73" s="102" t="str">
        <f t="shared" si="95"/>
        <v/>
      </c>
      <c r="D73" s="97" t="str">
        <f t="shared" si="36"/>
        <v/>
      </c>
      <c r="E73" s="98" t="str">
        <f t="shared" si="37"/>
        <v/>
      </c>
      <c r="F73" s="8" t="str">
        <f t="shared" si="64"/>
        <v/>
      </c>
      <c r="H73" s="105" t="str">
        <f t="shared" si="96"/>
        <v/>
      </c>
      <c r="I73" s="97" t="str">
        <f t="shared" si="38"/>
        <v/>
      </c>
      <c r="J73" s="98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97"/>
        <v/>
      </c>
      <c r="P73" s="97" t="str">
        <f t="shared" si="41"/>
        <v/>
      </c>
      <c r="Q73" s="98" t="str">
        <f t="shared" si="42"/>
        <v/>
      </c>
      <c r="R73" s="4" t="str">
        <f t="shared" si="43"/>
        <v/>
      </c>
      <c r="S73" s="96" t="str">
        <f t="shared" si="44"/>
        <v/>
      </c>
      <c r="T73" s="107" t="str">
        <f t="shared" si="45"/>
        <v/>
      </c>
      <c r="U73" s="4" t="str">
        <f>IF(M73="","",IF(B73="NB",U72,IF(T73="",SUM($T$5:$T73)+S73,SUM($T$5:$T73))))</f>
        <v/>
      </c>
      <c r="V73" s="109" t="str">
        <f t="shared" si="94"/>
        <v/>
      </c>
      <c r="W73" s="83" t="e">
        <f t="shared" si="65"/>
        <v>#VALUE!</v>
      </c>
      <c r="X73" s="85" t="str">
        <f t="shared" si="66"/>
        <v/>
      </c>
      <c r="Y73" s="9" t="str">
        <f t="shared" si="100"/>
        <v>B</v>
      </c>
      <c r="Z73" s="4" t="str">
        <f t="shared" si="101"/>
        <v>C</v>
      </c>
      <c r="AA73" s="4" t="str">
        <f t="shared" si="102"/>
        <v>B</v>
      </c>
      <c r="AB73" s="4" t="str">
        <f t="shared" si="98"/>
        <v/>
      </c>
      <c r="AC73" s="4" t="str">
        <f t="shared" si="103"/>
        <v/>
      </c>
      <c r="AD73" s="4" t="str">
        <f t="shared" si="104"/>
        <v/>
      </c>
      <c r="AE73" s="1" t="str">
        <f t="shared" si="67"/>
        <v/>
      </c>
      <c r="AF73" s="1" t="str">
        <f t="shared" si="68"/>
        <v/>
      </c>
      <c r="AG73" s="1" t="str">
        <f t="shared" si="69"/>
        <v/>
      </c>
      <c r="AH73" s="1" t="str">
        <f t="shared" si="70"/>
        <v/>
      </c>
      <c r="AI73" s="1" t="str">
        <f t="shared" si="71"/>
        <v/>
      </c>
      <c r="AJ73" s="1" t="str">
        <f t="shared" si="72"/>
        <v/>
      </c>
      <c r="AK73" s="1">
        <f t="shared" si="46"/>
        <v>0</v>
      </c>
      <c r="AL73" s="1">
        <f t="shared" si="47"/>
        <v>0</v>
      </c>
      <c r="AM73" s="1" t="str">
        <f t="shared" si="99"/>
        <v/>
      </c>
      <c r="AN73" s="1">
        <f t="shared" si="73"/>
        <v>0</v>
      </c>
      <c r="AO73" s="1" t="str">
        <f t="shared" si="57"/>
        <v/>
      </c>
      <c r="AP73" s="1" t="str">
        <f t="shared" si="22"/>
        <v>N</v>
      </c>
      <c r="AQ73" s="1" t="str">
        <f t="shared" si="23"/>
        <v>N</v>
      </c>
      <c r="AR73" s="1" t="str">
        <f t="shared" si="24"/>
        <v>N</v>
      </c>
      <c r="AS73" s="1" t="str">
        <f t="shared" si="74"/>
        <v/>
      </c>
      <c r="AT73" s="15" t="str">
        <f t="shared" si="75"/>
        <v/>
      </c>
      <c r="AU73" s="1" t="str">
        <f t="shared" si="76"/>
        <v/>
      </c>
      <c r="AV73" s="1" t="str">
        <f t="shared" si="77"/>
        <v/>
      </c>
      <c r="AW73" s="1" t="str">
        <f t="shared" si="78"/>
        <v/>
      </c>
      <c r="AX73" s="1" t="str">
        <f t="shared" si="79"/>
        <v/>
      </c>
      <c r="AY73" s="1" t="str">
        <f t="shared" si="80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9"/>
        <v>00000</v>
      </c>
      <c r="BC73" s="1" t="str">
        <f t="shared" si="90"/>
        <v>00000</v>
      </c>
      <c r="BD73" s="1" t="str">
        <f t="shared" si="91"/>
        <v>000000</v>
      </c>
      <c r="BE73" s="1" t="str">
        <f t="shared" si="92"/>
        <v>000000</v>
      </c>
      <c r="BF73" s="1" t="str">
        <f t="shared" si="93"/>
        <v>B</v>
      </c>
      <c r="BG73" s="1" t="str">
        <f t="shared" si="81"/>
        <v/>
      </c>
      <c r="BH73" s="1">
        <f t="shared" si="51"/>
        <v>0</v>
      </c>
      <c r="BI73" s="1" t="str">
        <f t="shared" si="82"/>
        <v/>
      </c>
      <c r="BJ73" s="1">
        <f t="shared" si="52"/>
        <v>0</v>
      </c>
      <c r="BK73" s="1" t="str">
        <f t="shared" si="83"/>
        <v/>
      </c>
      <c r="BL73" s="1">
        <f t="shared" si="53"/>
        <v>0</v>
      </c>
      <c r="BM73" s="1" t="str">
        <f t="shared" si="54"/>
        <v>0</v>
      </c>
      <c r="BN73" s="1" t="str">
        <f t="shared" si="55"/>
        <v>0</v>
      </c>
      <c r="BO73" s="1" t="str">
        <f t="shared" si="56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6" t="str">
        <f t="shared" ref="B74:B109" si="105">IF(M73="","",IF(AK74=AL74,"NB",IF(AK74&gt;AL74,"P"&amp;(AK74-AL74),"B"&amp;(AL74-AK74))))</f>
        <v/>
      </c>
      <c r="C74" s="103" t="str">
        <f t="shared" si="95"/>
        <v/>
      </c>
      <c r="D74" s="99" t="str">
        <f t="shared" si="36"/>
        <v/>
      </c>
      <c r="E74" s="100" t="str">
        <f t="shared" si="37"/>
        <v/>
      </c>
      <c r="F74" s="10" t="str">
        <f t="shared" ref="F74:F105" si="106">IF(M74="","",IF(M74="P",IF(D74="","L","W"),IF(E74="","L","W")))</f>
        <v/>
      </c>
      <c r="H74" s="106" t="str">
        <f t="shared" si="96"/>
        <v/>
      </c>
      <c r="I74" s="99" t="str">
        <f t="shared" si="38"/>
        <v/>
      </c>
      <c r="J74" s="100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6" t="str">
        <f t="shared" si="97"/>
        <v/>
      </c>
      <c r="P74" s="99" t="str">
        <f t="shared" si="41"/>
        <v/>
      </c>
      <c r="Q74" s="100" t="str">
        <f t="shared" si="42"/>
        <v/>
      </c>
      <c r="R74" s="5" t="str">
        <f t="shared" si="43"/>
        <v/>
      </c>
      <c r="S74" s="96" t="str">
        <f t="shared" si="44"/>
        <v/>
      </c>
      <c r="T74" s="107" t="str">
        <f t="shared" si="45"/>
        <v/>
      </c>
      <c r="U74" s="5" t="str">
        <f>IF(M74="","",IF(B74="NB",U73,IF(T74="",SUM($T$5:$T74)+S74,SUM($T$5:$T74))))</f>
        <v/>
      </c>
      <c r="V74" s="110" t="str">
        <f t="shared" si="94"/>
        <v/>
      </c>
      <c r="W74" s="83" t="e">
        <f t="shared" ref="W74:W109" si="107">IF(M74="","",IF(K74="W",0+BN74,0-BN74)+IF(F74="W",0+BM74,0-BM74))+IF(R74="W",0+BO74,0-BO74)</f>
        <v>#VALUE!</v>
      </c>
      <c r="X74" s="85" t="str">
        <f t="shared" ref="X74:X105" si="108">IF(M74="","",IF(W74&gt;0,"W",IF(W74&lt;0,"L","")))</f>
        <v/>
      </c>
      <c r="Y74" s="9" t="str">
        <f t="shared" si="100"/>
        <v>B</v>
      </c>
      <c r="Z74" s="4" t="str">
        <f t="shared" si="101"/>
        <v>C</v>
      </c>
      <c r="AA74" s="4" t="str">
        <f t="shared" si="102"/>
        <v>B</v>
      </c>
      <c r="AB74" s="4" t="str">
        <f t="shared" si="98"/>
        <v/>
      </c>
      <c r="AC74" s="4" t="str">
        <f t="shared" si="103"/>
        <v/>
      </c>
      <c r="AD74" s="4" t="str">
        <f t="shared" si="104"/>
        <v/>
      </c>
      <c r="AE74" s="1" t="str">
        <f t="shared" ref="AE74:AE105" si="109">IF(M73="","",IF(Y74="B",IF(M73="P",BH74,""),IF(M72="B",BH74,"")))</f>
        <v/>
      </c>
      <c r="AF74" s="1" t="str">
        <f t="shared" ref="AF74:AF105" si="110">IF(M73="","",IF(Y74="B",IF(M73="B",BH74,""),IF(M72="P",BH74,"")))</f>
        <v/>
      </c>
      <c r="AG74" s="1" t="str">
        <f t="shared" ref="AG74:AG105" si="111">IF(M73="","",IF(Z74="C",IF(M73="B",BJ74,""),IF(M72="B",BJ74,"")))</f>
        <v/>
      </c>
      <c r="AH74" s="1" t="str">
        <f t="shared" ref="AH74:AH105" si="112">IF(M73="","",IF(Z74="C",IF(M73="P",BJ74,""),IF(M72="P",BJ74,"")))</f>
        <v/>
      </c>
      <c r="AI74" s="1" t="str">
        <f t="shared" ref="AI74:AI105" si="113">IF(M73="","",IF(AND(AE74="L5",AH74="L5",AY74=""),"L0",AX74))</f>
        <v/>
      </c>
      <c r="AJ74" s="1" t="str">
        <f t="shared" ref="AJ74:AJ105" si="114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99"/>
        <v/>
      </c>
      <c r="AN74" s="1">
        <f t="shared" ref="AN74:AN105" si="115">IF(X74="",0,IFERROR(VLOOKUP(X69&amp;X70&amp;X71&amp;X72&amp;X73&amp;X74,BW:BX,2,FALSE),0))</f>
        <v>0</v>
      </c>
      <c r="AO74" s="1" t="str">
        <f t="shared" si="57"/>
        <v/>
      </c>
      <c r="AP74" s="1" t="str">
        <f t="shared" ref="AP74:AP137" si="116">IF(OR(F70&amp;F71&amp;F72="WLW",F71&amp;F72="WW"),"Y","N")</f>
        <v>N</v>
      </c>
      <c r="AQ74" s="1" t="str">
        <f t="shared" ref="AQ74:AQ137" si="117">IF(OR(K70&amp;K71&amp;K72="WLW",K71&amp;K72="WW"),"Y","N")</f>
        <v>N</v>
      </c>
      <c r="AR74" s="1" t="str">
        <f t="shared" ref="AR74:AR137" si="118">IF(OR(R70&amp;R71&amp;R72="WLW",R71&amp;R72="WW"),"Y","N")</f>
        <v>N</v>
      </c>
      <c r="AS74" s="1" t="str">
        <f t="shared" ref="AS74:AS109" si="119">IF(M73="","",IF(AO74="S",1,AS73+1))</f>
        <v/>
      </c>
      <c r="AT74" s="15" t="str">
        <f t="shared" ref="AT74:AT105" si="120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2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2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23">IF(M73="","",IF(AND(S74&lt;0,AS74&gt;2,S74&gt;=(2-AS74)),"R","N"))</f>
        <v/>
      </c>
      <c r="AX74" s="1" t="str">
        <f t="shared" ref="AX74:AX109" si="124">IF(M73="","",IF(AA74="B",IF(M73="P",BL74,""),IF(M73="B",BL74,"")))</f>
        <v/>
      </c>
      <c r="AY74" s="1" t="str">
        <f t="shared" ref="AY74:AY109" si="125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9"/>
        <v>00000</v>
      </c>
      <c r="BC74" s="1" t="str">
        <f t="shared" si="90"/>
        <v>00000</v>
      </c>
      <c r="BD74" s="1" t="str">
        <f t="shared" si="91"/>
        <v>000000</v>
      </c>
      <c r="BE74" s="1" t="str">
        <f t="shared" si="92"/>
        <v>000000</v>
      </c>
      <c r="BF74" s="1" t="str">
        <f t="shared" si="93"/>
        <v>B</v>
      </c>
      <c r="BG74" s="1" t="str">
        <f t="shared" ref="BG74:BG109" si="126">IF(AE73="",AF73,AE73)&amp;F73</f>
        <v/>
      </c>
      <c r="BH74" s="1">
        <f t="shared" si="51"/>
        <v>0</v>
      </c>
      <c r="BI74" s="1" t="str">
        <f t="shared" ref="BI74:BI109" si="127">IF(AG73="",AH73,AG73)&amp;K73</f>
        <v/>
      </c>
      <c r="BJ74" s="1">
        <f t="shared" si="52"/>
        <v>0</v>
      </c>
      <c r="BK74" s="1" t="str">
        <f t="shared" ref="BK74:BK109" si="128">IF(AI73="",AJ73,AI73)&amp;R73</f>
        <v/>
      </c>
      <c r="BL74" s="1">
        <f t="shared" si="53"/>
        <v>0</v>
      </c>
      <c r="BM74" s="1" t="str">
        <f t="shared" si="54"/>
        <v>0</v>
      </c>
      <c r="BN74" s="1" t="str">
        <f t="shared" si="55"/>
        <v>0</v>
      </c>
      <c r="BO74" s="1" t="str">
        <f t="shared" si="56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105"/>
        <v/>
      </c>
      <c r="C75" s="101" t="str">
        <f t="shared" si="95"/>
        <v/>
      </c>
      <c r="D75" s="13" t="str">
        <f t="shared" ref="D75:D109" si="129">AE75</f>
        <v/>
      </c>
      <c r="E75" s="45" t="str">
        <f t="shared" ref="E75:E109" si="130">AF75</f>
        <v/>
      </c>
      <c r="F75" s="14" t="str">
        <f t="shared" si="106"/>
        <v/>
      </c>
      <c r="H75" s="104" t="str">
        <f t="shared" si="96"/>
        <v/>
      </c>
      <c r="I75" s="13" t="str">
        <f t="shared" ref="I75:I109" si="131">AG75</f>
        <v/>
      </c>
      <c r="J75" s="45" t="str">
        <f t="shared" ref="J75:J109" si="132">AH75</f>
        <v/>
      </c>
      <c r="K75" s="14" t="str">
        <f t="shared" ref="K75:K109" si="13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97"/>
        <v/>
      </c>
      <c r="P75" s="13" t="str">
        <f t="shared" ref="P75:P109" si="134">AI75</f>
        <v/>
      </c>
      <c r="Q75" s="45" t="str">
        <f t="shared" ref="Q75:Q109" si="135">AJ75</f>
        <v/>
      </c>
      <c r="R75" s="96" t="str">
        <f t="shared" ref="R75:R109" si="136">IF(M75="","",IF(M75="P",IF(P75="","L","W"),IF(Q75="","L","W")))</f>
        <v/>
      </c>
      <c r="S75" s="96" t="str">
        <f t="shared" ref="S75:S109" si="137">IF(M75="","",IF(X75="",IF(AO75="S",0,S74),IF(X75="W",IF(AO75="S",0,S74)+INT(REPLACE(B75,1,1,"")),IF(AO75="S",0,S74)-INT(REPLACE(B75,1,1,"")))))</f>
        <v/>
      </c>
      <c r="T75" s="107" t="str">
        <f t="shared" ref="T75:T109" si="138">IF(M74="","",IF(AO75="S","",IF(S75&gt;=0,S75,IF(AW75="R",S75,""))))</f>
        <v/>
      </c>
      <c r="U75" s="96" t="str">
        <f>IF(M75="","",IF(B75="NB",U74,IF(T75="",SUM($T$5:$T75)+S75,SUM($T$5:$T75))))</f>
        <v/>
      </c>
      <c r="V75" s="108" t="str">
        <f t="shared" si="94"/>
        <v/>
      </c>
      <c r="W75" s="83" t="e">
        <f t="shared" si="107"/>
        <v>#VALUE!</v>
      </c>
      <c r="X75" s="85" t="str">
        <f t="shared" si="108"/>
        <v/>
      </c>
      <c r="Y75" s="9" t="str">
        <f t="shared" si="100"/>
        <v>B</v>
      </c>
      <c r="Z75" s="4" t="str">
        <f t="shared" si="101"/>
        <v>C</v>
      </c>
      <c r="AA75" s="4" t="str">
        <f t="shared" si="102"/>
        <v>B</v>
      </c>
      <c r="AB75" s="4" t="str">
        <f t="shared" si="98"/>
        <v/>
      </c>
      <c r="AC75" s="4" t="str">
        <f t="shared" si="103"/>
        <v/>
      </c>
      <c r="AD75" s="4" t="str">
        <f t="shared" si="104"/>
        <v/>
      </c>
      <c r="AE75" s="1" t="str">
        <f t="shared" si="109"/>
        <v/>
      </c>
      <c r="AF75" s="1" t="str">
        <f t="shared" si="110"/>
        <v/>
      </c>
      <c r="AG75" s="1" t="str">
        <f t="shared" si="111"/>
        <v/>
      </c>
      <c r="AH75" s="1" t="str">
        <f t="shared" si="112"/>
        <v/>
      </c>
      <c r="AI75" s="1" t="str">
        <f t="shared" si="113"/>
        <v/>
      </c>
      <c r="AJ75" s="1" t="str">
        <f t="shared" si="114"/>
        <v/>
      </c>
      <c r="AK75" s="1">
        <f t="shared" ref="AK75:AK138" si="139">IF(D75="",0,IF(OR(D75="B",D75="XB"),1,INT(RIGHT(D75))))+IF(I75="",0,IF(OR(I75="B",I75="XB"),1,INT(RIGHT(I75))))+IF(P75="",0,IF(OR(P75="B",P75="XB"),1,INT(RIGHT(P75))))</f>
        <v>0</v>
      </c>
      <c r="AL75" s="1">
        <f t="shared" ref="AL75:AL138" si="140">IF(E75="",0,IF(OR(E75="B",E75="XB"),1,INT(RIGHT(E75))))+IF(J75="",0,IF(OR(J75="B",J75="XB"),1,INT(RIGHT(J75))))+IF(Q75="",0,IF(OR(Q75="B",Q75="XB"),1,INT(RIGHT(Q75))))</f>
        <v>0</v>
      </c>
      <c r="AM75" s="1" t="str">
        <f t="shared" si="99"/>
        <v/>
      </c>
      <c r="AN75" s="1">
        <f t="shared" si="115"/>
        <v>0</v>
      </c>
      <c r="AO75" s="1" t="str">
        <f t="shared" si="57"/>
        <v/>
      </c>
      <c r="AP75" s="1" t="str">
        <f t="shared" si="116"/>
        <v>N</v>
      </c>
      <c r="AQ75" s="1" t="str">
        <f t="shared" si="117"/>
        <v>N</v>
      </c>
      <c r="AR75" s="1" t="str">
        <f t="shared" si="118"/>
        <v>N</v>
      </c>
      <c r="AS75" s="1" t="str">
        <f t="shared" si="119"/>
        <v/>
      </c>
      <c r="AT75" s="15" t="str">
        <f t="shared" si="120"/>
        <v/>
      </c>
      <c r="AU75" s="1" t="str">
        <f t="shared" si="121"/>
        <v/>
      </c>
      <c r="AV75" s="1" t="str">
        <f t="shared" si="122"/>
        <v/>
      </c>
      <c r="AW75" s="1" t="str">
        <f t="shared" si="123"/>
        <v/>
      </c>
      <c r="AX75" s="1" t="str">
        <f t="shared" si="124"/>
        <v/>
      </c>
      <c r="AY75" s="1" t="str">
        <f t="shared" si="12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9"/>
        <v>00000</v>
      </c>
      <c r="BC75" s="1" t="str">
        <f t="shared" si="90"/>
        <v>00000</v>
      </c>
      <c r="BD75" s="1" t="str">
        <f t="shared" si="91"/>
        <v>000000</v>
      </c>
      <c r="BE75" s="1" t="str">
        <f t="shared" si="92"/>
        <v>000000</v>
      </c>
      <c r="BF75" s="1" t="str">
        <f t="shared" si="93"/>
        <v>B</v>
      </c>
      <c r="BG75" s="1" t="str">
        <f t="shared" si="126"/>
        <v/>
      </c>
      <c r="BH75" s="1">
        <f t="shared" ref="BH75:BH109" si="141">IF(OR(AO75="S",AND(AT74="Y",AP75="N",BH74&lt;&gt;"B")),"B",IFERROR(VLOOKUP(BG75,BT:BU,2,FALSE),""))</f>
        <v>0</v>
      </c>
      <c r="BI75" s="1" t="str">
        <f t="shared" si="127"/>
        <v/>
      </c>
      <c r="BJ75" s="1">
        <f t="shared" ref="BJ75:BJ109" si="142">IF(OR(AO75="S",AND(AU74="Y",AQ75="N",BJ74&lt;&gt;"B")),"B",IFERROR(VLOOKUP(BI75,BT:BU,2,FALSE),""))</f>
        <v>0</v>
      </c>
      <c r="BK75" s="1" t="str">
        <f t="shared" si="128"/>
        <v/>
      </c>
      <c r="BL75" s="1">
        <f t="shared" ref="BL75:BL109" si="143">IF(OR(AO75="S",AND(AV74="Y",AR75="N",BL74&lt;&gt;"B")),"B",IFERROR(VLOOKUP(BK75,BT:BU,2,FALSE),""))</f>
        <v>0</v>
      </c>
      <c r="BM75" s="1" t="str">
        <f t="shared" ref="BM75:BM109" si="144">IF(BH75="","",IF(OR(BH75="B",BH75="XB"),1,RIGHT(BH75)))</f>
        <v>0</v>
      </c>
      <c r="BN75" s="1" t="str">
        <f t="shared" ref="BN75:BN109" si="145">IF(BJ75="","",IF(OR(BJ75="B",BJ75="XB"),1,RIGHT(BJ75)))</f>
        <v>0</v>
      </c>
      <c r="BO75" s="1" t="str">
        <f t="shared" ref="BO75:BO109" si="146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105"/>
        <v/>
      </c>
      <c r="C76" s="102" t="str">
        <f t="shared" si="95"/>
        <v/>
      </c>
      <c r="D76" s="97" t="str">
        <f t="shared" si="129"/>
        <v/>
      </c>
      <c r="E76" s="98" t="str">
        <f t="shared" si="130"/>
        <v/>
      </c>
      <c r="F76" s="8" t="str">
        <f t="shared" si="106"/>
        <v/>
      </c>
      <c r="H76" s="105" t="str">
        <f t="shared" si="96"/>
        <v/>
      </c>
      <c r="I76" s="97" t="str">
        <f t="shared" si="131"/>
        <v/>
      </c>
      <c r="J76" s="98" t="str">
        <f t="shared" si="132"/>
        <v/>
      </c>
      <c r="K76" s="8" t="str">
        <f t="shared" si="133"/>
        <v/>
      </c>
      <c r="L76" s="54"/>
      <c r="M76" s="17" t="str">
        <f>IF('Hedging Dashboard'!AH76="","",'Hedging Dashboard'!AH76)</f>
        <v/>
      </c>
      <c r="O76" s="9" t="str">
        <f t="shared" si="97"/>
        <v/>
      </c>
      <c r="P76" s="97" t="str">
        <f t="shared" si="134"/>
        <v/>
      </c>
      <c r="Q76" s="98" t="str">
        <f t="shared" si="135"/>
        <v/>
      </c>
      <c r="R76" s="4" t="str">
        <f t="shared" si="136"/>
        <v/>
      </c>
      <c r="S76" s="96" t="str">
        <f t="shared" si="137"/>
        <v/>
      </c>
      <c r="T76" s="107" t="str">
        <f t="shared" si="138"/>
        <v/>
      </c>
      <c r="U76" s="4" t="str">
        <f>IF(M76="","",IF(B76="NB",U75,IF(T76="",SUM($T$5:$T76)+S76,SUM($T$5:$T76))))</f>
        <v/>
      </c>
      <c r="V76" s="109" t="str">
        <f t="shared" si="94"/>
        <v/>
      </c>
      <c r="W76" s="83" t="e">
        <f t="shared" si="107"/>
        <v>#VALUE!</v>
      </c>
      <c r="X76" s="85" t="str">
        <f t="shared" si="108"/>
        <v/>
      </c>
      <c r="Y76" s="9" t="str">
        <f t="shared" si="100"/>
        <v>B</v>
      </c>
      <c r="Z76" s="4" t="str">
        <f t="shared" si="101"/>
        <v>C</v>
      </c>
      <c r="AA76" s="4" t="str">
        <f t="shared" si="102"/>
        <v>B</v>
      </c>
      <c r="AB76" s="4" t="str">
        <f t="shared" si="98"/>
        <v/>
      </c>
      <c r="AC76" s="4" t="str">
        <f t="shared" si="103"/>
        <v/>
      </c>
      <c r="AD76" s="4" t="str">
        <f t="shared" si="104"/>
        <v/>
      </c>
      <c r="AE76" s="1" t="str">
        <f t="shared" si="109"/>
        <v/>
      </c>
      <c r="AF76" s="1" t="str">
        <f t="shared" si="110"/>
        <v/>
      </c>
      <c r="AG76" s="1" t="str">
        <f t="shared" si="111"/>
        <v/>
      </c>
      <c r="AH76" s="1" t="str">
        <f t="shared" si="112"/>
        <v/>
      </c>
      <c r="AI76" s="1" t="str">
        <f t="shared" si="113"/>
        <v/>
      </c>
      <c r="AJ76" s="1" t="str">
        <f t="shared" si="114"/>
        <v/>
      </c>
      <c r="AK76" s="1">
        <f t="shared" si="139"/>
        <v>0</v>
      </c>
      <c r="AL76" s="1">
        <f t="shared" si="140"/>
        <v>0</v>
      </c>
      <c r="AM76" s="1" t="str">
        <f t="shared" si="99"/>
        <v/>
      </c>
      <c r="AN76" s="1">
        <f t="shared" si="115"/>
        <v>0</v>
      </c>
      <c r="AO76" s="1" t="str">
        <f t="shared" ref="AO76:AO109" si="147">IF(M75="","",IF(AW75="R","S",IF(AO75="S","C",IF(S75&gt;=0,"S","C"))))</f>
        <v/>
      </c>
      <c r="AP76" s="1" t="str">
        <f t="shared" si="116"/>
        <v>N</v>
      </c>
      <c r="AQ76" s="1" t="str">
        <f t="shared" si="117"/>
        <v>N</v>
      </c>
      <c r="AR76" s="1" t="str">
        <f t="shared" si="118"/>
        <v>N</v>
      </c>
      <c r="AS76" s="1" t="str">
        <f t="shared" si="119"/>
        <v/>
      </c>
      <c r="AT76" s="15" t="str">
        <f t="shared" si="120"/>
        <v/>
      </c>
      <c r="AU76" s="1" t="str">
        <f t="shared" si="121"/>
        <v/>
      </c>
      <c r="AV76" s="1" t="str">
        <f t="shared" si="122"/>
        <v/>
      </c>
      <c r="AW76" s="1" t="str">
        <f t="shared" si="123"/>
        <v/>
      </c>
      <c r="AX76" s="1" t="str">
        <f t="shared" si="124"/>
        <v/>
      </c>
      <c r="AY76" s="1" t="str">
        <f t="shared" si="12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9"/>
        <v>00000</v>
      </c>
      <c r="BC76" s="1" t="str">
        <f t="shared" si="90"/>
        <v>00000</v>
      </c>
      <c r="BD76" s="1" t="str">
        <f t="shared" si="91"/>
        <v>000000</v>
      </c>
      <c r="BE76" s="1" t="str">
        <f t="shared" si="92"/>
        <v>000000</v>
      </c>
      <c r="BF76" s="1" t="str">
        <f t="shared" si="93"/>
        <v>B</v>
      </c>
      <c r="BG76" s="1" t="str">
        <f t="shared" si="126"/>
        <v/>
      </c>
      <c r="BH76" s="1">
        <f t="shared" si="141"/>
        <v>0</v>
      </c>
      <c r="BI76" s="1" t="str">
        <f t="shared" si="127"/>
        <v/>
      </c>
      <c r="BJ76" s="1">
        <f t="shared" si="142"/>
        <v>0</v>
      </c>
      <c r="BK76" s="1" t="str">
        <f t="shared" si="128"/>
        <v/>
      </c>
      <c r="BL76" s="1">
        <f t="shared" si="143"/>
        <v>0</v>
      </c>
      <c r="BM76" s="1" t="str">
        <f t="shared" si="144"/>
        <v>0</v>
      </c>
      <c r="BN76" s="1" t="str">
        <f t="shared" si="145"/>
        <v>0</v>
      </c>
      <c r="BO76" s="1" t="str">
        <f t="shared" si="146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105"/>
        <v/>
      </c>
      <c r="C77" s="102" t="str">
        <f t="shared" si="95"/>
        <v/>
      </c>
      <c r="D77" s="97" t="str">
        <f t="shared" si="129"/>
        <v/>
      </c>
      <c r="E77" s="98" t="str">
        <f t="shared" si="130"/>
        <v/>
      </c>
      <c r="F77" s="8" t="str">
        <f t="shared" si="106"/>
        <v/>
      </c>
      <c r="H77" s="105" t="str">
        <f t="shared" si="96"/>
        <v/>
      </c>
      <c r="I77" s="97" t="str">
        <f t="shared" si="131"/>
        <v/>
      </c>
      <c r="J77" s="98" t="str">
        <f t="shared" si="132"/>
        <v/>
      </c>
      <c r="K77" s="8" t="str">
        <f t="shared" si="133"/>
        <v/>
      </c>
      <c r="L77" s="54"/>
      <c r="M77" s="17" t="str">
        <f>IF('Hedging Dashboard'!AH77="","",'Hedging Dashboard'!AH77)</f>
        <v/>
      </c>
      <c r="O77" s="9" t="str">
        <f t="shared" si="97"/>
        <v/>
      </c>
      <c r="P77" s="97" t="str">
        <f t="shared" si="134"/>
        <v/>
      </c>
      <c r="Q77" s="98" t="str">
        <f t="shared" si="135"/>
        <v/>
      </c>
      <c r="R77" s="4" t="str">
        <f t="shared" si="136"/>
        <v/>
      </c>
      <c r="S77" s="96" t="str">
        <f t="shared" si="137"/>
        <v/>
      </c>
      <c r="T77" s="107" t="str">
        <f t="shared" si="138"/>
        <v/>
      </c>
      <c r="U77" s="4" t="str">
        <f>IF(M77="","",IF(B77="NB",U76,IF(T77="",SUM($T$5:$T77)+S77,SUM($T$5:$T77))))</f>
        <v/>
      </c>
      <c r="V77" s="109" t="str">
        <f t="shared" si="94"/>
        <v/>
      </c>
      <c r="W77" s="83" t="e">
        <f t="shared" si="107"/>
        <v>#VALUE!</v>
      </c>
      <c r="X77" s="85" t="str">
        <f t="shared" si="108"/>
        <v/>
      </c>
      <c r="Y77" s="9" t="str">
        <f t="shared" si="100"/>
        <v>B</v>
      </c>
      <c r="Z77" s="4" t="str">
        <f t="shared" si="101"/>
        <v>C</v>
      </c>
      <c r="AA77" s="4" t="str">
        <f t="shared" si="102"/>
        <v>B</v>
      </c>
      <c r="AB77" s="4" t="str">
        <f t="shared" si="98"/>
        <v/>
      </c>
      <c r="AC77" s="4" t="str">
        <f t="shared" si="103"/>
        <v/>
      </c>
      <c r="AD77" s="4" t="str">
        <f t="shared" si="104"/>
        <v/>
      </c>
      <c r="AE77" s="1" t="str">
        <f t="shared" si="109"/>
        <v/>
      </c>
      <c r="AF77" s="1" t="str">
        <f t="shared" si="110"/>
        <v/>
      </c>
      <c r="AG77" s="1" t="str">
        <f t="shared" si="111"/>
        <v/>
      </c>
      <c r="AH77" s="1" t="str">
        <f t="shared" si="112"/>
        <v/>
      </c>
      <c r="AI77" s="1" t="str">
        <f t="shared" si="113"/>
        <v/>
      </c>
      <c r="AJ77" s="1" t="str">
        <f t="shared" si="114"/>
        <v/>
      </c>
      <c r="AK77" s="1">
        <f t="shared" si="139"/>
        <v>0</v>
      </c>
      <c r="AL77" s="1">
        <f t="shared" si="140"/>
        <v>0</v>
      </c>
      <c r="AM77" s="1" t="str">
        <f t="shared" si="99"/>
        <v/>
      </c>
      <c r="AN77" s="1">
        <f t="shared" si="115"/>
        <v>0</v>
      </c>
      <c r="AO77" s="1" t="str">
        <f t="shared" si="147"/>
        <v/>
      </c>
      <c r="AP77" s="1" t="str">
        <f t="shared" si="116"/>
        <v>N</v>
      </c>
      <c r="AQ77" s="1" t="str">
        <f t="shared" si="117"/>
        <v>N</v>
      </c>
      <c r="AR77" s="1" t="str">
        <f t="shared" si="118"/>
        <v>N</v>
      </c>
      <c r="AS77" s="1" t="str">
        <f t="shared" si="119"/>
        <v/>
      </c>
      <c r="AT77" s="15" t="str">
        <f t="shared" si="120"/>
        <v/>
      </c>
      <c r="AU77" s="1" t="str">
        <f t="shared" si="121"/>
        <v/>
      </c>
      <c r="AV77" s="1" t="str">
        <f t="shared" si="122"/>
        <v/>
      </c>
      <c r="AW77" s="1" t="str">
        <f t="shared" si="123"/>
        <v/>
      </c>
      <c r="AX77" s="1" t="str">
        <f t="shared" si="124"/>
        <v/>
      </c>
      <c r="AY77" s="1" t="str">
        <f t="shared" si="12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9"/>
        <v>00000</v>
      </c>
      <c r="BC77" s="1" t="str">
        <f t="shared" si="90"/>
        <v>00000</v>
      </c>
      <c r="BD77" s="1" t="str">
        <f t="shared" si="91"/>
        <v>000000</v>
      </c>
      <c r="BE77" s="1" t="str">
        <f t="shared" si="92"/>
        <v>000000</v>
      </c>
      <c r="BF77" s="1" t="str">
        <f t="shared" si="93"/>
        <v>B</v>
      </c>
      <c r="BG77" s="1" t="str">
        <f t="shared" si="126"/>
        <v/>
      </c>
      <c r="BH77" s="1">
        <f t="shared" si="141"/>
        <v>0</v>
      </c>
      <c r="BI77" s="1" t="str">
        <f t="shared" si="127"/>
        <v/>
      </c>
      <c r="BJ77" s="1">
        <f t="shared" si="142"/>
        <v>0</v>
      </c>
      <c r="BK77" s="1" t="str">
        <f t="shared" si="128"/>
        <v/>
      </c>
      <c r="BL77" s="1">
        <f t="shared" si="143"/>
        <v>0</v>
      </c>
      <c r="BM77" s="1" t="str">
        <f t="shared" si="144"/>
        <v>0</v>
      </c>
      <c r="BN77" s="1" t="str">
        <f t="shared" si="145"/>
        <v>0</v>
      </c>
      <c r="BO77" s="1" t="str">
        <f t="shared" si="146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105"/>
        <v/>
      </c>
      <c r="C78" s="102" t="str">
        <f t="shared" si="95"/>
        <v/>
      </c>
      <c r="D78" s="97" t="str">
        <f t="shared" si="129"/>
        <v/>
      </c>
      <c r="E78" s="98" t="str">
        <f t="shared" si="130"/>
        <v/>
      </c>
      <c r="F78" s="8" t="str">
        <f t="shared" si="106"/>
        <v/>
      </c>
      <c r="H78" s="105" t="str">
        <f t="shared" si="96"/>
        <v/>
      </c>
      <c r="I78" s="97" t="str">
        <f t="shared" si="131"/>
        <v/>
      </c>
      <c r="J78" s="98" t="str">
        <f t="shared" si="132"/>
        <v/>
      </c>
      <c r="K78" s="8" t="str">
        <f t="shared" si="133"/>
        <v/>
      </c>
      <c r="L78" s="54"/>
      <c r="M78" s="17" t="str">
        <f>IF('Hedging Dashboard'!AH78="","",'Hedging Dashboard'!AH78)</f>
        <v/>
      </c>
      <c r="O78" s="9" t="str">
        <f t="shared" si="97"/>
        <v/>
      </c>
      <c r="P78" s="97" t="str">
        <f t="shared" si="134"/>
        <v/>
      </c>
      <c r="Q78" s="98" t="str">
        <f t="shared" si="135"/>
        <v/>
      </c>
      <c r="R78" s="4" t="str">
        <f t="shared" si="136"/>
        <v/>
      </c>
      <c r="S78" s="96" t="str">
        <f t="shared" si="137"/>
        <v/>
      </c>
      <c r="T78" s="107" t="str">
        <f t="shared" si="138"/>
        <v/>
      </c>
      <c r="U78" s="4" t="str">
        <f>IF(M78="","",IF(B78="NB",U77,IF(T78="",SUM($T$5:$T78)+S78,SUM($T$5:$T78))))</f>
        <v/>
      </c>
      <c r="V78" s="109" t="str">
        <f t="shared" si="94"/>
        <v/>
      </c>
      <c r="W78" s="83" t="e">
        <f t="shared" si="107"/>
        <v>#VALUE!</v>
      </c>
      <c r="X78" s="85" t="str">
        <f t="shared" si="108"/>
        <v/>
      </c>
      <c r="Y78" s="9" t="str">
        <f t="shared" si="100"/>
        <v>B</v>
      </c>
      <c r="Z78" s="4" t="str">
        <f t="shared" si="101"/>
        <v>C</v>
      </c>
      <c r="AA78" s="4" t="str">
        <f t="shared" si="102"/>
        <v>B</v>
      </c>
      <c r="AB78" s="4" t="str">
        <f t="shared" si="98"/>
        <v/>
      </c>
      <c r="AC78" s="4" t="str">
        <f t="shared" si="103"/>
        <v/>
      </c>
      <c r="AD78" s="4" t="str">
        <f t="shared" si="104"/>
        <v/>
      </c>
      <c r="AE78" s="1" t="str">
        <f t="shared" si="109"/>
        <v/>
      </c>
      <c r="AF78" s="1" t="str">
        <f t="shared" si="110"/>
        <v/>
      </c>
      <c r="AG78" s="1" t="str">
        <f t="shared" si="111"/>
        <v/>
      </c>
      <c r="AH78" s="1" t="str">
        <f t="shared" si="112"/>
        <v/>
      </c>
      <c r="AI78" s="1" t="str">
        <f t="shared" si="113"/>
        <v/>
      </c>
      <c r="AJ78" s="1" t="str">
        <f t="shared" si="114"/>
        <v/>
      </c>
      <c r="AK78" s="1">
        <f t="shared" si="139"/>
        <v>0</v>
      </c>
      <c r="AL78" s="1">
        <f t="shared" si="140"/>
        <v>0</v>
      </c>
      <c r="AM78" s="1" t="str">
        <f t="shared" si="99"/>
        <v/>
      </c>
      <c r="AN78" s="1">
        <f t="shared" si="115"/>
        <v>0</v>
      </c>
      <c r="AO78" s="1" t="str">
        <f t="shared" si="147"/>
        <v/>
      </c>
      <c r="AP78" s="1" t="str">
        <f t="shared" si="116"/>
        <v>N</v>
      </c>
      <c r="AQ78" s="1" t="str">
        <f t="shared" si="117"/>
        <v>N</v>
      </c>
      <c r="AR78" s="1" t="str">
        <f t="shared" si="118"/>
        <v>N</v>
      </c>
      <c r="AS78" s="1" t="str">
        <f t="shared" si="119"/>
        <v/>
      </c>
      <c r="AT78" s="15" t="str">
        <f t="shared" si="120"/>
        <v/>
      </c>
      <c r="AU78" s="1" t="str">
        <f t="shared" si="121"/>
        <v/>
      </c>
      <c r="AV78" s="1" t="str">
        <f t="shared" si="122"/>
        <v/>
      </c>
      <c r="AW78" s="1" t="str">
        <f t="shared" si="123"/>
        <v/>
      </c>
      <c r="AX78" s="1" t="str">
        <f t="shared" si="124"/>
        <v/>
      </c>
      <c r="AY78" s="1" t="str">
        <f t="shared" si="12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9"/>
        <v>00000</v>
      </c>
      <c r="BC78" s="1" t="str">
        <f t="shared" si="90"/>
        <v>00000</v>
      </c>
      <c r="BD78" s="1" t="str">
        <f t="shared" si="91"/>
        <v>000000</v>
      </c>
      <c r="BE78" s="1" t="str">
        <f t="shared" si="92"/>
        <v>000000</v>
      </c>
      <c r="BF78" s="1" t="str">
        <f t="shared" si="93"/>
        <v>B</v>
      </c>
      <c r="BG78" s="1" t="str">
        <f t="shared" si="126"/>
        <v/>
      </c>
      <c r="BH78" s="1">
        <f t="shared" si="141"/>
        <v>0</v>
      </c>
      <c r="BI78" s="1" t="str">
        <f t="shared" si="127"/>
        <v/>
      </c>
      <c r="BJ78" s="1">
        <f t="shared" si="142"/>
        <v>0</v>
      </c>
      <c r="BK78" s="1" t="str">
        <f t="shared" si="128"/>
        <v/>
      </c>
      <c r="BL78" s="1">
        <f t="shared" si="143"/>
        <v>0</v>
      </c>
      <c r="BM78" s="1" t="str">
        <f t="shared" si="144"/>
        <v>0</v>
      </c>
      <c r="BN78" s="1" t="str">
        <f t="shared" si="145"/>
        <v>0</v>
      </c>
      <c r="BO78" s="1" t="str">
        <f t="shared" si="146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6" t="str">
        <f t="shared" si="105"/>
        <v/>
      </c>
      <c r="C79" s="103" t="str">
        <f t="shared" si="95"/>
        <v/>
      </c>
      <c r="D79" s="99" t="str">
        <f t="shared" si="129"/>
        <v/>
      </c>
      <c r="E79" s="100" t="str">
        <f t="shared" si="130"/>
        <v/>
      </c>
      <c r="F79" s="10" t="str">
        <f t="shared" si="106"/>
        <v/>
      </c>
      <c r="H79" s="106" t="str">
        <f t="shared" si="96"/>
        <v/>
      </c>
      <c r="I79" s="99" t="str">
        <f t="shared" si="131"/>
        <v/>
      </c>
      <c r="J79" s="100" t="str">
        <f t="shared" si="132"/>
        <v/>
      </c>
      <c r="K79" s="10" t="str">
        <f t="shared" si="133"/>
        <v/>
      </c>
      <c r="L79" s="54"/>
      <c r="M79" s="18" t="str">
        <f>IF('Hedging Dashboard'!AH79="","",'Hedging Dashboard'!AH79)</f>
        <v/>
      </c>
      <c r="O79" s="86" t="str">
        <f t="shared" si="97"/>
        <v/>
      </c>
      <c r="P79" s="99" t="str">
        <f t="shared" si="134"/>
        <v/>
      </c>
      <c r="Q79" s="100" t="str">
        <f t="shared" si="135"/>
        <v/>
      </c>
      <c r="R79" s="5" t="str">
        <f t="shared" si="136"/>
        <v/>
      </c>
      <c r="S79" s="96" t="str">
        <f t="shared" si="137"/>
        <v/>
      </c>
      <c r="T79" s="107" t="str">
        <f t="shared" si="138"/>
        <v/>
      </c>
      <c r="U79" s="5" t="str">
        <f>IF(M79="","",IF(B79="NB",U78,IF(T79="",SUM($T$5:$T79)+S79,SUM($T$5:$T79))))</f>
        <v/>
      </c>
      <c r="V79" s="110" t="str">
        <f t="shared" si="94"/>
        <v/>
      </c>
      <c r="W79" s="83" t="e">
        <f t="shared" si="107"/>
        <v>#VALUE!</v>
      </c>
      <c r="X79" s="85" t="str">
        <f t="shared" si="108"/>
        <v/>
      </c>
      <c r="Y79" s="9" t="str">
        <f t="shared" si="100"/>
        <v>B</v>
      </c>
      <c r="Z79" s="4" t="str">
        <f t="shared" si="101"/>
        <v>C</v>
      </c>
      <c r="AA79" s="4" t="str">
        <f t="shared" si="102"/>
        <v>B</v>
      </c>
      <c r="AB79" s="4" t="str">
        <f t="shared" si="98"/>
        <v/>
      </c>
      <c r="AC79" s="4" t="str">
        <f t="shared" si="103"/>
        <v/>
      </c>
      <c r="AD79" s="4" t="str">
        <f t="shared" si="104"/>
        <v/>
      </c>
      <c r="AE79" s="1" t="str">
        <f t="shared" si="109"/>
        <v/>
      </c>
      <c r="AF79" s="1" t="str">
        <f t="shared" si="110"/>
        <v/>
      </c>
      <c r="AG79" s="1" t="str">
        <f t="shared" si="111"/>
        <v/>
      </c>
      <c r="AH79" s="1" t="str">
        <f t="shared" si="112"/>
        <v/>
      </c>
      <c r="AI79" s="1" t="str">
        <f t="shared" si="113"/>
        <v/>
      </c>
      <c r="AJ79" s="1" t="str">
        <f t="shared" si="114"/>
        <v/>
      </c>
      <c r="AK79" s="1">
        <f t="shared" si="139"/>
        <v>0</v>
      </c>
      <c r="AL79" s="1">
        <f t="shared" si="140"/>
        <v>0</v>
      </c>
      <c r="AM79" s="1" t="str">
        <f t="shared" si="99"/>
        <v/>
      </c>
      <c r="AN79" s="1">
        <f t="shared" si="115"/>
        <v>0</v>
      </c>
      <c r="AO79" s="1" t="str">
        <f t="shared" si="147"/>
        <v/>
      </c>
      <c r="AP79" s="1" t="str">
        <f t="shared" si="116"/>
        <v>N</v>
      </c>
      <c r="AQ79" s="1" t="str">
        <f t="shared" si="117"/>
        <v>N</v>
      </c>
      <c r="AR79" s="1" t="str">
        <f t="shared" si="118"/>
        <v>N</v>
      </c>
      <c r="AS79" s="1" t="str">
        <f t="shared" si="119"/>
        <v/>
      </c>
      <c r="AT79" s="15" t="str">
        <f t="shared" si="120"/>
        <v/>
      </c>
      <c r="AU79" s="1" t="str">
        <f t="shared" si="121"/>
        <v/>
      </c>
      <c r="AV79" s="1" t="str">
        <f t="shared" si="122"/>
        <v/>
      </c>
      <c r="AW79" s="1" t="str">
        <f t="shared" si="123"/>
        <v/>
      </c>
      <c r="AX79" s="1" t="str">
        <f t="shared" si="124"/>
        <v/>
      </c>
      <c r="AY79" s="1" t="str">
        <f t="shared" si="12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9"/>
        <v>00000</v>
      </c>
      <c r="BC79" s="1" t="str">
        <f t="shared" si="90"/>
        <v>00000</v>
      </c>
      <c r="BD79" s="1" t="str">
        <f t="shared" si="91"/>
        <v>000000</v>
      </c>
      <c r="BE79" s="1" t="str">
        <f t="shared" si="92"/>
        <v>000000</v>
      </c>
      <c r="BF79" s="1" t="str">
        <f t="shared" si="93"/>
        <v>B</v>
      </c>
      <c r="BG79" s="1" t="str">
        <f t="shared" si="126"/>
        <v/>
      </c>
      <c r="BH79" s="1">
        <f t="shared" si="141"/>
        <v>0</v>
      </c>
      <c r="BI79" s="1" t="str">
        <f t="shared" si="127"/>
        <v/>
      </c>
      <c r="BJ79" s="1">
        <f t="shared" si="142"/>
        <v>0</v>
      </c>
      <c r="BK79" s="1" t="str">
        <f t="shared" si="128"/>
        <v/>
      </c>
      <c r="BL79" s="1">
        <f t="shared" si="143"/>
        <v>0</v>
      </c>
      <c r="BM79" s="1" t="str">
        <f t="shared" si="144"/>
        <v>0</v>
      </c>
      <c r="BN79" s="1" t="str">
        <f t="shared" si="145"/>
        <v>0</v>
      </c>
      <c r="BO79" s="1" t="str">
        <f t="shared" si="146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105"/>
        <v/>
      </c>
      <c r="C80" s="101" t="str">
        <f t="shared" si="95"/>
        <v/>
      </c>
      <c r="D80" s="13" t="str">
        <f t="shared" si="129"/>
        <v/>
      </c>
      <c r="E80" s="45" t="str">
        <f t="shared" si="130"/>
        <v/>
      </c>
      <c r="F80" s="14" t="str">
        <f t="shared" si="106"/>
        <v/>
      </c>
      <c r="H80" s="104" t="str">
        <f t="shared" si="96"/>
        <v/>
      </c>
      <c r="I80" s="13" t="str">
        <f t="shared" si="131"/>
        <v/>
      </c>
      <c r="J80" s="45" t="str">
        <f t="shared" si="132"/>
        <v/>
      </c>
      <c r="K80" s="14" t="str">
        <f t="shared" si="133"/>
        <v/>
      </c>
      <c r="L80" s="54"/>
      <c r="M80" s="16" t="str">
        <f>IF('Hedging Dashboard'!AH80="","",'Hedging Dashboard'!AH80)</f>
        <v/>
      </c>
      <c r="O80" s="12" t="str">
        <f t="shared" si="97"/>
        <v/>
      </c>
      <c r="P80" s="13" t="str">
        <f t="shared" si="134"/>
        <v/>
      </c>
      <c r="Q80" s="45" t="str">
        <f t="shared" si="135"/>
        <v/>
      </c>
      <c r="R80" s="96" t="str">
        <f t="shared" si="136"/>
        <v/>
      </c>
      <c r="S80" s="96" t="str">
        <f t="shared" si="137"/>
        <v/>
      </c>
      <c r="T80" s="107" t="str">
        <f t="shared" si="138"/>
        <v/>
      </c>
      <c r="U80" s="96" t="str">
        <f>IF(M80="","",IF(B80="NB",U79,IF(T80="",SUM($T$5:$T80)+S80,SUM($T$5:$T80))))</f>
        <v/>
      </c>
      <c r="V80" s="108" t="str">
        <f t="shared" si="94"/>
        <v/>
      </c>
      <c r="W80" s="83" t="e">
        <f t="shared" si="107"/>
        <v>#VALUE!</v>
      </c>
      <c r="X80" s="85" t="str">
        <f t="shared" si="108"/>
        <v/>
      </c>
      <c r="Y80" s="9" t="str">
        <f t="shared" si="100"/>
        <v>B</v>
      </c>
      <c r="Z80" s="4" t="str">
        <f t="shared" si="101"/>
        <v>C</v>
      </c>
      <c r="AA80" s="4" t="str">
        <f t="shared" si="102"/>
        <v>B</v>
      </c>
      <c r="AB80" s="4" t="str">
        <f t="shared" si="98"/>
        <v/>
      </c>
      <c r="AC80" s="4" t="str">
        <f t="shared" si="103"/>
        <v/>
      </c>
      <c r="AD80" s="4" t="str">
        <f t="shared" si="104"/>
        <v/>
      </c>
      <c r="AE80" s="1" t="str">
        <f t="shared" si="109"/>
        <v/>
      </c>
      <c r="AF80" s="1" t="str">
        <f t="shared" si="110"/>
        <v/>
      </c>
      <c r="AG80" s="1" t="str">
        <f t="shared" si="111"/>
        <v/>
      </c>
      <c r="AH80" s="1" t="str">
        <f t="shared" si="112"/>
        <v/>
      </c>
      <c r="AI80" s="1" t="str">
        <f t="shared" si="113"/>
        <v/>
      </c>
      <c r="AJ80" s="1" t="str">
        <f t="shared" si="114"/>
        <v/>
      </c>
      <c r="AK80" s="1">
        <f t="shared" si="139"/>
        <v>0</v>
      </c>
      <c r="AL80" s="1">
        <f t="shared" si="140"/>
        <v>0</v>
      </c>
      <c r="AM80" s="1" t="str">
        <f t="shared" si="99"/>
        <v/>
      </c>
      <c r="AN80" s="1">
        <f t="shared" si="115"/>
        <v>0</v>
      </c>
      <c r="AO80" s="1" t="str">
        <f t="shared" si="147"/>
        <v/>
      </c>
      <c r="AP80" s="1" t="str">
        <f t="shared" si="116"/>
        <v>N</v>
      </c>
      <c r="AQ80" s="1" t="str">
        <f t="shared" si="117"/>
        <v>N</v>
      </c>
      <c r="AR80" s="1" t="str">
        <f t="shared" si="118"/>
        <v>N</v>
      </c>
      <c r="AS80" s="1" t="str">
        <f t="shared" si="119"/>
        <v/>
      </c>
      <c r="AT80" s="15" t="str">
        <f t="shared" si="120"/>
        <v/>
      </c>
      <c r="AU80" s="1" t="str">
        <f t="shared" si="121"/>
        <v/>
      </c>
      <c r="AV80" s="1" t="str">
        <f t="shared" si="122"/>
        <v/>
      </c>
      <c r="AW80" s="1" t="str">
        <f t="shared" si="123"/>
        <v/>
      </c>
      <c r="AX80" s="1" t="str">
        <f t="shared" si="124"/>
        <v/>
      </c>
      <c r="AY80" s="1" t="str">
        <f t="shared" si="12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9"/>
        <v>00000</v>
      </c>
      <c r="BC80" s="1" t="str">
        <f t="shared" si="90"/>
        <v>00000</v>
      </c>
      <c r="BD80" s="1" t="str">
        <f t="shared" si="91"/>
        <v>000000</v>
      </c>
      <c r="BE80" s="1" t="str">
        <f t="shared" si="92"/>
        <v>000000</v>
      </c>
      <c r="BF80" s="1" t="str">
        <f t="shared" si="93"/>
        <v>B</v>
      </c>
      <c r="BG80" s="1" t="str">
        <f t="shared" si="126"/>
        <v/>
      </c>
      <c r="BH80" s="1">
        <f t="shared" si="141"/>
        <v>0</v>
      </c>
      <c r="BI80" s="1" t="str">
        <f t="shared" si="127"/>
        <v/>
      </c>
      <c r="BJ80" s="1">
        <f t="shared" si="142"/>
        <v>0</v>
      </c>
      <c r="BK80" s="1" t="str">
        <f t="shared" si="128"/>
        <v/>
      </c>
      <c r="BL80" s="1">
        <f t="shared" si="143"/>
        <v>0</v>
      </c>
      <c r="BM80" s="1" t="str">
        <f t="shared" si="144"/>
        <v>0</v>
      </c>
      <c r="BN80" s="1" t="str">
        <f t="shared" si="145"/>
        <v>0</v>
      </c>
      <c r="BO80" s="1" t="str">
        <f t="shared" si="146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105"/>
        <v/>
      </c>
      <c r="C81" s="102" t="str">
        <f t="shared" si="95"/>
        <v/>
      </c>
      <c r="D81" s="97" t="str">
        <f t="shared" si="129"/>
        <v/>
      </c>
      <c r="E81" s="98" t="str">
        <f t="shared" si="130"/>
        <v/>
      </c>
      <c r="F81" s="8" t="str">
        <f t="shared" si="106"/>
        <v/>
      </c>
      <c r="H81" s="105" t="str">
        <f t="shared" si="96"/>
        <v/>
      </c>
      <c r="I81" s="97" t="str">
        <f t="shared" si="131"/>
        <v/>
      </c>
      <c r="J81" s="98" t="str">
        <f t="shared" si="132"/>
        <v/>
      </c>
      <c r="K81" s="8" t="str">
        <f t="shared" si="133"/>
        <v/>
      </c>
      <c r="L81" s="54"/>
      <c r="M81" s="17" t="str">
        <f>IF('Hedging Dashboard'!AH81="","",'Hedging Dashboard'!AH81)</f>
        <v/>
      </c>
      <c r="O81" s="9" t="str">
        <f t="shared" si="97"/>
        <v/>
      </c>
      <c r="P81" s="97" t="str">
        <f t="shared" si="134"/>
        <v/>
      </c>
      <c r="Q81" s="98" t="str">
        <f t="shared" si="135"/>
        <v/>
      </c>
      <c r="R81" s="4" t="str">
        <f t="shared" si="136"/>
        <v/>
      </c>
      <c r="S81" s="96" t="str">
        <f t="shared" si="137"/>
        <v/>
      </c>
      <c r="T81" s="107" t="str">
        <f t="shared" si="138"/>
        <v/>
      </c>
      <c r="U81" s="4" t="str">
        <f>IF(M81="","",IF(B81="NB",U80,IF(T81="",SUM($T$5:$T81)+S81,SUM($T$5:$T81))))</f>
        <v/>
      </c>
      <c r="V81" s="109" t="str">
        <f t="shared" si="94"/>
        <v/>
      </c>
      <c r="W81" s="83" t="e">
        <f t="shared" si="107"/>
        <v>#VALUE!</v>
      </c>
      <c r="X81" s="85" t="str">
        <f t="shared" si="108"/>
        <v/>
      </c>
      <c r="Y81" s="9" t="str">
        <f t="shared" si="100"/>
        <v>B</v>
      </c>
      <c r="Z81" s="4" t="str">
        <f t="shared" si="101"/>
        <v>C</v>
      </c>
      <c r="AA81" s="4" t="str">
        <f t="shared" si="102"/>
        <v>B</v>
      </c>
      <c r="AB81" s="4" t="str">
        <f t="shared" si="98"/>
        <v/>
      </c>
      <c r="AC81" s="4" t="str">
        <f t="shared" si="103"/>
        <v/>
      </c>
      <c r="AD81" s="4" t="str">
        <f t="shared" si="104"/>
        <v/>
      </c>
      <c r="AE81" s="1" t="str">
        <f t="shared" si="109"/>
        <v/>
      </c>
      <c r="AF81" s="1" t="str">
        <f t="shared" si="110"/>
        <v/>
      </c>
      <c r="AG81" s="1" t="str">
        <f t="shared" si="111"/>
        <v/>
      </c>
      <c r="AH81" s="1" t="str">
        <f t="shared" si="112"/>
        <v/>
      </c>
      <c r="AI81" s="1" t="str">
        <f t="shared" si="113"/>
        <v/>
      </c>
      <c r="AJ81" s="1" t="str">
        <f t="shared" si="114"/>
        <v/>
      </c>
      <c r="AK81" s="1">
        <f t="shared" si="139"/>
        <v>0</v>
      </c>
      <c r="AL81" s="1">
        <f t="shared" si="140"/>
        <v>0</v>
      </c>
      <c r="AM81" s="1" t="str">
        <f t="shared" si="99"/>
        <v/>
      </c>
      <c r="AN81" s="1">
        <f t="shared" si="115"/>
        <v>0</v>
      </c>
      <c r="AO81" s="1" t="str">
        <f t="shared" si="147"/>
        <v/>
      </c>
      <c r="AP81" s="1" t="str">
        <f t="shared" si="116"/>
        <v>N</v>
      </c>
      <c r="AQ81" s="1" t="str">
        <f t="shared" si="117"/>
        <v>N</v>
      </c>
      <c r="AR81" s="1" t="str">
        <f t="shared" si="118"/>
        <v>N</v>
      </c>
      <c r="AS81" s="1" t="str">
        <f t="shared" si="119"/>
        <v/>
      </c>
      <c r="AT81" s="15" t="str">
        <f t="shared" si="120"/>
        <v/>
      </c>
      <c r="AU81" s="1" t="str">
        <f t="shared" si="121"/>
        <v/>
      </c>
      <c r="AV81" s="1" t="str">
        <f t="shared" si="122"/>
        <v/>
      </c>
      <c r="AW81" s="1" t="str">
        <f t="shared" si="123"/>
        <v/>
      </c>
      <c r="AX81" s="1" t="str">
        <f t="shared" si="124"/>
        <v/>
      </c>
      <c r="AY81" s="1" t="str">
        <f t="shared" si="12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9"/>
        <v>00000</v>
      </c>
      <c r="BC81" s="1" t="str">
        <f t="shared" si="90"/>
        <v>00000</v>
      </c>
      <c r="BD81" s="1" t="str">
        <f t="shared" si="91"/>
        <v>000000</v>
      </c>
      <c r="BE81" s="1" t="str">
        <f t="shared" si="92"/>
        <v>000000</v>
      </c>
      <c r="BF81" s="1" t="str">
        <f t="shared" si="93"/>
        <v>B</v>
      </c>
      <c r="BG81" s="1" t="str">
        <f t="shared" si="126"/>
        <v/>
      </c>
      <c r="BH81" s="1">
        <f t="shared" si="141"/>
        <v>0</v>
      </c>
      <c r="BI81" s="1" t="str">
        <f t="shared" si="127"/>
        <v/>
      </c>
      <c r="BJ81" s="1">
        <f t="shared" si="142"/>
        <v>0</v>
      </c>
      <c r="BK81" s="1" t="str">
        <f t="shared" si="128"/>
        <v/>
      </c>
      <c r="BL81" s="1">
        <f t="shared" si="143"/>
        <v>0</v>
      </c>
      <c r="BM81" s="1" t="str">
        <f t="shared" si="144"/>
        <v>0</v>
      </c>
      <c r="BN81" s="1" t="str">
        <f t="shared" si="145"/>
        <v>0</v>
      </c>
      <c r="BO81" s="1" t="str">
        <f t="shared" si="146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105"/>
        <v/>
      </c>
      <c r="C82" s="102" t="str">
        <f t="shared" si="95"/>
        <v/>
      </c>
      <c r="D82" s="97" t="str">
        <f t="shared" si="129"/>
        <v/>
      </c>
      <c r="E82" s="98" t="str">
        <f t="shared" si="130"/>
        <v/>
      </c>
      <c r="F82" s="8" t="str">
        <f t="shared" si="106"/>
        <v/>
      </c>
      <c r="H82" s="105" t="str">
        <f t="shared" si="96"/>
        <v/>
      </c>
      <c r="I82" s="97" t="str">
        <f t="shared" si="131"/>
        <v/>
      </c>
      <c r="J82" s="98" t="str">
        <f t="shared" si="132"/>
        <v/>
      </c>
      <c r="K82" s="8" t="str">
        <f t="shared" si="133"/>
        <v/>
      </c>
      <c r="L82" s="54"/>
      <c r="M82" s="17" t="str">
        <f>IF('Hedging Dashboard'!AH82="","",'Hedging Dashboard'!AH82)</f>
        <v/>
      </c>
      <c r="O82" s="9" t="str">
        <f t="shared" si="97"/>
        <v/>
      </c>
      <c r="P82" s="97" t="str">
        <f t="shared" si="134"/>
        <v/>
      </c>
      <c r="Q82" s="98" t="str">
        <f t="shared" si="135"/>
        <v/>
      </c>
      <c r="R82" s="4" t="str">
        <f t="shared" si="136"/>
        <v/>
      </c>
      <c r="S82" s="96" t="str">
        <f t="shared" si="137"/>
        <v/>
      </c>
      <c r="T82" s="107" t="str">
        <f t="shared" si="138"/>
        <v/>
      </c>
      <c r="U82" s="4" t="str">
        <f>IF(M82="","",IF(B82="NB",U81,IF(T82="",SUM($T$5:$T82)+S82,SUM($T$5:$T82))))</f>
        <v/>
      </c>
      <c r="V82" s="109" t="str">
        <f t="shared" si="94"/>
        <v/>
      </c>
      <c r="W82" s="83" t="e">
        <f t="shared" si="107"/>
        <v>#VALUE!</v>
      </c>
      <c r="X82" s="85" t="str">
        <f t="shared" si="108"/>
        <v/>
      </c>
      <c r="Y82" s="9" t="str">
        <f t="shared" si="100"/>
        <v>B</v>
      </c>
      <c r="Z82" s="4" t="str">
        <f t="shared" si="101"/>
        <v>C</v>
      </c>
      <c r="AA82" s="4" t="str">
        <f t="shared" si="102"/>
        <v>B</v>
      </c>
      <c r="AB82" s="4" t="str">
        <f t="shared" si="98"/>
        <v/>
      </c>
      <c r="AC82" s="4" t="str">
        <f t="shared" si="103"/>
        <v/>
      </c>
      <c r="AD82" s="4" t="str">
        <f t="shared" si="104"/>
        <v/>
      </c>
      <c r="AE82" s="1" t="str">
        <f t="shared" si="109"/>
        <v/>
      </c>
      <c r="AF82" s="1" t="str">
        <f t="shared" si="110"/>
        <v/>
      </c>
      <c r="AG82" s="1" t="str">
        <f t="shared" si="111"/>
        <v/>
      </c>
      <c r="AH82" s="1" t="str">
        <f t="shared" si="112"/>
        <v/>
      </c>
      <c r="AI82" s="1" t="str">
        <f t="shared" si="113"/>
        <v/>
      </c>
      <c r="AJ82" s="1" t="str">
        <f t="shared" si="114"/>
        <v/>
      </c>
      <c r="AK82" s="1">
        <f t="shared" si="139"/>
        <v>0</v>
      </c>
      <c r="AL82" s="1">
        <f t="shared" si="140"/>
        <v>0</v>
      </c>
      <c r="AM82" s="1" t="str">
        <f t="shared" si="99"/>
        <v/>
      </c>
      <c r="AN82" s="1">
        <f t="shared" si="115"/>
        <v>0</v>
      </c>
      <c r="AO82" s="1" t="str">
        <f t="shared" si="147"/>
        <v/>
      </c>
      <c r="AP82" s="1" t="str">
        <f t="shared" si="116"/>
        <v>N</v>
      </c>
      <c r="AQ82" s="1" t="str">
        <f t="shared" si="117"/>
        <v>N</v>
      </c>
      <c r="AR82" s="1" t="str">
        <f t="shared" si="118"/>
        <v>N</v>
      </c>
      <c r="AS82" s="1" t="str">
        <f t="shared" si="119"/>
        <v/>
      </c>
      <c r="AT82" s="15" t="str">
        <f t="shared" si="120"/>
        <v/>
      </c>
      <c r="AU82" s="1" t="str">
        <f t="shared" si="121"/>
        <v/>
      </c>
      <c r="AV82" s="1" t="str">
        <f t="shared" si="122"/>
        <v/>
      </c>
      <c r="AW82" s="1" t="str">
        <f t="shared" si="123"/>
        <v/>
      </c>
      <c r="AX82" s="1" t="str">
        <f t="shared" si="124"/>
        <v/>
      </c>
      <c r="AY82" s="1" t="str">
        <f t="shared" si="12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9"/>
        <v>00000</v>
      </c>
      <c r="BC82" s="1" t="str">
        <f t="shared" si="90"/>
        <v>00000</v>
      </c>
      <c r="BD82" s="1" t="str">
        <f t="shared" si="91"/>
        <v>000000</v>
      </c>
      <c r="BE82" s="1" t="str">
        <f t="shared" si="92"/>
        <v>000000</v>
      </c>
      <c r="BF82" s="1" t="str">
        <f t="shared" si="93"/>
        <v>B</v>
      </c>
      <c r="BG82" s="1" t="str">
        <f t="shared" si="126"/>
        <v/>
      </c>
      <c r="BH82" s="1">
        <f t="shared" si="141"/>
        <v>0</v>
      </c>
      <c r="BI82" s="1" t="str">
        <f t="shared" si="127"/>
        <v/>
      </c>
      <c r="BJ82" s="1">
        <f t="shared" si="142"/>
        <v>0</v>
      </c>
      <c r="BK82" s="1" t="str">
        <f t="shared" si="128"/>
        <v/>
      </c>
      <c r="BL82" s="1">
        <f t="shared" si="143"/>
        <v>0</v>
      </c>
      <c r="BM82" s="1" t="str">
        <f t="shared" si="144"/>
        <v>0</v>
      </c>
      <c r="BN82" s="1" t="str">
        <f t="shared" si="145"/>
        <v>0</v>
      </c>
      <c r="BO82" s="1" t="str">
        <f t="shared" si="146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105"/>
        <v/>
      </c>
      <c r="C83" s="102" t="str">
        <f t="shared" si="95"/>
        <v/>
      </c>
      <c r="D83" s="97" t="str">
        <f t="shared" si="129"/>
        <v/>
      </c>
      <c r="E83" s="98" t="str">
        <f t="shared" si="130"/>
        <v/>
      </c>
      <c r="F83" s="8" t="str">
        <f t="shared" si="106"/>
        <v/>
      </c>
      <c r="H83" s="105" t="str">
        <f t="shared" si="96"/>
        <v/>
      </c>
      <c r="I83" s="97" t="str">
        <f t="shared" si="131"/>
        <v/>
      </c>
      <c r="J83" s="98" t="str">
        <f t="shared" si="132"/>
        <v/>
      </c>
      <c r="K83" s="8" t="str">
        <f t="shared" si="133"/>
        <v/>
      </c>
      <c r="L83" s="54"/>
      <c r="M83" s="17" t="str">
        <f>IF('Hedging Dashboard'!AH83="","",'Hedging Dashboard'!AH83)</f>
        <v/>
      </c>
      <c r="O83" s="9" t="str">
        <f t="shared" si="97"/>
        <v/>
      </c>
      <c r="P83" s="97" t="str">
        <f t="shared" si="134"/>
        <v/>
      </c>
      <c r="Q83" s="98" t="str">
        <f t="shared" si="135"/>
        <v/>
      </c>
      <c r="R83" s="4" t="str">
        <f t="shared" si="136"/>
        <v/>
      </c>
      <c r="S83" s="96" t="str">
        <f t="shared" si="137"/>
        <v/>
      </c>
      <c r="T83" s="107" t="str">
        <f t="shared" si="138"/>
        <v/>
      </c>
      <c r="U83" s="4" t="str">
        <f>IF(M83="","",IF(B83="NB",U82,IF(T83="",SUM($T$5:$T83)+S83,SUM($T$5:$T83))))</f>
        <v/>
      </c>
      <c r="V83" s="109" t="str">
        <f t="shared" si="94"/>
        <v/>
      </c>
      <c r="W83" s="83" t="e">
        <f t="shared" si="107"/>
        <v>#VALUE!</v>
      </c>
      <c r="X83" s="85" t="str">
        <f t="shared" si="108"/>
        <v/>
      </c>
      <c r="Y83" s="9" t="str">
        <f t="shared" si="100"/>
        <v>B</v>
      </c>
      <c r="Z83" s="4" t="str">
        <f t="shared" si="101"/>
        <v>C</v>
      </c>
      <c r="AA83" s="4" t="str">
        <f t="shared" si="102"/>
        <v>B</v>
      </c>
      <c r="AB83" s="4" t="str">
        <f t="shared" si="98"/>
        <v/>
      </c>
      <c r="AC83" s="4" t="str">
        <f t="shared" si="103"/>
        <v/>
      </c>
      <c r="AD83" s="4" t="str">
        <f t="shared" si="104"/>
        <v/>
      </c>
      <c r="AE83" s="1" t="str">
        <f t="shared" si="109"/>
        <v/>
      </c>
      <c r="AF83" s="1" t="str">
        <f t="shared" si="110"/>
        <v/>
      </c>
      <c r="AG83" s="1" t="str">
        <f t="shared" si="111"/>
        <v/>
      </c>
      <c r="AH83" s="1" t="str">
        <f t="shared" si="112"/>
        <v/>
      </c>
      <c r="AI83" s="1" t="str">
        <f t="shared" si="113"/>
        <v/>
      </c>
      <c r="AJ83" s="1" t="str">
        <f t="shared" si="114"/>
        <v/>
      </c>
      <c r="AK83" s="1">
        <f t="shared" si="139"/>
        <v>0</v>
      </c>
      <c r="AL83" s="1">
        <f t="shared" si="140"/>
        <v>0</v>
      </c>
      <c r="AM83" s="1" t="str">
        <f t="shared" si="99"/>
        <v/>
      </c>
      <c r="AN83" s="1">
        <f t="shared" si="115"/>
        <v>0</v>
      </c>
      <c r="AO83" s="1" t="str">
        <f t="shared" si="147"/>
        <v/>
      </c>
      <c r="AP83" s="1" t="str">
        <f t="shared" si="116"/>
        <v>N</v>
      </c>
      <c r="AQ83" s="1" t="str">
        <f t="shared" si="117"/>
        <v>N</v>
      </c>
      <c r="AR83" s="1" t="str">
        <f t="shared" si="118"/>
        <v>N</v>
      </c>
      <c r="AS83" s="1" t="str">
        <f t="shared" si="119"/>
        <v/>
      </c>
      <c r="AT83" s="15" t="str">
        <f t="shared" si="120"/>
        <v/>
      </c>
      <c r="AU83" s="1" t="str">
        <f t="shared" si="121"/>
        <v/>
      </c>
      <c r="AV83" s="1" t="str">
        <f t="shared" si="122"/>
        <v/>
      </c>
      <c r="AW83" s="1" t="str">
        <f t="shared" si="123"/>
        <v/>
      </c>
      <c r="AX83" s="1" t="str">
        <f t="shared" si="124"/>
        <v/>
      </c>
      <c r="AY83" s="1" t="str">
        <f t="shared" si="12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9"/>
        <v>00000</v>
      </c>
      <c r="BC83" s="1" t="str">
        <f t="shared" si="90"/>
        <v>00000</v>
      </c>
      <c r="BD83" s="1" t="str">
        <f t="shared" si="91"/>
        <v>000000</v>
      </c>
      <c r="BE83" s="1" t="str">
        <f t="shared" si="92"/>
        <v>000000</v>
      </c>
      <c r="BF83" s="1" t="str">
        <f t="shared" si="93"/>
        <v>B</v>
      </c>
      <c r="BG83" s="1" t="str">
        <f t="shared" si="126"/>
        <v/>
      </c>
      <c r="BH83" s="1">
        <f t="shared" si="141"/>
        <v>0</v>
      </c>
      <c r="BI83" s="1" t="str">
        <f t="shared" si="127"/>
        <v/>
      </c>
      <c r="BJ83" s="1">
        <f t="shared" si="142"/>
        <v>0</v>
      </c>
      <c r="BK83" s="1" t="str">
        <f t="shared" si="128"/>
        <v/>
      </c>
      <c r="BL83" s="1">
        <f t="shared" si="143"/>
        <v>0</v>
      </c>
      <c r="BM83" s="1" t="str">
        <f t="shared" si="144"/>
        <v>0</v>
      </c>
      <c r="BN83" s="1" t="str">
        <f t="shared" si="145"/>
        <v>0</v>
      </c>
      <c r="BO83" s="1" t="str">
        <f t="shared" si="146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6" t="str">
        <f t="shared" si="105"/>
        <v/>
      </c>
      <c r="C84" s="103" t="str">
        <f t="shared" si="95"/>
        <v/>
      </c>
      <c r="D84" s="99" t="str">
        <f t="shared" si="129"/>
        <v/>
      </c>
      <c r="E84" s="100" t="str">
        <f t="shared" si="130"/>
        <v/>
      </c>
      <c r="F84" s="10" t="str">
        <f t="shared" si="106"/>
        <v/>
      </c>
      <c r="H84" s="106" t="str">
        <f t="shared" si="96"/>
        <v/>
      </c>
      <c r="I84" s="99" t="str">
        <f t="shared" si="131"/>
        <v/>
      </c>
      <c r="J84" s="100" t="str">
        <f t="shared" si="132"/>
        <v/>
      </c>
      <c r="K84" s="10" t="str">
        <f t="shared" si="133"/>
        <v/>
      </c>
      <c r="L84" s="54"/>
      <c r="M84" s="18" t="str">
        <f>IF('Hedging Dashboard'!AH84="","",'Hedging Dashboard'!AH84)</f>
        <v/>
      </c>
      <c r="O84" s="86" t="str">
        <f t="shared" si="97"/>
        <v/>
      </c>
      <c r="P84" s="99" t="str">
        <f t="shared" si="134"/>
        <v/>
      </c>
      <c r="Q84" s="100" t="str">
        <f t="shared" si="135"/>
        <v/>
      </c>
      <c r="R84" s="5" t="str">
        <f t="shared" si="136"/>
        <v/>
      </c>
      <c r="S84" s="96" t="str">
        <f t="shared" si="137"/>
        <v/>
      </c>
      <c r="T84" s="107" t="str">
        <f t="shared" si="138"/>
        <v/>
      </c>
      <c r="U84" s="5" t="str">
        <f>IF(M84="","",IF(B84="NB",U83,IF(T84="",SUM($T$5:$T84)+S84,SUM($T$5:$T84))))</f>
        <v/>
      </c>
      <c r="V84" s="110" t="str">
        <f t="shared" si="94"/>
        <v/>
      </c>
      <c r="W84" s="83" t="e">
        <f t="shared" si="107"/>
        <v>#VALUE!</v>
      </c>
      <c r="X84" s="85" t="str">
        <f t="shared" si="108"/>
        <v/>
      </c>
      <c r="Y84" s="9" t="str">
        <f t="shared" si="100"/>
        <v>B</v>
      </c>
      <c r="Z84" s="4" t="str">
        <f t="shared" si="101"/>
        <v>C</v>
      </c>
      <c r="AA84" s="4" t="str">
        <f t="shared" si="102"/>
        <v>B</v>
      </c>
      <c r="AB84" s="4" t="str">
        <f t="shared" si="98"/>
        <v/>
      </c>
      <c r="AC84" s="4" t="str">
        <f t="shared" si="103"/>
        <v/>
      </c>
      <c r="AD84" s="4" t="str">
        <f t="shared" si="104"/>
        <v/>
      </c>
      <c r="AE84" s="1" t="str">
        <f t="shared" si="109"/>
        <v/>
      </c>
      <c r="AF84" s="1" t="str">
        <f t="shared" si="110"/>
        <v/>
      </c>
      <c r="AG84" s="1" t="str">
        <f t="shared" si="111"/>
        <v/>
      </c>
      <c r="AH84" s="1" t="str">
        <f t="shared" si="112"/>
        <v/>
      </c>
      <c r="AI84" s="1" t="str">
        <f t="shared" si="113"/>
        <v/>
      </c>
      <c r="AJ84" s="1" t="str">
        <f t="shared" si="114"/>
        <v/>
      </c>
      <c r="AK84" s="1">
        <f t="shared" si="139"/>
        <v>0</v>
      </c>
      <c r="AL84" s="1">
        <f t="shared" si="140"/>
        <v>0</v>
      </c>
      <c r="AM84" s="1" t="str">
        <f t="shared" si="99"/>
        <v/>
      </c>
      <c r="AN84" s="1">
        <f t="shared" si="115"/>
        <v>0</v>
      </c>
      <c r="AO84" s="1" t="str">
        <f t="shared" si="147"/>
        <v/>
      </c>
      <c r="AP84" s="1" t="str">
        <f t="shared" si="116"/>
        <v>N</v>
      </c>
      <c r="AQ84" s="1" t="str">
        <f t="shared" si="117"/>
        <v>N</v>
      </c>
      <c r="AR84" s="1" t="str">
        <f t="shared" si="118"/>
        <v>N</v>
      </c>
      <c r="AS84" s="1" t="str">
        <f t="shared" si="119"/>
        <v/>
      </c>
      <c r="AT84" s="15" t="str">
        <f t="shared" si="120"/>
        <v/>
      </c>
      <c r="AU84" s="1" t="str">
        <f t="shared" si="121"/>
        <v/>
      </c>
      <c r="AV84" s="1" t="str">
        <f t="shared" si="122"/>
        <v/>
      </c>
      <c r="AW84" s="1" t="str">
        <f t="shared" si="123"/>
        <v/>
      </c>
      <c r="AX84" s="1" t="str">
        <f t="shared" si="124"/>
        <v/>
      </c>
      <c r="AY84" s="1" t="str">
        <f t="shared" si="12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9"/>
        <v>00000</v>
      </c>
      <c r="BC84" s="1" t="str">
        <f t="shared" si="90"/>
        <v>00000</v>
      </c>
      <c r="BD84" s="1" t="str">
        <f t="shared" si="91"/>
        <v>000000</v>
      </c>
      <c r="BE84" s="1" t="str">
        <f t="shared" si="92"/>
        <v>000000</v>
      </c>
      <c r="BF84" s="1" t="str">
        <f t="shared" si="93"/>
        <v>B</v>
      </c>
      <c r="BG84" s="1" t="str">
        <f t="shared" si="126"/>
        <v/>
      </c>
      <c r="BH84" s="1">
        <f t="shared" si="141"/>
        <v>0</v>
      </c>
      <c r="BI84" s="1" t="str">
        <f t="shared" si="127"/>
        <v/>
      </c>
      <c r="BJ84" s="1">
        <f t="shared" si="142"/>
        <v>0</v>
      </c>
      <c r="BK84" s="1" t="str">
        <f t="shared" si="128"/>
        <v/>
      </c>
      <c r="BL84" s="1">
        <f t="shared" si="143"/>
        <v>0</v>
      </c>
      <c r="BM84" s="1" t="str">
        <f t="shared" si="144"/>
        <v>0</v>
      </c>
      <c r="BN84" s="1" t="str">
        <f t="shared" si="145"/>
        <v>0</v>
      </c>
      <c r="BO84" s="1" t="str">
        <f t="shared" si="146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105"/>
        <v/>
      </c>
      <c r="C85" s="101" t="str">
        <f t="shared" si="95"/>
        <v/>
      </c>
      <c r="D85" s="13" t="str">
        <f t="shared" si="129"/>
        <v/>
      </c>
      <c r="E85" s="45" t="str">
        <f t="shared" si="130"/>
        <v/>
      </c>
      <c r="F85" s="14" t="str">
        <f t="shared" si="106"/>
        <v/>
      </c>
      <c r="H85" s="104" t="str">
        <f t="shared" si="96"/>
        <v/>
      </c>
      <c r="I85" s="13" t="str">
        <f t="shared" si="131"/>
        <v/>
      </c>
      <c r="J85" s="45" t="str">
        <f t="shared" si="132"/>
        <v/>
      </c>
      <c r="K85" s="14" t="str">
        <f t="shared" si="133"/>
        <v/>
      </c>
      <c r="L85" s="54"/>
      <c r="M85" s="16" t="str">
        <f>IF('Hedging Dashboard'!AH85="","",'Hedging Dashboard'!AH85)</f>
        <v/>
      </c>
      <c r="O85" s="12" t="str">
        <f t="shared" si="97"/>
        <v/>
      </c>
      <c r="P85" s="13" t="str">
        <f t="shared" si="134"/>
        <v/>
      </c>
      <c r="Q85" s="45" t="str">
        <f t="shared" si="135"/>
        <v/>
      </c>
      <c r="R85" s="96" t="str">
        <f t="shared" si="136"/>
        <v/>
      </c>
      <c r="S85" s="96" t="str">
        <f t="shared" si="137"/>
        <v/>
      </c>
      <c r="T85" s="107" t="str">
        <f t="shared" si="138"/>
        <v/>
      </c>
      <c r="U85" s="96" t="str">
        <f>IF(M85="","",IF(B85="NB",U84,IF(T85="",SUM($T$5:$T85)+S85,SUM($T$5:$T85))))</f>
        <v/>
      </c>
      <c r="V85" s="108" t="str">
        <f t="shared" si="94"/>
        <v/>
      </c>
      <c r="W85" s="83" t="e">
        <f t="shared" si="107"/>
        <v>#VALUE!</v>
      </c>
      <c r="X85" s="85" t="str">
        <f t="shared" si="108"/>
        <v/>
      </c>
      <c r="Y85" s="9" t="str">
        <f t="shared" si="100"/>
        <v>B</v>
      </c>
      <c r="Z85" s="4" t="str">
        <f t="shared" si="101"/>
        <v>C</v>
      </c>
      <c r="AA85" s="4" t="str">
        <f t="shared" si="102"/>
        <v>B</v>
      </c>
      <c r="AB85" s="4" t="str">
        <f t="shared" si="98"/>
        <v/>
      </c>
      <c r="AC85" s="4" t="str">
        <f t="shared" si="103"/>
        <v/>
      </c>
      <c r="AD85" s="4" t="str">
        <f t="shared" si="104"/>
        <v/>
      </c>
      <c r="AE85" s="1" t="str">
        <f t="shared" si="109"/>
        <v/>
      </c>
      <c r="AF85" s="1" t="str">
        <f t="shared" si="110"/>
        <v/>
      </c>
      <c r="AG85" s="1" t="str">
        <f t="shared" si="111"/>
        <v/>
      </c>
      <c r="AH85" s="1" t="str">
        <f t="shared" si="112"/>
        <v/>
      </c>
      <c r="AI85" s="1" t="str">
        <f t="shared" si="113"/>
        <v/>
      </c>
      <c r="AJ85" s="1" t="str">
        <f t="shared" si="114"/>
        <v/>
      </c>
      <c r="AK85" s="1">
        <f t="shared" si="139"/>
        <v>0</v>
      </c>
      <c r="AL85" s="1">
        <f t="shared" si="140"/>
        <v>0</v>
      </c>
      <c r="AM85" s="1" t="str">
        <f t="shared" si="99"/>
        <v/>
      </c>
      <c r="AN85" s="1">
        <f t="shared" si="115"/>
        <v>0</v>
      </c>
      <c r="AO85" s="1" t="str">
        <f t="shared" si="147"/>
        <v/>
      </c>
      <c r="AP85" s="1" t="str">
        <f t="shared" si="116"/>
        <v>N</v>
      </c>
      <c r="AQ85" s="1" t="str">
        <f t="shared" si="117"/>
        <v>N</v>
      </c>
      <c r="AR85" s="1" t="str">
        <f t="shared" si="118"/>
        <v>N</v>
      </c>
      <c r="AS85" s="1" t="str">
        <f t="shared" si="119"/>
        <v/>
      </c>
      <c r="AT85" s="15" t="str">
        <f t="shared" si="120"/>
        <v/>
      </c>
      <c r="AU85" s="1" t="str">
        <f t="shared" si="121"/>
        <v/>
      </c>
      <c r="AV85" s="1" t="str">
        <f t="shared" si="122"/>
        <v/>
      </c>
      <c r="AW85" s="1" t="str">
        <f t="shared" si="123"/>
        <v/>
      </c>
      <c r="AX85" s="1" t="str">
        <f t="shared" si="124"/>
        <v/>
      </c>
      <c r="AY85" s="1" t="str">
        <f t="shared" si="12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9"/>
        <v>00000</v>
      </c>
      <c r="BC85" s="1" t="str">
        <f t="shared" si="90"/>
        <v>00000</v>
      </c>
      <c r="BD85" s="1" t="str">
        <f t="shared" si="91"/>
        <v>000000</v>
      </c>
      <c r="BE85" s="1" t="str">
        <f t="shared" si="92"/>
        <v>000000</v>
      </c>
      <c r="BF85" s="1" t="str">
        <f t="shared" si="93"/>
        <v>B</v>
      </c>
      <c r="BG85" s="1" t="str">
        <f t="shared" si="126"/>
        <v/>
      </c>
      <c r="BH85" s="1">
        <f t="shared" si="141"/>
        <v>0</v>
      </c>
      <c r="BI85" s="1" t="str">
        <f t="shared" si="127"/>
        <v/>
      </c>
      <c r="BJ85" s="1">
        <f t="shared" si="142"/>
        <v>0</v>
      </c>
      <c r="BK85" s="1" t="str">
        <f t="shared" si="128"/>
        <v/>
      </c>
      <c r="BL85" s="1">
        <f t="shared" si="143"/>
        <v>0</v>
      </c>
      <c r="BM85" s="1" t="str">
        <f t="shared" si="144"/>
        <v>0</v>
      </c>
      <c r="BN85" s="1" t="str">
        <f t="shared" si="145"/>
        <v>0</v>
      </c>
      <c r="BO85" s="1" t="str">
        <f t="shared" si="146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105"/>
        <v/>
      </c>
      <c r="C86" s="102" t="str">
        <f t="shared" si="95"/>
        <v/>
      </c>
      <c r="D86" s="97" t="str">
        <f t="shared" si="129"/>
        <v/>
      </c>
      <c r="E86" s="98" t="str">
        <f t="shared" si="130"/>
        <v/>
      </c>
      <c r="F86" s="8" t="str">
        <f t="shared" si="106"/>
        <v/>
      </c>
      <c r="H86" s="105" t="str">
        <f t="shared" si="96"/>
        <v/>
      </c>
      <c r="I86" s="97" t="str">
        <f t="shared" si="131"/>
        <v/>
      </c>
      <c r="J86" s="98" t="str">
        <f t="shared" si="132"/>
        <v/>
      </c>
      <c r="K86" s="8" t="str">
        <f t="shared" si="133"/>
        <v/>
      </c>
      <c r="L86" s="54"/>
      <c r="M86" s="17" t="str">
        <f>IF('Hedging Dashboard'!AH86="","",'Hedging Dashboard'!AH86)</f>
        <v/>
      </c>
      <c r="O86" s="9" t="str">
        <f t="shared" si="97"/>
        <v/>
      </c>
      <c r="P86" s="97" t="str">
        <f t="shared" si="134"/>
        <v/>
      </c>
      <c r="Q86" s="98" t="str">
        <f t="shared" si="135"/>
        <v/>
      </c>
      <c r="R86" s="4" t="str">
        <f t="shared" si="136"/>
        <v/>
      </c>
      <c r="S86" s="96" t="str">
        <f t="shared" si="137"/>
        <v/>
      </c>
      <c r="T86" s="107" t="str">
        <f t="shared" si="138"/>
        <v/>
      </c>
      <c r="U86" s="4" t="str">
        <f>IF(M86="","",IF(B86="NB",U85,IF(T86="",SUM($T$5:$T86)+S86,SUM($T$5:$T86))))</f>
        <v/>
      </c>
      <c r="V86" s="109" t="str">
        <f t="shared" si="94"/>
        <v/>
      </c>
      <c r="W86" s="83" t="e">
        <f t="shared" si="107"/>
        <v>#VALUE!</v>
      </c>
      <c r="X86" s="85" t="str">
        <f t="shared" si="108"/>
        <v/>
      </c>
      <c r="Y86" s="9" t="str">
        <f t="shared" si="100"/>
        <v>B</v>
      </c>
      <c r="Z86" s="4" t="str">
        <f t="shared" si="101"/>
        <v>C</v>
      </c>
      <c r="AA86" s="4" t="str">
        <f t="shared" si="102"/>
        <v>B</v>
      </c>
      <c r="AB86" s="4" t="str">
        <f t="shared" si="98"/>
        <v/>
      </c>
      <c r="AC86" s="4" t="str">
        <f t="shared" si="103"/>
        <v/>
      </c>
      <c r="AD86" s="4" t="str">
        <f t="shared" si="104"/>
        <v/>
      </c>
      <c r="AE86" s="1" t="str">
        <f t="shared" si="109"/>
        <v/>
      </c>
      <c r="AF86" s="1" t="str">
        <f t="shared" si="110"/>
        <v/>
      </c>
      <c r="AG86" s="1" t="str">
        <f t="shared" si="111"/>
        <v/>
      </c>
      <c r="AH86" s="1" t="str">
        <f t="shared" si="112"/>
        <v/>
      </c>
      <c r="AI86" s="1" t="str">
        <f t="shared" si="113"/>
        <v/>
      </c>
      <c r="AJ86" s="1" t="str">
        <f t="shared" si="114"/>
        <v/>
      </c>
      <c r="AK86" s="1">
        <f t="shared" si="139"/>
        <v>0</v>
      </c>
      <c r="AL86" s="1">
        <f t="shared" si="140"/>
        <v>0</v>
      </c>
      <c r="AM86" s="1" t="str">
        <f t="shared" si="99"/>
        <v/>
      </c>
      <c r="AN86" s="1">
        <f t="shared" si="115"/>
        <v>0</v>
      </c>
      <c r="AO86" s="1" t="str">
        <f t="shared" si="147"/>
        <v/>
      </c>
      <c r="AP86" s="1" t="str">
        <f t="shared" si="116"/>
        <v>N</v>
      </c>
      <c r="AQ86" s="1" t="str">
        <f t="shared" si="117"/>
        <v>N</v>
      </c>
      <c r="AR86" s="1" t="str">
        <f t="shared" si="118"/>
        <v>N</v>
      </c>
      <c r="AS86" s="1" t="str">
        <f t="shared" si="119"/>
        <v/>
      </c>
      <c r="AT86" s="15" t="str">
        <f t="shared" si="120"/>
        <v/>
      </c>
      <c r="AU86" s="1" t="str">
        <f t="shared" si="121"/>
        <v/>
      </c>
      <c r="AV86" s="1" t="str">
        <f t="shared" si="122"/>
        <v/>
      </c>
      <c r="AW86" s="1" t="str">
        <f t="shared" si="123"/>
        <v/>
      </c>
      <c r="AX86" s="1" t="str">
        <f t="shared" si="124"/>
        <v/>
      </c>
      <c r="AY86" s="1" t="str">
        <f t="shared" si="12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9"/>
        <v>00000</v>
      </c>
      <c r="BC86" s="1" t="str">
        <f t="shared" si="90"/>
        <v>00000</v>
      </c>
      <c r="BD86" s="1" t="str">
        <f t="shared" si="91"/>
        <v>000000</v>
      </c>
      <c r="BE86" s="1" t="str">
        <f t="shared" si="92"/>
        <v>000000</v>
      </c>
      <c r="BF86" s="1" t="str">
        <f t="shared" si="93"/>
        <v>B</v>
      </c>
      <c r="BG86" s="1" t="str">
        <f t="shared" si="126"/>
        <v/>
      </c>
      <c r="BH86" s="1">
        <f t="shared" si="141"/>
        <v>0</v>
      </c>
      <c r="BI86" s="1" t="str">
        <f t="shared" si="127"/>
        <v/>
      </c>
      <c r="BJ86" s="1">
        <f t="shared" si="142"/>
        <v>0</v>
      </c>
      <c r="BK86" s="1" t="str">
        <f t="shared" si="128"/>
        <v/>
      </c>
      <c r="BL86" s="1">
        <f t="shared" si="143"/>
        <v>0</v>
      </c>
      <c r="BM86" s="1" t="str">
        <f t="shared" si="144"/>
        <v>0</v>
      </c>
      <c r="BN86" s="1" t="str">
        <f t="shared" si="145"/>
        <v>0</v>
      </c>
      <c r="BO86" s="1" t="str">
        <f t="shared" si="146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105"/>
        <v/>
      </c>
      <c r="C87" s="102" t="str">
        <f t="shared" si="95"/>
        <v/>
      </c>
      <c r="D87" s="97" t="str">
        <f t="shared" si="129"/>
        <v/>
      </c>
      <c r="E87" s="98" t="str">
        <f t="shared" si="130"/>
        <v/>
      </c>
      <c r="F87" s="8" t="str">
        <f t="shared" si="106"/>
        <v/>
      </c>
      <c r="H87" s="105" t="str">
        <f t="shared" si="96"/>
        <v/>
      </c>
      <c r="I87" s="97" t="str">
        <f t="shared" si="131"/>
        <v/>
      </c>
      <c r="J87" s="98" t="str">
        <f t="shared" si="132"/>
        <v/>
      </c>
      <c r="K87" s="8" t="str">
        <f t="shared" si="133"/>
        <v/>
      </c>
      <c r="L87" s="54"/>
      <c r="M87" s="17" t="str">
        <f>IF('Hedging Dashboard'!AH87="","",'Hedging Dashboard'!AH87)</f>
        <v/>
      </c>
      <c r="O87" s="9" t="str">
        <f t="shared" si="97"/>
        <v/>
      </c>
      <c r="P87" s="97" t="str">
        <f t="shared" si="134"/>
        <v/>
      </c>
      <c r="Q87" s="98" t="str">
        <f t="shared" si="135"/>
        <v/>
      </c>
      <c r="R87" s="4" t="str">
        <f t="shared" si="136"/>
        <v/>
      </c>
      <c r="S87" s="96" t="str">
        <f t="shared" si="137"/>
        <v/>
      </c>
      <c r="T87" s="107" t="str">
        <f t="shared" si="138"/>
        <v/>
      </c>
      <c r="U87" s="4" t="str">
        <f>IF(M87="","",IF(B87="NB",U86,IF(T87="",SUM($T$5:$T87)+S87,SUM($T$5:$T87))))</f>
        <v/>
      </c>
      <c r="V87" s="109" t="str">
        <f t="shared" si="94"/>
        <v/>
      </c>
      <c r="W87" s="83" t="e">
        <f t="shared" si="107"/>
        <v>#VALUE!</v>
      </c>
      <c r="X87" s="85" t="str">
        <f t="shared" si="108"/>
        <v/>
      </c>
      <c r="Y87" s="9" t="str">
        <f t="shared" si="100"/>
        <v>B</v>
      </c>
      <c r="Z87" s="4" t="str">
        <f t="shared" si="101"/>
        <v>C</v>
      </c>
      <c r="AA87" s="4" t="str">
        <f t="shared" si="102"/>
        <v>B</v>
      </c>
      <c r="AB87" s="4" t="str">
        <f t="shared" si="98"/>
        <v/>
      </c>
      <c r="AC87" s="4" t="str">
        <f t="shared" si="103"/>
        <v/>
      </c>
      <c r="AD87" s="4" t="str">
        <f t="shared" si="104"/>
        <v/>
      </c>
      <c r="AE87" s="1" t="str">
        <f t="shared" si="109"/>
        <v/>
      </c>
      <c r="AF87" s="1" t="str">
        <f t="shared" si="110"/>
        <v/>
      </c>
      <c r="AG87" s="1" t="str">
        <f t="shared" si="111"/>
        <v/>
      </c>
      <c r="AH87" s="1" t="str">
        <f t="shared" si="112"/>
        <v/>
      </c>
      <c r="AI87" s="1" t="str">
        <f t="shared" si="113"/>
        <v/>
      </c>
      <c r="AJ87" s="1" t="str">
        <f t="shared" si="114"/>
        <v/>
      </c>
      <c r="AK87" s="1">
        <f t="shared" si="139"/>
        <v>0</v>
      </c>
      <c r="AL87" s="1">
        <f t="shared" si="140"/>
        <v>0</v>
      </c>
      <c r="AM87" s="1" t="str">
        <f t="shared" si="99"/>
        <v/>
      </c>
      <c r="AN87" s="1">
        <f t="shared" si="115"/>
        <v>0</v>
      </c>
      <c r="AO87" s="1" t="str">
        <f t="shared" si="147"/>
        <v/>
      </c>
      <c r="AP87" s="1" t="str">
        <f t="shared" si="116"/>
        <v>N</v>
      </c>
      <c r="AQ87" s="1" t="str">
        <f t="shared" si="117"/>
        <v>N</v>
      </c>
      <c r="AR87" s="1" t="str">
        <f t="shared" si="118"/>
        <v>N</v>
      </c>
      <c r="AS87" s="1" t="str">
        <f t="shared" si="119"/>
        <v/>
      </c>
      <c r="AT87" s="15" t="str">
        <f t="shared" si="120"/>
        <v/>
      </c>
      <c r="AU87" s="1" t="str">
        <f t="shared" si="121"/>
        <v/>
      </c>
      <c r="AV87" s="1" t="str">
        <f t="shared" si="122"/>
        <v/>
      </c>
      <c r="AW87" s="1" t="str">
        <f t="shared" si="123"/>
        <v/>
      </c>
      <c r="AX87" s="1" t="str">
        <f t="shared" si="124"/>
        <v/>
      </c>
      <c r="AY87" s="1" t="str">
        <f t="shared" si="12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9"/>
        <v>00000</v>
      </c>
      <c r="BC87" s="1" t="str">
        <f t="shared" si="90"/>
        <v>00000</v>
      </c>
      <c r="BD87" s="1" t="str">
        <f t="shared" si="91"/>
        <v>000000</v>
      </c>
      <c r="BE87" s="1" t="str">
        <f t="shared" si="92"/>
        <v>000000</v>
      </c>
      <c r="BF87" s="1" t="str">
        <f t="shared" si="93"/>
        <v>B</v>
      </c>
      <c r="BG87" s="1" t="str">
        <f t="shared" si="126"/>
        <v/>
      </c>
      <c r="BH87" s="1">
        <f t="shared" si="141"/>
        <v>0</v>
      </c>
      <c r="BI87" s="1" t="str">
        <f t="shared" si="127"/>
        <v/>
      </c>
      <c r="BJ87" s="1">
        <f t="shared" si="142"/>
        <v>0</v>
      </c>
      <c r="BK87" s="1" t="str">
        <f t="shared" si="128"/>
        <v/>
      </c>
      <c r="BL87" s="1">
        <f t="shared" si="143"/>
        <v>0</v>
      </c>
      <c r="BM87" s="1" t="str">
        <f t="shared" si="144"/>
        <v>0</v>
      </c>
      <c r="BN87" s="1" t="str">
        <f t="shared" si="145"/>
        <v>0</v>
      </c>
      <c r="BO87" s="1" t="str">
        <f t="shared" si="146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105"/>
        <v/>
      </c>
      <c r="C88" s="102" t="str">
        <f t="shared" si="95"/>
        <v/>
      </c>
      <c r="D88" s="97" t="str">
        <f t="shared" si="129"/>
        <v/>
      </c>
      <c r="E88" s="98" t="str">
        <f t="shared" si="130"/>
        <v/>
      </c>
      <c r="F88" s="8" t="str">
        <f t="shared" si="106"/>
        <v/>
      </c>
      <c r="H88" s="105" t="str">
        <f t="shared" si="96"/>
        <v/>
      </c>
      <c r="I88" s="97" t="str">
        <f t="shared" si="131"/>
        <v/>
      </c>
      <c r="J88" s="98" t="str">
        <f t="shared" si="132"/>
        <v/>
      </c>
      <c r="K88" s="8" t="str">
        <f t="shared" si="133"/>
        <v/>
      </c>
      <c r="L88" s="54"/>
      <c r="M88" s="17" t="str">
        <f>IF('Hedging Dashboard'!AH88="","",'Hedging Dashboard'!AH88)</f>
        <v/>
      </c>
      <c r="O88" s="9" t="str">
        <f t="shared" si="97"/>
        <v/>
      </c>
      <c r="P88" s="97" t="str">
        <f t="shared" si="134"/>
        <v/>
      </c>
      <c r="Q88" s="98" t="str">
        <f t="shared" si="135"/>
        <v/>
      </c>
      <c r="R88" s="4" t="str">
        <f t="shared" si="136"/>
        <v/>
      </c>
      <c r="S88" s="96" t="str">
        <f t="shared" si="137"/>
        <v/>
      </c>
      <c r="T88" s="107" t="str">
        <f t="shared" si="138"/>
        <v/>
      </c>
      <c r="U88" s="4" t="str">
        <f>IF(M88="","",IF(B88="NB",U87,IF(T88="",SUM($T$5:$T88)+S88,SUM($T$5:$T88))))</f>
        <v/>
      </c>
      <c r="V88" s="109" t="str">
        <f t="shared" si="94"/>
        <v/>
      </c>
      <c r="W88" s="83" t="e">
        <f t="shared" si="107"/>
        <v>#VALUE!</v>
      </c>
      <c r="X88" s="85" t="str">
        <f t="shared" si="108"/>
        <v/>
      </c>
      <c r="Y88" s="9" t="str">
        <f t="shared" si="100"/>
        <v>B</v>
      </c>
      <c r="Z88" s="4" t="str">
        <f t="shared" si="101"/>
        <v>C</v>
      </c>
      <c r="AA88" s="4" t="str">
        <f t="shared" si="102"/>
        <v>B</v>
      </c>
      <c r="AB88" s="4" t="str">
        <f t="shared" si="98"/>
        <v/>
      </c>
      <c r="AC88" s="4" t="str">
        <f t="shared" si="103"/>
        <v/>
      </c>
      <c r="AD88" s="4" t="str">
        <f t="shared" si="104"/>
        <v/>
      </c>
      <c r="AE88" s="1" t="str">
        <f t="shared" si="109"/>
        <v/>
      </c>
      <c r="AF88" s="1" t="str">
        <f t="shared" si="110"/>
        <v/>
      </c>
      <c r="AG88" s="1" t="str">
        <f t="shared" si="111"/>
        <v/>
      </c>
      <c r="AH88" s="1" t="str">
        <f t="shared" si="112"/>
        <v/>
      </c>
      <c r="AI88" s="1" t="str">
        <f t="shared" si="113"/>
        <v/>
      </c>
      <c r="AJ88" s="1" t="str">
        <f t="shared" si="114"/>
        <v/>
      </c>
      <c r="AK88" s="1">
        <f t="shared" si="139"/>
        <v>0</v>
      </c>
      <c r="AL88" s="1">
        <f t="shared" si="140"/>
        <v>0</v>
      </c>
      <c r="AM88" s="1" t="str">
        <f t="shared" si="99"/>
        <v/>
      </c>
      <c r="AN88" s="1">
        <f t="shared" si="115"/>
        <v>0</v>
      </c>
      <c r="AO88" s="1" t="str">
        <f t="shared" si="147"/>
        <v/>
      </c>
      <c r="AP88" s="1" t="str">
        <f t="shared" si="116"/>
        <v>N</v>
      </c>
      <c r="AQ88" s="1" t="str">
        <f t="shared" si="117"/>
        <v>N</v>
      </c>
      <c r="AR88" s="1" t="str">
        <f t="shared" si="118"/>
        <v>N</v>
      </c>
      <c r="AS88" s="1" t="str">
        <f t="shared" si="119"/>
        <v/>
      </c>
      <c r="AT88" s="15" t="str">
        <f t="shared" si="120"/>
        <v/>
      </c>
      <c r="AU88" s="1" t="str">
        <f t="shared" si="121"/>
        <v/>
      </c>
      <c r="AV88" s="1" t="str">
        <f t="shared" si="122"/>
        <v/>
      </c>
      <c r="AW88" s="1" t="str">
        <f t="shared" si="123"/>
        <v/>
      </c>
      <c r="AX88" s="1" t="str">
        <f t="shared" si="124"/>
        <v/>
      </c>
      <c r="AY88" s="1" t="str">
        <f t="shared" si="12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9"/>
        <v>00000</v>
      </c>
      <c r="BC88" s="1" t="str">
        <f t="shared" si="90"/>
        <v>00000</v>
      </c>
      <c r="BD88" s="1" t="str">
        <f t="shared" si="91"/>
        <v>000000</v>
      </c>
      <c r="BE88" s="1" t="str">
        <f t="shared" si="92"/>
        <v>000000</v>
      </c>
      <c r="BF88" s="1" t="str">
        <f t="shared" si="93"/>
        <v>B</v>
      </c>
      <c r="BG88" s="1" t="str">
        <f t="shared" si="126"/>
        <v/>
      </c>
      <c r="BH88" s="1">
        <f t="shared" si="141"/>
        <v>0</v>
      </c>
      <c r="BI88" s="1" t="str">
        <f t="shared" si="127"/>
        <v/>
      </c>
      <c r="BJ88" s="1">
        <f t="shared" si="142"/>
        <v>0</v>
      </c>
      <c r="BK88" s="1" t="str">
        <f t="shared" si="128"/>
        <v/>
      </c>
      <c r="BL88" s="1">
        <f t="shared" si="143"/>
        <v>0</v>
      </c>
      <c r="BM88" s="1" t="str">
        <f t="shared" si="144"/>
        <v>0</v>
      </c>
      <c r="BN88" s="1" t="str">
        <f t="shared" si="145"/>
        <v>0</v>
      </c>
      <c r="BO88" s="1" t="str">
        <f t="shared" si="146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6" t="str">
        <f t="shared" si="105"/>
        <v/>
      </c>
      <c r="C89" s="103" t="str">
        <f t="shared" si="95"/>
        <v/>
      </c>
      <c r="D89" s="99" t="str">
        <f t="shared" si="129"/>
        <v/>
      </c>
      <c r="E89" s="100" t="str">
        <f t="shared" si="130"/>
        <v/>
      </c>
      <c r="F89" s="10" t="str">
        <f t="shared" si="106"/>
        <v/>
      </c>
      <c r="H89" s="106" t="str">
        <f t="shared" si="96"/>
        <v/>
      </c>
      <c r="I89" s="99" t="str">
        <f t="shared" si="131"/>
        <v/>
      </c>
      <c r="J89" s="100" t="str">
        <f t="shared" si="132"/>
        <v/>
      </c>
      <c r="K89" s="10" t="str">
        <f t="shared" si="133"/>
        <v/>
      </c>
      <c r="L89" s="54"/>
      <c r="M89" s="18" t="str">
        <f>IF('Hedging Dashboard'!AH89="","",'Hedging Dashboard'!AH89)</f>
        <v/>
      </c>
      <c r="O89" s="86" t="str">
        <f t="shared" si="97"/>
        <v/>
      </c>
      <c r="P89" s="99" t="str">
        <f t="shared" si="134"/>
        <v/>
      </c>
      <c r="Q89" s="100" t="str">
        <f t="shared" si="135"/>
        <v/>
      </c>
      <c r="R89" s="5" t="str">
        <f t="shared" si="136"/>
        <v/>
      </c>
      <c r="S89" s="96" t="str">
        <f t="shared" si="137"/>
        <v/>
      </c>
      <c r="T89" s="107" t="str">
        <f t="shared" si="138"/>
        <v/>
      </c>
      <c r="U89" s="5" t="str">
        <f>IF(M89="","",IF(B89="NB",U88,IF(T89="",SUM($T$5:$T89)+S89,SUM($T$5:$T89))))</f>
        <v/>
      </c>
      <c r="V89" s="110" t="str">
        <f t="shared" si="94"/>
        <v/>
      </c>
      <c r="W89" s="83" t="e">
        <f t="shared" si="107"/>
        <v>#VALUE!</v>
      </c>
      <c r="X89" s="85" t="str">
        <f t="shared" si="108"/>
        <v/>
      </c>
      <c r="Y89" s="9" t="str">
        <f t="shared" si="100"/>
        <v>B</v>
      </c>
      <c r="Z89" s="4" t="str">
        <f t="shared" si="101"/>
        <v>C</v>
      </c>
      <c r="AA89" s="4" t="str">
        <f t="shared" si="102"/>
        <v>B</v>
      </c>
      <c r="AB89" s="4" t="str">
        <f t="shared" si="98"/>
        <v/>
      </c>
      <c r="AC89" s="4" t="str">
        <f t="shared" si="103"/>
        <v/>
      </c>
      <c r="AD89" s="4" t="str">
        <f t="shared" si="104"/>
        <v/>
      </c>
      <c r="AE89" s="1" t="str">
        <f t="shared" si="109"/>
        <v/>
      </c>
      <c r="AF89" s="1" t="str">
        <f t="shared" si="110"/>
        <v/>
      </c>
      <c r="AG89" s="1" t="str">
        <f t="shared" si="111"/>
        <v/>
      </c>
      <c r="AH89" s="1" t="str">
        <f t="shared" si="112"/>
        <v/>
      </c>
      <c r="AI89" s="1" t="str">
        <f t="shared" si="113"/>
        <v/>
      </c>
      <c r="AJ89" s="1" t="str">
        <f t="shared" si="114"/>
        <v/>
      </c>
      <c r="AK89" s="1">
        <f t="shared" si="139"/>
        <v>0</v>
      </c>
      <c r="AL89" s="1">
        <f t="shared" si="140"/>
        <v>0</v>
      </c>
      <c r="AM89" s="1" t="str">
        <f t="shared" si="99"/>
        <v/>
      </c>
      <c r="AN89" s="1">
        <f t="shared" si="115"/>
        <v>0</v>
      </c>
      <c r="AO89" s="1" t="str">
        <f t="shared" si="147"/>
        <v/>
      </c>
      <c r="AP89" s="1" t="str">
        <f t="shared" si="116"/>
        <v>N</v>
      </c>
      <c r="AQ89" s="1" t="str">
        <f t="shared" si="117"/>
        <v>N</v>
      </c>
      <c r="AR89" s="1" t="str">
        <f t="shared" si="118"/>
        <v>N</v>
      </c>
      <c r="AS89" s="1" t="str">
        <f t="shared" si="119"/>
        <v/>
      </c>
      <c r="AT89" s="15" t="str">
        <f t="shared" si="120"/>
        <v/>
      </c>
      <c r="AU89" s="1" t="str">
        <f t="shared" si="121"/>
        <v/>
      </c>
      <c r="AV89" s="1" t="str">
        <f t="shared" si="122"/>
        <v/>
      </c>
      <c r="AW89" s="1" t="str">
        <f t="shared" si="123"/>
        <v/>
      </c>
      <c r="AX89" s="1" t="str">
        <f t="shared" si="124"/>
        <v/>
      </c>
      <c r="AY89" s="1" t="str">
        <f t="shared" si="12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9"/>
        <v>00000</v>
      </c>
      <c r="BC89" s="1" t="str">
        <f t="shared" si="90"/>
        <v>00000</v>
      </c>
      <c r="BD89" s="1" t="str">
        <f t="shared" si="91"/>
        <v>000000</v>
      </c>
      <c r="BE89" s="1" t="str">
        <f t="shared" si="92"/>
        <v>000000</v>
      </c>
      <c r="BF89" s="1" t="str">
        <f t="shared" si="93"/>
        <v>B</v>
      </c>
      <c r="BG89" s="1" t="str">
        <f t="shared" si="126"/>
        <v/>
      </c>
      <c r="BH89" s="1">
        <f t="shared" si="141"/>
        <v>0</v>
      </c>
      <c r="BI89" s="1" t="str">
        <f t="shared" si="127"/>
        <v/>
      </c>
      <c r="BJ89" s="1">
        <f t="shared" si="142"/>
        <v>0</v>
      </c>
      <c r="BK89" s="1" t="str">
        <f t="shared" si="128"/>
        <v/>
      </c>
      <c r="BL89" s="1">
        <f t="shared" si="143"/>
        <v>0</v>
      </c>
      <c r="BM89" s="1" t="str">
        <f t="shared" si="144"/>
        <v>0</v>
      </c>
      <c r="BN89" s="1" t="str">
        <f t="shared" si="145"/>
        <v>0</v>
      </c>
      <c r="BO89" s="1" t="str">
        <f t="shared" si="146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105"/>
        <v/>
      </c>
      <c r="C90" s="101" t="str">
        <f t="shared" si="95"/>
        <v/>
      </c>
      <c r="D90" s="13" t="str">
        <f t="shared" si="129"/>
        <v/>
      </c>
      <c r="E90" s="45" t="str">
        <f t="shared" si="130"/>
        <v/>
      </c>
      <c r="F90" s="14" t="str">
        <f t="shared" si="106"/>
        <v/>
      </c>
      <c r="H90" s="104" t="str">
        <f t="shared" si="96"/>
        <v/>
      </c>
      <c r="I90" s="13" t="str">
        <f t="shared" si="131"/>
        <v/>
      </c>
      <c r="J90" s="45" t="str">
        <f t="shared" si="132"/>
        <v/>
      </c>
      <c r="K90" s="14" t="str">
        <f t="shared" si="133"/>
        <v/>
      </c>
      <c r="L90" s="54"/>
      <c r="M90" s="16" t="str">
        <f>IF('Hedging Dashboard'!AH90="","",'Hedging Dashboard'!AH90)</f>
        <v/>
      </c>
      <c r="O90" s="12" t="str">
        <f t="shared" si="97"/>
        <v/>
      </c>
      <c r="P90" s="13" t="str">
        <f t="shared" si="134"/>
        <v/>
      </c>
      <c r="Q90" s="45" t="str">
        <f t="shared" si="135"/>
        <v/>
      </c>
      <c r="R90" s="96" t="str">
        <f t="shared" si="136"/>
        <v/>
      </c>
      <c r="S90" s="96" t="str">
        <f t="shared" si="137"/>
        <v/>
      </c>
      <c r="T90" s="107" t="str">
        <f t="shared" si="138"/>
        <v/>
      </c>
      <c r="U90" s="96" t="str">
        <f>IF(M90="","",IF(B90="NB",U89,IF(T90="",SUM($T$5:$T90)+S90,SUM($T$5:$T90))))</f>
        <v/>
      </c>
      <c r="V90" s="108" t="str">
        <f t="shared" si="94"/>
        <v/>
      </c>
      <c r="W90" s="83" t="e">
        <f t="shared" si="107"/>
        <v>#VALUE!</v>
      </c>
      <c r="X90" s="85" t="str">
        <f t="shared" si="108"/>
        <v/>
      </c>
      <c r="Y90" s="9" t="str">
        <f t="shared" si="100"/>
        <v>B</v>
      </c>
      <c r="Z90" s="4" t="str">
        <f t="shared" si="101"/>
        <v>C</v>
      </c>
      <c r="AA90" s="4" t="str">
        <f t="shared" si="102"/>
        <v>B</v>
      </c>
      <c r="AB90" s="4" t="str">
        <f t="shared" si="98"/>
        <v/>
      </c>
      <c r="AC90" s="4" t="str">
        <f t="shared" si="103"/>
        <v/>
      </c>
      <c r="AD90" s="4" t="str">
        <f t="shared" si="104"/>
        <v/>
      </c>
      <c r="AE90" s="1" t="str">
        <f t="shared" si="109"/>
        <v/>
      </c>
      <c r="AF90" s="1" t="str">
        <f t="shared" si="110"/>
        <v/>
      </c>
      <c r="AG90" s="1" t="str">
        <f t="shared" si="111"/>
        <v/>
      </c>
      <c r="AH90" s="1" t="str">
        <f t="shared" si="112"/>
        <v/>
      </c>
      <c r="AI90" s="1" t="str">
        <f t="shared" si="113"/>
        <v/>
      </c>
      <c r="AJ90" s="1" t="str">
        <f t="shared" si="114"/>
        <v/>
      </c>
      <c r="AK90" s="1">
        <f t="shared" si="139"/>
        <v>0</v>
      </c>
      <c r="AL90" s="1">
        <f t="shared" si="140"/>
        <v>0</v>
      </c>
      <c r="AM90" s="1" t="str">
        <f t="shared" si="99"/>
        <v/>
      </c>
      <c r="AN90" s="1">
        <f t="shared" si="115"/>
        <v>0</v>
      </c>
      <c r="AO90" s="1" t="str">
        <f t="shared" si="147"/>
        <v/>
      </c>
      <c r="AP90" s="1" t="str">
        <f t="shared" si="116"/>
        <v>N</v>
      </c>
      <c r="AQ90" s="1" t="str">
        <f t="shared" si="117"/>
        <v>N</v>
      </c>
      <c r="AR90" s="1" t="str">
        <f t="shared" si="118"/>
        <v>N</v>
      </c>
      <c r="AS90" s="1" t="str">
        <f t="shared" si="119"/>
        <v/>
      </c>
      <c r="AT90" s="15" t="str">
        <f t="shared" si="120"/>
        <v/>
      </c>
      <c r="AU90" s="1" t="str">
        <f t="shared" si="121"/>
        <v/>
      </c>
      <c r="AV90" s="1" t="str">
        <f t="shared" si="122"/>
        <v/>
      </c>
      <c r="AW90" s="1" t="str">
        <f t="shared" si="123"/>
        <v/>
      </c>
      <c r="AX90" s="1" t="str">
        <f t="shared" si="124"/>
        <v/>
      </c>
      <c r="AY90" s="1" t="str">
        <f t="shared" si="12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9"/>
        <v>00000</v>
      </c>
      <c r="BC90" s="1" t="str">
        <f t="shared" si="90"/>
        <v>00000</v>
      </c>
      <c r="BD90" s="1" t="str">
        <f t="shared" si="91"/>
        <v>000000</v>
      </c>
      <c r="BE90" s="1" t="str">
        <f t="shared" si="92"/>
        <v>000000</v>
      </c>
      <c r="BF90" s="1" t="str">
        <f t="shared" si="93"/>
        <v>B</v>
      </c>
      <c r="BG90" s="1" t="str">
        <f t="shared" si="126"/>
        <v/>
      </c>
      <c r="BH90" s="1">
        <f t="shared" si="141"/>
        <v>0</v>
      </c>
      <c r="BI90" s="1" t="str">
        <f t="shared" si="127"/>
        <v/>
      </c>
      <c r="BJ90" s="1">
        <f t="shared" si="142"/>
        <v>0</v>
      </c>
      <c r="BK90" s="1" t="str">
        <f t="shared" si="128"/>
        <v/>
      </c>
      <c r="BL90" s="1">
        <f t="shared" si="143"/>
        <v>0</v>
      </c>
      <c r="BM90" s="1" t="str">
        <f t="shared" si="144"/>
        <v>0</v>
      </c>
      <c r="BN90" s="1" t="str">
        <f t="shared" si="145"/>
        <v>0</v>
      </c>
      <c r="BO90" s="1" t="str">
        <f t="shared" si="146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105"/>
        <v/>
      </c>
      <c r="C91" s="102" t="str">
        <f t="shared" si="95"/>
        <v/>
      </c>
      <c r="D91" s="97" t="str">
        <f t="shared" si="129"/>
        <v/>
      </c>
      <c r="E91" s="98" t="str">
        <f t="shared" si="130"/>
        <v/>
      </c>
      <c r="F91" s="8" t="str">
        <f t="shared" si="106"/>
        <v/>
      </c>
      <c r="H91" s="105" t="str">
        <f t="shared" si="96"/>
        <v/>
      </c>
      <c r="I91" s="97" t="str">
        <f t="shared" si="131"/>
        <v/>
      </c>
      <c r="J91" s="98" t="str">
        <f t="shared" si="132"/>
        <v/>
      </c>
      <c r="K91" s="8" t="str">
        <f t="shared" si="133"/>
        <v/>
      </c>
      <c r="L91" s="54"/>
      <c r="M91" s="17" t="str">
        <f>IF('Hedging Dashboard'!AH91="","",'Hedging Dashboard'!AH91)</f>
        <v/>
      </c>
      <c r="O91" s="9" t="str">
        <f t="shared" si="97"/>
        <v/>
      </c>
      <c r="P91" s="97" t="str">
        <f t="shared" si="134"/>
        <v/>
      </c>
      <c r="Q91" s="98" t="str">
        <f t="shared" si="135"/>
        <v/>
      </c>
      <c r="R91" s="4" t="str">
        <f t="shared" si="136"/>
        <v/>
      </c>
      <c r="S91" s="96" t="str">
        <f t="shared" si="137"/>
        <v/>
      </c>
      <c r="T91" s="107" t="str">
        <f t="shared" si="138"/>
        <v/>
      </c>
      <c r="U91" s="4" t="str">
        <f>IF(M91="","",IF(B91="NB",U90,IF(T91="",SUM($T$5:$T91)+S91,SUM($T$5:$T91))))</f>
        <v/>
      </c>
      <c r="V91" s="109" t="str">
        <f t="shared" si="94"/>
        <v/>
      </c>
      <c r="W91" s="83" t="e">
        <f t="shared" si="107"/>
        <v>#VALUE!</v>
      </c>
      <c r="X91" s="85" t="str">
        <f t="shared" si="108"/>
        <v/>
      </c>
      <c r="Y91" s="9" t="str">
        <f t="shared" si="100"/>
        <v>B</v>
      </c>
      <c r="Z91" s="4" t="str">
        <f t="shared" si="101"/>
        <v>C</v>
      </c>
      <c r="AA91" s="4" t="str">
        <f t="shared" si="102"/>
        <v>B</v>
      </c>
      <c r="AB91" s="4" t="str">
        <f t="shared" si="98"/>
        <v/>
      </c>
      <c r="AC91" s="4" t="str">
        <f t="shared" si="103"/>
        <v/>
      </c>
      <c r="AD91" s="4" t="str">
        <f t="shared" si="104"/>
        <v/>
      </c>
      <c r="AE91" s="1" t="str">
        <f t="shared" si="109"/>
        <v/>
      </c>
      <c r="AF91" s="1" t="str">
        <f t="shared" si="110"/>
        <v/>
      </c>
      <c r="AG91" s="1" t="str">
        <f t="shared" si="111"/>
        <v/>
      </c>
      <c r="AH91" s="1" t="str">
        <f t="shared" si="112"/>
        <v/>
      </c>
      <c r="AI91" s="1" t="str">
        <f t="shared" si="113"/>
        <v/>
      </c>
      <c r="AJ91" s="1" t="str">
        <f t="shared" si="114"/>
        <v/>
      </c>
      <c r="AK91" s="1">
        <f t="shared" si="139"/>
        <v>0</v>
      </c>
      <c r="AL91" s="1">
        <f t="shared" si="140"/>
        <v>0</v>
      </c>
      <c r="AM91" s="1" t="str">
        <f t="shared" si="99"/>
        <v/>
      </c>
      <c r="AN91" s="1">
        <f t="shared" si="115"/>
        <v>0</v>
      </c>
      <c r="AO91" s="1" t="str">
        <f t="shared" si="147"/>
        <v/>
      </c>
      <c r="AP91" s="1" t="str">
        <f t="shared" si="116"/>
        <v>N</v>
      </c>
      <c r="AQ91" s="1" t="str">
        <f t="shared" si="117"/>
        <v>N</v>
      </c>
      <c r="AR91" s="1" t="str">
        <f t="shared" si="118"/>
        <v>N</v>
      </c>
      <c r="AS91" s="1" t="str">
        <f t="shared" si="119"/>
        <v/>
      </c>
      <c r="AT91" s="15" t="str">
        <f t="shared" si="120"/>
        <v/>
      </c>
      <c r="AU91" s="1" t="str">
        <f t="shared" si="121"/>
        <v/>
      </c>
      <c r="AV91" s="1" t="str">
        <f t="shared" si="122"/>
        <v/>
      </c>
      <c r="AW91" s="1" t="str">
        <f t="shared" si="123"/>
        <v/>
      </c>
      <c r="AX91" s="1" t="str">
        <f t="shared" si="124"/>
        <v/>
      </c>
      <c r="AY91" s="1" t="str">
        <f t="shared" si="12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9"/>
        <v>00000</v>
      </c>
      <c r="BC91" s="1" t="str">
        <f t="shared" si="90"/>
        <v>00000</v>
      </c>
      <c r="BD91" s="1" t="str">
        <f t="shared" si="91"/>
        <v>000000</v>
      </c>
      <c r="BE91" s="1" t="str">
        <f t="shared" si="92"/>
        <v>000000</v>
      </c>
      <c r="BF91" s="1" t="str">
        <f t="shared" si="93"/>
        <v>B</v>
      </c>
      <c r="BG91" s="1" t="str">
        <f t="shared" si="126"/>
        <v/>
      </c>
      <c r="BH91" s="1">
        <f t="shared" si="141"/>
        <v>0</v>
      </c>
      <c r="BI91" s="1" t="str">
        <f t="shared" si="127"/>
        <v/>
      </c>
      <c r="BJ91" s="1">
        <f t="shared" si="142"/>
        <v>0</v>
      </c>
      <c r="BK91" s="1" t="str">
        <f t="shared" si="128"/>
        <v/>
      </c>
      <c r="BL91" s="1">
        <f t="shared" si="143"/>
        <v>0</v>
      </c>
      <c r="BM91" s="1" t="str">
        <f t="shared" si="144"/>
        <v>0</v>
      </c>
      <c r="BN91" s="1" t="str">
        <f t="shared" si="145"/>
        <v>0</v>
      </c>
      <c r="BO91" s="1" t="str">
        <f t="shared" si="146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105"/>
        <v/>
      </c>
      <c r="C92" s="102" t="str">
        <f t="shared" si="95"/>
        <v/>
      </c>
      <c r="D92" s="97" t="str">
        <f t="shared" si="129"/>
        <v/>
      </c>
      <c r="E92" s="98" t="str">
        <f t="shared" si="130"/>
        <v/>
      </c>
      <c r="F92" s="8" t="str">
        <f t="shared" si="106"/>
        <v/>
      </c>
      <c r="H92" s="105" t="str">
        <f t="shared" si="96"/>
        <v/>
      </c>
      <c r="I92" s="97" t="str">
        <f t="shared" si="131"/>
        <v/>
      </c>
      <c r="J92" s="98" t="str">
        <f t="shared" si="132"/>
        <v/>
      </c>
      <c r="K92" s="8" t="str">
        <f t="shared" si="133"/>
        <v/>
      </c>
      <c r="L92" s="54"/>
      <c r="M92" s="17" t="str">
        <f>IF('Hedging Dashboard'!AH92="","",'Hedging Dashboard'!AH92)</f>
        <v/>
      </c>
      <c r="O92" s="9" t="str">
        <f t="shared" si="97"/>
        <v/>
      </c>
      <c r="P92" s="97" t="str">
        <f t="shared" si="134"/>
        <v/>
      </c>
      <c r="Q92" s="98" t="str">
        <f t="shared" si="135"/>
        <v/>
      </c>
      <c r="R92" s="4" t="str">
        <f t="shared" si="136"/>
        <v/>
      </c>
      <c r="S92" s="96" t="str">
        <f t="shared" si="137"/>
        <v/>
      </c>
      <c r="T92" s="107" t="str">
        <f t="shared" si="138"/>
        <v/>
      </c>
      <c r="U92" s="4" t="str">
        <f>IF(M92="","",IF(B92="NB",U91,IF(T92="",SUM($T$5:$T92)+S92,SUM($T$5:$T92))))</f>
        <v/>
      </c>
      <c r="V92" s="109" t="str">
        <f t="shared" si="94"/>
        <v/>
      </c>
      <c r="W92" s="83" t="e">
        <f t="shared" si="107"/>
        <v>#VALUE!</v>
      </c>
      <c r="X92" s="85" t="str">
        <f t="shared" si="108"/>
        <v/>
      </c>
      <c r="Y92" s="9" t="str">
        <f t="shared" si="100"/>
        <v>B</v>
      </c>
      <c r="Z92" s="4" t="str">
        <f t="shared" si="101"/>
        <v>C</v>
      </c>
      <c r="AA92" s="4" t="str">
        <f t="shared" si="102"/>
        <v>B</v>
      </c>
      <c r="AB92" s="4" t="str">
        <f t="shared" si="98"/>
        <v/>
      </c>
      <c r="AC92" s="4" t="str">
        <f t="shared" si="103"/>
        <v/>
      </c>
      <c r="AD92" s="4" t="str">
        <f t="shared" si="104"/>
        <v/>
      </c>
      <c r="AE92" s="1" t="str">
        <f t="shared" si="109"/>
        <v/>
      </c>
      <c r="AF92" s="1" t="str">
        <f t="shared" si="110"/>
        <v/>
      </c>
      <c r="AG92" s="1" t="str">
        <f t="shared" si="111"/>
        <v/>
      </c>
      <c r="AH92" s="1" t="str">
        <f t="shared" si="112"/>
        <v/>
      </c>
      <c r="AI92" s="1" t="str">
        <f t="shared" si="113"/>
        <v/>
      </c>
      <c r="AJ92" s="1" t="str">
        <f t="shared" si="114"/>
        <v/>
      </c>
      <c r="AK92" s="1">
        <f t="shared" si="139"/>
        <v>0</v>
      </c>
      <c r="AL92" s="1">
        <f t="shared" si="140"/>
        <v>0</v>
      </c>
      <c r="AM92" s="1" t="str">
        <f t="shared" si="99"/>
        <v/>
      </c>
      <c r="AN92" s="1">
        <f t="shared" si="115"/>
        <v>0</v>
      </c>
      <c r="AO92" s="1" t="str">
        <f t="shared" si="147"/>
        <v/>
      </c>
      <c r="AP92" s="1" t="str">
        <f t="shared" si="116"/>
        <v>N</v>
      </c>
      <c r="AQ92" s="1" t="str">
        <f t="shared" si="117"/>
        <v>N</v>
      </c>
      <c r="AR92" s="1" t="str">
        <f t="shared" si="118"/>
        <v>N</v>
      </c>
      <c r="AS92" s="1" t="str">
        <f t="shared" si="119"/>
        <v/>
      </c>
      <c r="AT92" s="15" t="str">
        <f t="shared" si="120"/>
        <v/>
      </c>
      <c r="AU92" s="1" t="str">
        <f t="shared" si="121"/>
        <v/>
      </c>
      <c r="AV92" s="1" t="str">
        <f t="shared" si="122"/>
        <v/>
      </c>
      <c r="AW92" s="1" t="str">
        <f t="shared" si="123"/>
        <v/>
      </c>
      <c r="AX92" s="1" t="str">
        <f t="shared" si="124"/>
        <v/>
      </c>
      <c r="AY92" s="1" t="str">
        <f t="shared" si="12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9"/>
        <v>00000</v>
      </c>
      <c r="BC92" s="1" t="str">
        <f t="shared" si="90"/>
        <v>00000</v>
      </c>
      <c r="BD92" s="1" t="str">
        <f t="shared" si="91"/>
        <v>000000</v>
      </c>
      <c r="BE92" s="1" t="str">
        <f t="shared" si="92"/>
        <v>000000</v>
      </c>
      <c r="BF92" s="1" t="str">
        <f t="shared" si="93"/>
        <v>B</v>
      </c>
      <c r="BG92" s="1" t="str">
        <f t="shared" si="126"/>
        <v/>
      </c>
      <c r="BH92" s="1">
        <f t="shared" si="141"/>
        <v>0</v>
      </c>
      <c r="BI92" s="1" t="str">
        <f t="shared" si="127"/>
        <v/>
      </c>
      <c r="BJ92" s="1">
        <f t="shared" si="142"/>
        <v>0</v>
      </c>
      <c r="BK92" s="1" t="str">
        <f t="shared" si="128"/>
        <v/>
      </c>
      <c r="BL92" s="1">
        <f t="shared" si="143"/>
        <v>0</v>
      </c>
      <c r="BM92" s="1" t="str">
        <f t="shared" si="144"/>
        <v>0</v>
      </c>
      <c r="BN92" s="1" t="str">
        <f t="shared" si="145"/>
        <v>0</v>
      </c>
      <c r="BO92" s="1" t="str">
        <f t="shared" si="146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105"/>
        <v/>
      </c>
      <c r="C93" s="102" t="str">
        <f t="shared" si="95"/>
        <v/>
      </c>
      <c r="D93" s="97" t="str">
        <f t="shared" si="129"/>
        <v/>
      </c>
      <c r="E93" s="98" t="str">
        <f t="shared" si="130"/>
        <v/>
      </c>
      <c r="F93" s="8" t="str">
        <f t="shared" si="106"/>
        <v/>
      </c>
      <c r="H93" s="105" t="str">
        <f t="shared" si="96"/>
        <v/>
      </c>
      <c r="I93" s="97" t="str">
        <f t="shared" si="131"/>
        <v/>
      </c>
      <c r="J93" s="98" t="str">
        <f t="shared" si="132"/>
        <v/>
      </c>
      <c r="K93" s="8" t="str">
        <f t="shared" si="133"/>
        <v/>
      </c>
      <c r="L93" s="54"/>
      <c r="M93" s="17" t="str">
        <f>IF('Hedging Dashboard'!AH93="","",'Hedging Dashboard'!AH93)</f>
        <v/>
      </c>
      <c r="O93" s="9" t="str">
        <f t="shared" si="97"/>
        <v/>
      </c>
      <c r="P93" s="97" t="str">
        <f t="shared" si="134"/>
        <v/>
      </c>
      <c r="Q93" s="98" t="str">
        <f t="shared" si="135"/>
        <v/>
      </c>
      <c r="R93" s="4" t="str">
        <f t="shared" si="136"/>
        <v/>
      </c>
      <c r="S93" s="96" t="str">
        <f t="shared" si="137"/>
        <v/>
      </c>
      <c r="T93" s="107" t="str">
        <f t="shared" si="138"/>
        <v/>
      </c>
      <c r="U93" s="4" t="str">
        <f>IF(M93="","",IF(B93="NB",U92,IF(T93="",SUM($T$5:$T93)+S93,SUM($T$5:$T93))))</f>
        <v/>
      </c>
      <c r="V93" s="109" t="str">
        <f t="shared" si="94"/>
        <v/>
      </c>
      <c r="W93" s="83" t="e">
        <f t="shared" si="107"/>
        <v>#VALUE!</v>
      </c>
      <c r="X93" s="85" t="str">
        <f t="shared" si="108"/>
        <v/>
      </c>
      <c r="Y93" s="9" t="str">
        <f t="shared" si="100"/>
        <v>B</v>
      </c>
      <c r="Z93" s="4" t="str">
        <f t="shared" si="101"/>
        <v>C</v>
      </c>
      <c r="AA93" s="4" t="str">
        <f t="shared" si="102"/>
        <v>B</v>
      </c>
      <c r="AB93" s="4" t="str">
        <f t="shared" si="98"/>
        <v/>
      </c>
      <c r="AC93" s="4" t="str">
        <f t="shared" si="103"/>
        <v/>
      </c>
      <c r="AD93" s="4" t="str">
        <f t="shared" si="104"/>
        <v/>
      </c>
      <c r="AE93" s="1" t="str">
        <f t="shared" si="109"/>
        <v/>
      </c>
      <c r="AF93" s="1" t="str">
        <f t="shared" si="110"/>
        <v/>
      </c>
      <c r="AG93" s="1" t="str">
        <f t="shared" si="111"/>
        <v/>
      </c>
      <c r="AH93" s="1" t="str">
        <f t="shared" si="112"/>
        <v/>
      </c>
      <c r="AI93" s="1" t="str">
        <f t="shared" si="113"/>
        <v/>
      </c>
      <c r="AJ93" s="1" t="str">
        <f t="shared" si="114"/>
        <v/>
      </c>
      <c r="AK93" s="1">
        <f t="shared" si="139"/>
        <v>0</v>
      </c>
      <c r="AL93" s="1">
        <f t="shared" si="140"/>
        <v>0</v>
      </c>
      <c r="AM93" s="1" t="str">
        <f t="shared" si="99"/>
        <v/>
      </c>
      <c r="AN93" s="1">
        <f t="shared" si="115"/>
        <v>0</v>
      </c>
      <c r="AO93" s="1" t="str">
        <f t="shared" si="147"/>
        <v/>
      </c>
      <c r="AP93" s="1" t="str">
        <f t="shared" si="116"/>
        <v>N</v>
      </c>
      <c r="AQ93" s="1" t="str">
        <f t="shared" si="117"/>
        <v>N</v>
      </c>
      <c r="AR93" s="1" t="str">
        <f t="shared" si="118"/>
        <v>N</v>
      </c>
      <c r="AS93" s="1" t="str">
        <f t="shared" si="119"/>
        <v/>
      </c>
      <c r="AT93" s="15" t="str">
        <f t="shared" si="120"/>
        <v/>
      </c>
      <c r="AU93" s="1" t="str">
        <f t="shared" si="121"/>
        <v/>
      </c>
      <c r="AV93" s="1" t="str">
        <f t="shared" si="122"/>
        <v/>
      </c>
      <c r="AW93" s="1" t="str">
        <f t="shared" si="123"/>
        <v/>
      </c>
      <c r="AX93" s="1" t="str">
        <f t="shared" si="124"/>
        <v/>
      </c>
      <c r="AY93" s="1" t="str">
        <f t="shared" si="12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9"/>
        <v>00000</v>
      </c>
      <c r="BC93" s="1" t="str">
        <f t="shared" si="90"/>
        <v>00000</v>
      </c>
      <c r="BD93" s="1" t="str">
        <f t="shared" si="91"/>
        <v>000000</v>
      </c>
      <c r="BE93" s="1" t="str">
        <f t="shared" si="92"/>
        <v>000000</v>
      </c>
      <c r="BF93" s="1" t="str">
        <f t="shared" si="93"/>
        <v>B</v>
      </c>
      <c r="BG93" s="1" t="str">
        <f t="shared" si="126"/>
        <v/>
      </c>
      <c r="BH93" s="1">
        <f t="shared" si="141"/>
        <v>0</v>
      </c>
      <c r="BI93" s="1" t="str">
        <f t="shared" si="127"/>
        <v/>
      </c>
      <c r="BJ93" s="1">
        <f t="shared" si="142"/>
        <v>0</v>
      </c>
      <c r="BK93" s="1" t="str">
        <f t="shared" si="128"/>
        <v/>
      </c>
      <c r="BL93" s="1">
        <f t="shared" si="143"/>
        <v>0</v>
      </c>
      <c r="BM93" s="1" t="str">
        <f t="shared" si="144"/>
        <v>0</v>
      </c>
      <c r="BN93" s="1" t="str">
        <f t="shared" si="145"/>
        <v>0</v>
      </c>
      <c r="BO93" s="1" t="str">
        <f t="shared" si="146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6" t="str">
        <f t="shared" si="105"/>
        <v/>
      </c>
      <c r="C94" s="103" t="str">
        <f t="shared" si="95"/>
        <v/>
      </c>
      <c r="D94" s="99" t="str">
        <f t="shared" si="129"/>
        <v/>
      </c>
      <c r="E94" s="100" t="str">
        <f t="shared" si="130"/>
        <v/>
      </c>
      <c r="F94" s="10" t="str">
        <f t="shared" si="106"/>
        <v/>
      </c>
      <c r="H94" s="106" t="str">
        <f t="shared" si="96"/>
        <v/>
      </c>
      <c r="I94" s="99" t="str">
        <f t="shared" si="131"/>
        <v/>
      </c>
      <c r="J94" s="100" t="str">
        <f t="shared" si="132"/>
        <v/>
      </c>
      <c r="K94" s="10" t="str">
        <f t="shared" si="133"/>
        <v/>
      </c>
      <c r="L94" s="54"/>
      <c r="M94" s="18" t="str">
        <f>IF('Hedging Dashboard'!AH94="","",'Hedging Dashboard'!AH94)</f>
        <v/>
      </c>
      <c r="O94" s="86" t="str">
        <f t="shared" si="97"/>
        <v/>
      </c>
      <c r="P94" s="99" t="str">
        <f t="shared" si="134"/>
        <v/>
      </c>
      <c r="Q94" s="100" t="str">
        <f t="shared" si="135"/>
        <v/>
      </c>
      <c r="R94" s="5" t="str">
        <f t="shared" si="136"/>
        <v/>
      </c>
      <c r="S94" s="96" t="str">
        <f t="shared" si="137"/>
        <v/>
      </c>
      <c r="T94" s="107" t="str">
        <f t="shared" si="138"/>
        <v/>
      </c>
      <c r="U94" s="5" t="str">
        <f>IF(M94="","",IF(B94="NB",U93,IF(T94="",SUM($T$5:$T94)+S94,SUM($T$5:$T94))))</f>
        <v/>
      </c>
      <c r="V94" s="110" t="str">
        <f t="shared" si="94"/>
        <v/>
      </c>
      <c r="W94" s="83" t="e">
        <f t="shared" si="107"/>
        <v>#VALUE!</v>
      </c>
      <c r="X94" s="85" t="str">
        <f t="shared" si="108"/>
        <v/>
      </c>
      <c r="Y94" s="9" t="str">
        <f t="shared" si="100"/>
        <v>B</v>
      </c>
      <c r="Z94" s="4" t="str">
        <f t="shared" si="101"/>
        <v>C</v>
      </c>
      <c r="AA94" s="4" t="str">
        <f t="shared" si="102"/>
        <v>B</v>
      </c>
      <c r="AB94" s="4" t="str">
        <f t="shared" si="98"/>
        <v/>
      </c>
      <c r="AC94" s="4" t="str">
        <f t="shared" si="103"/>
        <v/>
      </c>
      <c r="AD94" s="4" t="str">
        <f t="shared" si="104"/>
        <v/>
      </c>
      <c r="AE94" s="1" t="str">
        <f t="shared" si="109"/>
        <v/>
      </c>
      <c r="AF94" s="1" t="str">
        <f t="shared" si="110"/>
        <v/>
      </c>
      <c r="AG94" s="1" t="str">
        <f t="shared" si="111"/>
        <v/>
      </c>
      <c r="AH94" s="1" t="str">
        <f t="shared" si="112"/>
        <v/>
      </c>
      <c r="AI94" s="1" t="str">
        <f t="shared" si="113"/>
        <v/>
      </c>
      <c r="AJ94" s="1" t="str">
        <f t="shared" si="114"/>
        <v/>
      </c>
      <c r="AK94" s="1">
        <f t="shared" si="139"/>
        <v>0</v>
      </c>
      <c r="AL94" s="1">
        <f t="shared" si="140"/>
        <v>0</v>
      </c>
      <c r="AM94" s="1" t="str">
        <f t="shared" si="99"/>
        <v/>
      </c>
      <c r="AN94" s="1">
        <f t="shared" si="115"/>
        <v>0</v>
      </c>
      <c r="AO94" s="1" t="str">
        <f t="shared" si="147"/>
        <v/>
      </c>
      <c r="AP94" s="1" t="str">
        <f t="shared" si="116"/>
        <v>N</v>
      </c>
      <c r="AQ94" s="1" t="str">
        <f t="shared" si="117"/>
        <v>N</v>
      </c>
      <c r="AR94" s="1" t="str">
        <f t="shared" si="118"/>
        <v>N</v>
      </c>
      <c r="AS94" s="1" t="str">
        <f t="shared" si="119"/>
        <v/>
      </c>
      <c r="AT94" s="15" t="str">
        <f t="shared" si="120"/>
        <v/>
      </c>
      <c r="AU94" s="1" t="str">
        <f t="shared" si="121"/>
        <v/>
      </c>
      <c r="AV94" s="1" t="str">
        <f t="shared" si="122"/>
        <v/>
      </c>
      <c r="AW94" s="1" t="str">
        <f t="shared" si="123"/>
        <v/>
      </c>
      <c r="AX94" s="1" t="str">
        <f t="shared" si="124"/>
        <v/>
      </c>
      <c r="AY94" s="1" t="str">
        <f t="shared" si="12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9"/>
        <v>00000</v>
      </c>
      <c r="BC94" s="1" t="str">
        <f t="shared" si="90"/>
        <v>00000</v>
      </c>
      <c r="BD94" s="1" t="str">
        <f t="shared" si="91"/>
        <v>000000</v>
      </c>
      <c r="BE94" s="1" t="str">
        <f t="shared" si="92"/>
        <v>000000</v>
      </c>
      <c r="BF94" s="1" t="str">
        <f t="shared" si="93"/>
        <v>B</v>
      </c>
      <c r="BG94" s="1" t="str">
        <f t="shared" si="126"/>
        <v/>
      </c>
      <c r="BH94" s="1">
        <f t="shared" si="141"/>
        <v>0</v>
      </c>
      <c r="BI94" s="1" t="str">
        <f t="shared" si="127"/>
        <v/>
      </c>
      <c r="BJ94" s="1">
        <f t="shared" si="142"/>
        <v>0</v>
      </c>
      <c r="BK94" s="1" t="str">
        <f t="shared" si="128"/>
        <v/>
      </c>
      <c r="BL94" s="1">
        <f t="shared" si="143"/>
        <v>0</v>
      </c>
      <c r="BM94" s="1" t="str">
        <f t="shared" si="144"/>
        <v>0</v>
      </c>
      <c r="BN94" s="1" t="str">
        <f t="shared" si="145"/>
        <v>0</v>
      </c>
      <c r="BO94" s="1" t="str">
        <f t="shared" si="146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105"/>
        <v/>
      </c>
      <c r="C95" s="101" t="str">
        <f t="shared" si="95"/>
        <v/>
      </c>
      <c r="D95" s="13" t="str">
        <f t="shared" si="129"/>
        <v/>
      </c>
      <c r="E95" s="45" t="str">
        <f t="shared" si="130"/>
        <v/>
      </c>
      <c r="F95" s="14" t="str">
        <f t="shared" si="106"/>
        <v/>
      </c>
      <c r="H95" s="104" t="str">
        <f t="shared" si="96"/>
        <v/>
      </c>
      <c r="I95" s="13" t="str">
        <f t="shared" si="131"/>
        <v/>
      </c>
      <c r="J95" s="45" t="str">
        <f t="shared" si="132"/>
        <v/>
      </c>
      <c r="K95" s="14" t="str">
        <f t="shared" si="133"/>
        <v/>
      </c>
      <c r="L95" s="54"/>
      <c r="M95" s="16" t="str">
        <f>IF('Hedging Dashboard'!AH95="","",'Hedging Dashboard'!AH95)</f>
        <v/>
      </c>
      <c r="O95" s="12" t="str">
        <f t="shared" si="97"/>
        <v/>
      </c>
      <c r="P95" s="13" t="str">
        <f t="shared" si="134"/>
        <v/>
      </c>
      <c r="Q95" s="45" t="str">
        <f t="shared" si="135"/>
        <v/>
      </c>
      <c r="R95" s="96" t="str">
        <f t="shared" si="136"/>
        <v/>
      </c>
      <c r="S95" s="96" t="str">
        <f t="shared" si="137"/>
        <v/>
      </c>
      <c r="T95" s="107" t="str">
        <f t="shared" si="138"/>
        <v/>
      </c>
      <c r="U95" s="96" t="str">
        <f>IF(M95="","",IF(B95="NB",U94,IF(T95="",SUM($T$5:$T95)+S95,SUM($T$5:$T95))))</f>
        <v/>
      </c>
      <c r="V95" s="108" t="str">
        <f t="shared" si="94"/>
        <v/>
      </c>
      <c r="W95" s="83" t="e">
        <f t="shared" si="107"/>
        <v>#VALUE!</v>
      </c>
      <c r="X95" s="85" t="str">
        <f t="shared" si="108"/>
        <v/>
      </c>
      <c r="Y95" s="9" t="str">
        <f t="shared" si="100"/>
        <v>B</v>
      </c>
      <c r="Z95" s="4" t="str">
        <f t="shared" si="101"/>
        <v>C</v>
      </c>
      <c r="AA95" s="4" t="str">
        <f t="shared" si="102"/>
        <v>B</v>
      </c>
      <c r="AB95" s="4" t="str">
        <f t="shared" si="98"/>
        <v/>
      </c>
      <c r="AC95" s="4" t="str">
        <f t="shared" si="103"/>
        <v/>
      </c>
      <c r="AD95" s="4" t="str">
        <f t="shared" si="104"/>
        <v/>
      </c>
      <c r="AE95" s="1" t="str">
        <f t="shared" si="109"/>
        <v/>
      </c>
      <c r="AF95" s="1" t="str">
        <f t="shared" si="110"/>
        <v/>
      </c>
      <c r="AG95" s="1" t="str">
        <f t="shared" si="111"/>
        <v/>
      </c>
      <c r="AH95" s="1" t="str">
        <f t="shared" si="112"/>
        <v/>
      </c>
      <c r="AI95" s="1" t="str">
        <f t="shared" si="113"/>
        <v/>
      </c>
      <c r="AJ95" s="1" t="str">
        <f t="shared" si="114"/>
        <v/>
      </c>
      <c r="AK95" s="1">
        <f t="shared" si="139"/>
        <v>0</v>
      </c>
      <c r="AL95" s="1">
        <f t="shared" si="140"/>
        <v>0</v>
      </c>
      <c r="AM95" s="1" t="str">
        <f t="shared" si="99"/>
        <v/>
      </c>
      <c r="AN95" s="1">
        <f t="shared" si="115"/>
        <v>0</v>
      </c>
      <c r="AO95" s="1" t="str">
        <f t="shared" si="147"/>
        <v/>
      </c>
      <c r="AP95" s="1" t="str">
        <f t="shared" si="116"/>
        <v>N</v>
      </c>
      <c r="AQ95" s="1" t="str">
        <f t="shared" si="117"/>
        <v>N</v>
      </c>
      <c r="AR95" s="1" t="str">
        <f t="shared" si="118"/>
        <v>N</v>
      </c>
      <c r="AS95" s="1" t="str">
        <f t="shared" si="119"/>
        <v/>
      </c>
      <c r="AT95" s="15" t="str">
        <f t="shared" si="120"/>
        <v/>
      </c>
      <c r="AU95" s="1" t="str">
        <f t="shared" si="121"/>
        <v/>
      </c>
      <c r="AV95" s="1" t="str">
        <f t="shared" si="122"/>
        <v/>
      </c>
      <c r="AW95" s="1" t="str">
        <f t="shared" si="123"/>
        <v/>
      </c>
      <c r="AX95" s="1" t="str">
        <f t="shared" si="124"/>
        <v/>
      </c>
      <c r="AY95" s="1" t="str">
        <f t="shared" si="12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9"/>
        <v>00000</v>
      </c>
      <c r="BC95" s="1" t="str">
        <f t="shared" si="90"/>
        <v>00000</v>
      </c>
      <c r="BD95" s="1" t="str">
        <f t="shared" si="91"/>
        <v>000000</v>
      </c>
      <c r="BE95" s="1" t="str">
        <f t="shared" si="92"/>
        <v>000000</v>
      </c>
      <c r="BF95" s="1" t="str">
        <f t="shared" si="93"/>
        <v>B</v>
      </c>
      <c r="BG95" s="1" t="str">
        <f t="shared" si="126"/>
        <v/>
      </c>
      <c r="BH95" s="1">
        <f t="shared" si="141"/>
        <v>0</v>
      </c>
      <c r="BI95" s="1" t="str">
        <f t="shared" si="127"/>
        <v/>
      </c>
      <c r="BJ95" s="1">
        <f t="shared" si="142"/>
        <v>0</v>
      </c>
      <c r="BK95" s="1" t="str">
        <f t="shared" si="128"/>
        <v/>
      </c>
      <c r="BL95" s="1">
        <f t="shared" si="143"/>
        <v>0</v>
      </c>
      <c r="BM95" s="1" t="str">
        <f t="shared" si="144"/>
        <v>0</v>
      </c>
      <c r="BN95" s="1" t="str">
        <f t="shared" si="145"/>
        <v>0</v>
      </c>
      <c r="BO95" s="1" t="str">
        <f t="shared" si="146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105"/>
        <v/>
      </c>
      <c r="C96" s="102" t="str">
        <f t="shared" si="95"/>
        <v/>
      </c>
      <c r="D96" s="97" t="str">
        <f t="shared" si="129"/>
        <v/>
      </c>
      <c r="E96" s="98" t="str">
        <f t="shared" si="130"/>
        <v/>
      </c>
      <c r="F96" s="8" t="str">
        <f t="shared" si="106"/>
        <v/>
      </c>
      <c r="H96" s="105" t="str">
        <f t="shared" si="96"/>
        <v/>
      </c>
      <c r="I96" s="97" t="str">
        <f t="shared" si="131"/>
        <v/>
      </c>
      <c r="J96" s="98" t="str">
        <f t="shared" si="132"/>
        <v/>
      </c>
      <c r="K96" s="8" t="str">
        <f t="shared" si="133"/>
        <v/>
      </c>
      <c r="L96" s="54"/>
      <c r="M96" s="17" t="str">
        <f>IF('Hedging Dashboard'!AH96="","",'Hedging Dashboard'!AH96)</f>
        <v/>
      </c>
      <c r="O96" s="9" t="str">
        <f t="shared" si="97"/>
        <v/>
      </c>
      <c r="P96" s="97" t="str">
        <f t="shared" si="134"/>
        <v/>
      </c>
      <c r="Q96" s="98" t="str">
        <f t="shared" si="135"/>
        <v/>
      </c>
      <c r="R96" s="4" t="str">
        <f t="shared" si="136"/>
        <v/>
      </c>
      <c r="S96" s="96" t="str">
        <f t="shared" si="137"/>
        <v/>
      </c>
      <c r="T96" s="107" t="str">
        <f t="shared" si="138"/>
        <v/>
      </c>
      <c r="U96" s="4" t="str">
        <f>IF(M96="","",IF(B96="NB",U95,IF(T96="",SUM($T$5:$T96)+S96,SUM($T$5:$T96))))</f>
        <v/>
      </c>
      <c r="V96" s="109" t="str">
        <f t="shared" si="94"/>
        <v/>
      </c>
      <c r="W96" s="83" t="e">
        <f t="shared" si="107"/>
        <v>#VALUE!</v>
      </c>
      <c r="X96" s="85" t="str">
        <f t="shared" si="108"/>
        <v/>
      </c>
      <c r="Y96" s="9" t="str">
        <f t="shared" si="100"/>
        <v>B</v>
      </c>
      <c r="Z96" s="4" t="str">
        <f t="shared" si="101"/>
        <v>C</v>
      </c>
      <c r="AA96" s="4" t="str">
        <f t="shared" si="102"/>
        <v>B</v>
      </c>
      <c r="AB96" s="4" t="str">
        <f t="shared" si="98"/>
        <v/>
      </c>
      <c r="AC96" s="4" t="str">
        <f t="shared" si="103"/>
        <v/>
      </c>
      <c r="AD96" s="4" t="str">
        <f t="shared" si="104"/>
        <v/>
      </c>
      <c r="AE96" s="1" t="str">
        <f t="shared" si="109"/>
        <v/>
      </c>
      <c r="AF96" s="1" t="str">
        <f t="shared" si="110"/>
        <v/>
      </c>
      <c r="AG96" s="1" t="str">
        <f t="shared" si="111"/>
        <v/>
      </c>
      <c r="AH96" s="1" t="str">
        <f t="shared" si="112"/>
        <v/>
      </c>
      <c r="AI96" s="1" t="str">
        <f t="shared" si="113"/>
        <v/>
      </c>
      <c r="AJ96" s="1" t="str">
        <f t="shared" si="114"/>
        <v/>
      </c>
      <c r="AK96" s="1">
        <f t="shared" si="139"/>
        <v>0</v>
      </c>
      <c r="AL96" s="1">
        <f t="shared" si="140"/>
        <v>0</v>
      </c>
      <c r="AM96" s="1" t="str">
        <f t="shared" si="99"/>
        <v/>
      </c>
      <c r="AN96" s="1">
        <f t="shared" si="115"/>
        <v>0</v>
      </c>
      <c r="AO96" s="1" t="str">
        <f t="shared" si="147"/>
        <v/>
      </c>
      <c r="AP96" s="1" t="str">
        <f t="shared" si="116"/>
        <v>N</v>
      </c>
      <c r="AQ96" s="1" t="str">
        <f t="shared" si="117"/>
        <v>N</v>
      </c>
      <c r="AR96" s="1" t="str">
        <f t="shared" si="118"/>
        <v>N</v>
      </c>
      <c r="AS96" s="1" t="str">
        <f t="shared" si="119"/>
        <v/>
      </c>
      <c r="AT96" s="15" t="str">
        <f t="shared" si="120"/>
        <v/>
      </c>
      <c r="AU96" s="1" t="str">
        <f t="shared" si="121"/>
        <v/>
      </c>
      <c r="AV96" s="1" t="str">
        <f t="shared" si="122"/>
        <v/>
      </c>
      <c r="AW96" s="1" t="str">
        <f t="shared" si="123"/>
        <v/>
      </c>
      <c r="AX96" s="1" t="str">
        <f t="shared" si="124"/>
        <v/>
      </c>
      <c r="AY96" s="1" t="str">
        <f t="shared" si="12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9"/>
        <v>00000</v>
      </c>
      <c r="BC96" s="1" t="str">
        <f t="shared" si="90"/>
        <v>00000</v>
      </c>
      <c r="BD96" s="1" t="str">
        <f t="shared" si="91"/>
        <v>000000</v>
      </c>
      <c r="BE96" s="1" t="str">
        <f t="shared" si="92"/>
        <v>000000</v>
      </c>
      <c r="BF96" s="1" t="str">
        <f t="shared" si="93"/>
        <v>B</v>
      </c>
      <c r="BG96" s="1" t="str">
        <f t="shared" si="126"/>
        <v/>
      </c>
      <c r="BH96" s="1">
        <f t="shared" si="141"/>
        <v>0</v>
      </c>
      <c r="BI96" s="1" t="str">
        <f t="shared" si="127"/>
        <v/>
      </c>
      <c r="BJ96" s="1">
        <f t="shared" si="142"/>
        <v>0</v>
      </c>
      <c r="BK96" s="1" t="str">
        <f t="shared" si="128"/>
        <v/>
      </c>
      <c r="BL96" s="1">
        <f t="shared" si="143"/>
        <v>0</v>
      </c>
      <c r="BM96" s="1" t="str">
        <f t="shared" si="144"/>
        <v>0</v>
      </c>
      <c r="BN96" s="1" t="str">
        <f t="shared" si="145"/>
        <v>0</v>
      </c>
      <c r="BO96" s="1" t="str">
        <f t="shared" si="146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105"/>
        <v/>
      </c>
      <c r="C97" s="102" t="str">
        <f t="shared" si="95"/>
        <v/>
      </c>
      <c r="D97" s="97" t="str">
        <f t="shared" si="129"/>
        <v/>
      </c>
      <c r="E97" s="98" t="str">
        <f t="shared" si="130"/>
        <v/>
      </c>
      <c r="F97" s="8" t="str">
        <f t="shared" si="106"/>
        <v/>
      </c>
      <c r="H97" s="105" t="str">
        <f t="shared" si="96"/>
        <v/>
      </c>
      <c r="I97" s="97" t="str">
        <f t="shared" si="131"/>
        <v/>
      </c>
      <c r="J97" s="98" t="str">
        <f t="shared" si="132"/>
        <v/>
      </c>
      <c r="K97" s="8" t="str">
        <f t="shared" si="133"/>
        <v/>
      </c>
      <c r="L97" s="54"/>
      <c r="M97" s="17" t="str">
        <f>IF('Hedging Dashboard'!AH97="","",'Hedging Dashboard'!AH97)</f>
        <v/>
      </c>
      <c r="O97" s="9" t="str">
        <f t="shared" si="97"/>
        <v/>
      </c>
      <c r="P97" s="97" t="str">
        <f t="shared" si="134"/>
        <v/>
      </c>
      <c r="Q97" s="98" t="str">
        <f t="shared" si="135"/>
        <v/>
      </c>
      <c r="R97" s="4" t="str">
        <f t="shared" si="136"/>
        <v/>
      </c>
      <c r="S97" s="96" t="str">
        <f t="shared" si="137"/>
        <v/>
      </c>
      <c r="T97" s="107" t="str">
        <f t="shared" si="138"/>
        <v/>
      </c>
      <c r="U97" s="4" t="str">
        <f>IF(M97="","",IF(B97="NB",U96,IF(T97="",SUM($T$5:$T97)+S97,SUM($T$5:$T97))))</f>
        <v/>
      </c>
      <c r="V97" s="109" t="str">
        <f t="shared" si="94"/>
        <v/>
      </c>
      <c r="W97" s="83" t="e">
        <f t="shared" si="107"/>
        <v>#VALUE!</v>
      </c>
      <c r="X97" s="85" t="str">
        <f t="shared" si="108"/>
        <v/>
      </c>
      <c r="Y97" s="9" t="str">
        <f t="shared" si="100"/>
        <v>B</v>
      </c>
      <c r="Z97" s="4" t="str">
        <f t="shared" si="101"/>
        <v>C</v>
      </c>
      <c r="AA97" s="4" t="str">
        <f t="shared" si="102"/>
        <v>B</v>
      </c>
      <c r="AB97" s="4" t="str">
        <f t="shared" si="98"/>
        <v/>
      </c>
      <c r="AC97" s="4" t="str">
        <f t="shared" si="103"/>
        <v/>
      </c>
      <c r="AD97" s="4" t="str">
        <f t="shared" si="104"/>
        <v/>
      </c>
      <c r="AE97" s="1" t="str">
        <f t="shared" si="109"/>
        <v/>
      </c>
      <c r="AF97" s="1" t="str">
        <f t="shared" si="110"/>
        <v/>
      </c>
      <c r="AG97" s="1" t="str">
        <f t="shared" si="111"/>
        <v/>
      </c>
      <c r="AH97" s="1" t="str">
        <f t="shared" si="112"/>
        <v/>
      </c>
      <c r="AI97" s="1" t="str">
        <f t="shared" si="113"/>
        <v/>
      </c>
      <c r="AJ97" s="1" t="str">
        <f t="shared" si="114"/>
        <v/>
      </c>
      <c r="AK97" s="1">
        <f t="shared" si="139"/>
        <v>0</v>
      </c>
      <c r="AL97" s="1">
        <f t="shared" si="140"/>
        <v>0</v>
      </c>
      <c r="AM97" s="1" t="str">
        <f t="shared" si="99"/>
        <v/>
      </c>
      <c r="AN97" s="1">
        <f t="shared" si="115"/>
        <v>0</v>
      </c>
      <c r="AO97" s="1" t="str">
        <f t="shared" si="147"/>
        <v/>
      </c>
      <c r="AP97" s="1" t="str">
        <f t="shared" si="116"/>
        <v>N</v>
      </c>
      <c r="AQ97" s="1" t="str">
        <f t="shared" si="117"/>
        <v>N</v>
      </c>
      <c r="AR97" s="1" t="str">
        <f t="shared" si="118"/>
        <v>N</v>
      </c>
      <c r="AS97" s="1" t="str">
        <f t="shared" si="119"/>
        <v/>
      </c>
      <c r="AT97" s="15" t="str">
        <f t="shared" si="120"/>
        <v/>
      </c>
      <c r="AU97" s="1" t="str">
        <f t="shared" si="121"/>
        <v/>
      </c>
      <c r="AV97" s="1" t="str">
        <f t="shared" si="122"/>
        <v/>
      </c>
      <c r="AW97" s="1" t="str">
        <f t="shared" si="123"/>
        <v/>
      </c>
      <c r="AX97" s="1" t="str">
        <f t="shared" si="124"/>
        <v/>
      </c>
      <c r="AY97" s="1" t="str">
        <f t="shared" si="12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9"/>
        <v>00000</v>
      </c>
      <c r="BC97" s="1" t="str">
        <f t="shared" si="90"/>
        <v>00000</v>
      </c>
      <c r="BD97" s="1" t="str">
        <f t="shared" si="91"/>
        <v>000000</v>
      </c>
      <c r="BE97" s="1" t="str">
        <f t="shared" si="92"/>
        <v>000000</v>
      </c>
      <c r="BF97" s="1" t="str">
        <f t="shared" si="93"/>
        <v>B</v>
      </c>
      <c r="BG97" s="1" t="str">
        <f t="shared" si="126"/>
        <v/>
      </c>
      <c r="BH97" s="1">
        <f t="shared" si="141"/>
        <v>0</v>
      </c>
      <c r="BI97" s="1" t="str">
        <f t="shared" si="127"/>
        <v/>
      </c>
      <c r="BJ97" s="1">
        <f t="shared" si="142"/>
        <v>0</v>
      </c>
      <c r="BK97" s="1" t="str">
        <f t="shared" si="128"/>
        <v/>
      </c>
      <c r="BL97" s="1">
        <f t="shared" si="143"/>
        <v>0</v>
      </c>
      <c r="BM97" s="1" t="str">
        <f t="shared" si="144"/>
        <v>0</v>
      </c>
      <c r="BN97" s="1" t="str">
        <f t="shared" si="145"/>
        <v>0</v>
      </c>
      <c r="BO97" s="1" t="str">
        <f t="shared" si="146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105"/>
        <v/>
      </c>
      <c r="C98" s="102" t="str">
        <f t="shared" si="95"/>
        <v/>
      </c>
      <c r="D98" s="97" t="str">
        <f t="shared" si="129"/>
        <v/>
      </c>
      <c r="E98" s="98" t="str">
        <f t="shared" si="130"/>
        <v/>
      </c>
      <c r="F98" s="8" t="str">
        <f t="shared" si="106"/>
        <v/>
      </c>
      <c r="H98" s="105" t="str">
        <f t="shared" si="96"/>
        <v/>
      </c>
      <c r="I98" s="97" t="str">
        <f t="shared" si="131"/>
        <v/>
      </c>
      <c r="J98" s="98" t="str">
        <f t="shared" si="132"/>
        <v/>
      </c>
      <c r="K98" s="8" t="str">
        <f t="shared" si="133"/>
        <v/>
      </c>
      <c r="L98" s="54"/>
      <c r="M98" s="17" t="str">
        <f>IF('Hedging Dashboard'!AH98="","",'Hedging Dashboard'!AH98)</f>
        <v/>
      </c>
      <c r="O98" s="9" t="str">
        <f t="shared" si="97"/>
        <v/>
      </c>
      <c r="P98" s="97" t="str">
        <f t="shared" si="134"/>
        <v/>
      </c>
      <c r="Q98" s="98" t="str">
        <f t="shared" si="135"/>
        <v/>
      </c>
      <c r="R98" s="4" t="str">
        <f t="shared" si="136"/>
        <v/>
      </c>
      <c r="S98" s="96" t="str">
        <f t="shared" si="137"/>
        <v/>
      </c>
      <c r="T98" s="107" t="str">
        <f t="shared" si="138"/>
        <v/>
      </c>
      <c r="U98" s="4" t="str">
        <f>IF(M98="","",IF(B98="NB",U97,IF(T98="",SUM($T$5:$T98)+S98,SUM($T$5:$T98))))</f>
        <v/>
      </c>
      <c r="V98" s="109" t="str">
        <f t="shared" si="94"/>
        <v/>
      </c>
      <c r="W98" s="83" t="e">
        <f t="shared" si="107"/>
        <v>#VALUE!</v>
      </c>
      <c r="X98" s="85" t="str">
        <f t="shared" si="108"/>
        <v/>
      </c>
      <c r="Y98" s="9" t="str">
        <f t="shared" si="100"/>
        <v>B</v>
      </c>
      <c r="Z98" s="4" t="str">
        <f t="shared" si="101"/>
        <v>C</v>
      </c>
      <c r="AA98" s="4" t="str">
        <f t="shared" si="102"/>
        <v>B</v>
      </c>
      <c r="AB98" s="4" t="str">
        <f t="shared" si="98"/>
        <v/>
      </c>
      <c r="AC98" s="4" t="str">
        <f t="shared" si="103"/>
        <v/>
      </c>
      <c r="AD98" s="4" t="str">
        <f t="shared" si="104"/>
        <v/>
      </c>
      <c r="AE98" s="1" t="str">
        <f t="shared" si="109"/>
        <v/>
      </c>
      <c r="AF98" s="1" t="str">
        <f t="shared" si="110"/>
        <v/>
      </c>
      <c r="AG98" s="1" t="str">
        <f t="shared" si="111"/>
        <v/>
      </c>
      <c r="AH98" s="1" t="str">
        <f t="shared" si="112"/>
        <v/>
      </c>
      <c r="AI98" s="1" t="str">
        <f t="shared" si="113"/>
        <v/>
      </c>
      <c r="AJ98" s="1" t="str">
        <f t="shared" si="114"/>
        <v/>
      </c>
      <c r="AK98" s="1">
        <f t="shared" si="139"/>
        <v>0</v>
      </c>
      <c r="AL98" s="1">
        <f t="shared" si="140"/>
        <v>0</v>
      </c>
      <c r="AM98" s="1" t="str">
        <f t="shared" si="99"/>
        <v/>
      </c>
      <c r="AN98" s="1">
        <f t="shared" si="115"/>
        <v>0</v>
      </c>
      <c r="AO98" s="1" t="str">
        <f t="shared" si="147"/>
        <v/>
      </c>
      <c r="AP98" s="1" t="str">
        <f t="shared" si="116"/>
        <v>N</v>
      </c>
      <c r="AQ98" s="1" t="str">
        <f t="shared" si="117"/>
        <v>N</v>
      </c>
      <c r="AR98" s="1" t="str">
        <f t="shared" si="118"/>
        <v>N</v>
      </c>
      <c r="AS98" s="1" t="str">
        <f t="shared" si="119"/>
        <v/>
      </c>
      <c r="AT98" s="15" t="str">
        <f t="shared" si="120"/>
        <v/>
      </c>
      <c r="AU98" s="1" t="str">
        <f t="shared" si="121"/>
        <v/>
      </c>
      <c r="AV98" s="1" t="str">
        <f t="shared" si="122"/>
        <v/>
      </c>
      <c r="AW98" s="1" t="str">
        <f t="shared" si="123"/>
        <v/>
      </c>
      <c r="AX98" s="1" t="str">
        <f t="shared" si="124"/>
        <v/>
      </c>
      <c r="AY98" s="1" t="str">
        <f t="shared" si="12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9"/>
        <v>00000</v>
      </c>
      <c r="BC98" s="1" t="str">
        <f t="shared" si="90"/>
        <v>00000</v>
      </c>
      <c r="BD98" s="1" t="str">
        <f t="shared" si="91"/>
        <v>000000</v>
      </c>
      <c r="BE98" s="1" t="str">
        <f t="shared" si="92"/>
        <v>000000</v>
      </c>
      <c r="BF98" s="1" t="str">
        <f t="shared" si="93"/>
        <v>B</v>
      </c>
      <c r="BG98" s="1" t="str">
        <f t="shared" si="126"/>
        <v/>
      </c>
      <c r="BH98" s="1">
        <f t="shared" si="141"/>
        <v>0</v>
      </c>
      <c r="BI98" s="1" t="str">
        <f t="shared" si="127"/>
        <v/>
      </c>
      <c r="BJ98" s="1">
        <f t="shared" si="142"/>
        <v>0</v>
      </c>
      <c r="BK98" s="1" t="str">
        <f t="shared" si="128"/>
        <v/>
      </c>
      <c r="BL98" s="1">
        <f t="shared" si="143"/>
        <v>0</v>
      </c>
      <c r="BM98" s="1" t="str">
        <f t="shared" si="144"/>
        <v>0</v>
      </c>
      <c r="BN98" s="1" t="str">
        <f t="shared" si="145"/>
        <v>0</v>
      </c>
      <c r="BO98" s="1" t="str">
        <f t="shared" si="146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6" t="str">
        <f t="shared" si="105"/>
        <v/>
      </c>
      <c r="C99" s="103" t="str">
        <f t="shared" si="95"/>
        <v/>
      </c>
      <c r="D99" s="99" t="str">
        <f t="shared" si="129"/>
        <v/>
      </c>
      <c r="E99" s="100" t="str">
        <f t="shared" si="130"/>
        <v/>
      </c>
      <c r="F99" s="10" t="str">
        <f t="shared" si="106"/>
        <v/>
      </c>
      <c r="H99" s="106" t="str">
        <f t="shared" si="96"/>
        <v/>
      </c>
      <c r="I99" s="99" t="str">
        <f t="shared" si="131"/>
        <v/>
      </c>
      <c r="J99" s="100" t="str">
        <f t="shared" si="132"/>
        <v/>
      </c>
      <c r="K99" s="10" t="str">
        <f t="shared" si="133"/>
        <v/>
      </c>
      <c r="L99" s="54"/>
      <c r="M99" s="18" t="str">
        <f>IF('Hedging Dashboard'!AH99="","",'Hedging Dashboard'!AH99)</f>
        <v/>
      </c>
      <c r="O99" s="86" t="str">
        <f t="shared" si="97"/>
        <v/>
      </c>
      <c r="P99" s="99" t="str">
        <f t="shared" si="134"/>
        <v/>
      </c>
      <c r="Q99" s="100" t="str">
        <f t="shared" si="135"/>
        <v/>
      </c>
      <c r="R99" s="5" t="str">
        <f t="shared" si="136"/>
        <v/>
      </c>
      <c r="S99" s="96" t="str">
        <f t="shared" si="137"/>
        <v/>
      </c>
      <c r="T99" s="107" t="str">
        <f t="shared" si="138"/>
        <v/>
      </c>
      <c r="U99" s="5" t="str">
        <f>IF(M99="","",IF(B99="NB",U98,IF(T99="",SUM($T$5:$T99)+S99,SUM($T$5:$T99))))</f>
        <v/>
      </c>
      <c r="V99" s="110" t="str">
        <f t="shared" si="94"/>
        <v/>
      </c>
      <c r="W99" s="83" t="e">
        <f t="shared" si="107"/>
        <v>#VALUE!</v>
      </c>
      <c r="X99" s="85" t="str">
        <f t="shared" si="108"/>
        <v/>
      </c>
      <c r="Y99" s="9" t="str">
        <f t="shared" si="100"/>
        <v>B</v>
      </c>
      <c r="Z99" s="4" t="str">
        <f t="shared" si="101"/>
        <v>C</v>
      </c>
      <c r="AA99" s="4" t="str">
        <f t="shared" si="102"/>
        <v>B</v>
      </c>
      <c r="AB99" s="4" t="str">
        <f t="shared" si="98"/>
        <v/>
      </c>
      <c r="AC99" s="4" t="str">
        <f t="shared" si="103"/>
        <v/>
      </c>
      <c r="AD99" s="4" t="str">
        <f t="shared" si="104"/>
        <v/>
      </c>
      <c r="AE99" s="1" t="str">
        <f t="shared" si="109"/>
        <v/>
      </c>
      <c r="AF99" s="1" t="str">
        <f t="shared" si="110"/>
        <v/>
      </c>
      <c r="AG99" s="1" t="str">
        <f t="shared" si="111"/>
        <v/>
      </c>
      <c r="AH99" s="1" t="str">
        <f t="shared" si="112"/>
        <v/>
      </c>
      <c r="AI99" s="1" t="str">
        <f t="shared" si="113"/>
        <v/>
      </c>
      <c r="AJ99" s="1" t="str">
        <f t="shared" si="114"/>
        <v/>
      </c>
      <c r="AK99" s="1">
        <f t="shared" si="139"/>
        <v>0</v>
      </c>
      <c r="AL99" s="1">
        <f t="shared" si="140"/>
        <v>0</v>
      </c>
      <c r="AM99" s="1" t="str">
        <f t="shared" si="99"/>
        <v/>
      </c>
      <c r="AN99" s="1">
        <f t="shared" si="115"/>
        <v>0</v>
      </c>
      <c r="AO99" s="1" t="str">
        <f t="shared" si="147"/>
        <v/>
      </c>
      <c r="AP99" s="1" t="str">
        <f t="shared" si="116"/>
        <v>N</v>
      </c>
      <c r="AQ99" s="1" t="str">
        <f t="shared" si="117"/>
        <v>N</v>
      </c>
      <c r="AR99" s="1" t="str">
        <f t="shared" si="118"/>
        <v>N</v>
      </c>
      <c r="AS99" s="1" t="str">
        <f t="shared" si="119"/>
        <v/>
      </c>
      <c r="AT99" s="15" t="str">
        <f t="shared" si="120"/>
        <v/>
      </c>
      <c r="AU99" s="1" t="str">
        <f t="shared" si="121"/>
        <v/>
      </c>
      <c r="AV99" s="1" t="str">
        <f t="shared" si="122"/>
        <v/>
      </c>
      <c r="AW99" s="1" t="str">
        <f t="shared" si="123"/>
        <v/>
      </c>
      <c r="AX99" s="1" t="str">
        <f t="shared" si="124"/>
        <v/>
      </c>
      <c r="AY99" s="1" t="str">
        <f t="shared" si="12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9"/>
        <v>00000</v>
      </c>
      <c r="BC99" s="1" t="str">
        <f t="shared" si="90"/>
        <v>00000</v>
      </c>
      <c r="BD99" s="1" t="str">
        <f t="shared" si="91"/>
        <v>000000</v>
      </c>
      <c r="BE99" s="1" t="str">
        <f t="shared" si="92"/>
        <v>000000</v>
      </c>
      <c r="BF99" s="1" t="str">
        <f t="shared" si="93"/>
        <v>B</v>
      </c>
      <c r="BG99" s="1" t="str">
        <f t="shared" si="126"/>
        <v/>
      </c>
      <c r="BH99" s="1">
        <f t="shared" si="141"/>
        <v>0</v>
      </c>
      <c r="BI99" s="1" t="str">
        <f t="shared" si="127"/>
        <v/>
      </c>
      <c r="BJ99" s="1">
        <f t="shared" si="142"/>
        <v>0</v>
      </c>
      <c r="BK99" s="1" t="str">
        <f t="shared" si="128"/>
        <v/>
      </c>
      <c r="BL99" s="1">
        <f t="shared" si="143"/>
        <v>0</v>
      </c>
      <c r="BM99" s="1" t="str">
        <f t="shared" si="144"/>
        <v>0</v>
      </c>
      <c r="BN99" s="1" t="str">
        <f t="shared" si="145"/>
        <v>0</v>
      </c>
      <c r="BO99" s="1" t="str">
        <f t="shared" si="146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105"/>
        <v/>
      </c>
      <c r="C100" s="101" t="str">
        <f t="shared" si="95"/>
        <v/>
      </c>
      <c r="D100" s="13" t="str">
        <f t="shared" si="129"/>
        <v/>
      </c>
      <c r="E100" s="45" t="str">
        <f t="shared" si="130"/>
        <v/>
      </c>
      <c r="F100" s="14" t="str">
        <f t="shared" si="106"/>
        <v/>
      </c>
      <c r="H100" s="104" t="str">
        <f t="shared" si="96"/>
        <v/>
      </c>
      <c r="I100" s="13" t="str">
        <f t="shared" si="131"/>
        <v/>
      </c>
      <c r="J100" s="45" t="str">
        <f t="shared" si="132"/>
        <v/>
      </c>
      <c r="K100" s="14" t="str">
        <f t="shared" si="133"/>
        <v/>
      </c>
      <c r="L100" s="54"/>
      <c r="M100" s="16" t="str">
        <f>IF('Hedging Dashboard'!AH100="","",'Hedging Dashboard'!AH100)</f>
        <v/>
      </c>
      <c r="O100" s="12" t="str">
        <f t="shared" si="97"/>
        <v/>
      </c>
      <c r="P100" s="13" t="str">
        <f t="shared" si="134"/>
        <v/>
      </c>
      <c r="Q100" s="45" t="str">
        <f t="shared" si="135"/>
        <v/>
      </c>
      <c r="R100" s="96" t="str">
        <f t="shared" si="136"/>
        <v/>
      </c>
      <c r="S100" s="96" t="str">
        <f t="shared" si="137"/>
        <v/>
      </c>
      <c r="T100" s="107" t="str">
        <f t="shared" si="138"/>
        <v/>
      </c>
      <c r="U100" s="96" t="str">
        <f>IF(M100="","",IF(B100="NB",U99,IF(T100="",SUM($T$5:$T100)+S100,SUM($T$5:$T100))))</f>
        <v/>
      </c>
      <c r="V100" s="108" t="str">
        <f t="shared" si="94"/>
        <v/>
      </c>
      <c r="W100" s="83" t="e">
        <f t="shared" si="107"/>
        <v>#VALUE!</v>
      </c>
      <c r="X100" s="85" t="str">
        <f t="shared" si="108"/>
        <v/>
      </c>
      <c r="Y100" s="9" t="str">
        <f t="shared" si="100"/>
        <v>B</v>
      </c>
      <c r="Z100" s="4" t="str">
        <f t="shared" si="101"/>
        <v>C</v>
      </c>
      <c r="AA100" s="4" t="str">
        <f t="shared" si="102"/>
        <v>B</v>
      </c>
      <c r="AB100" s="4" t="str">
        <f t="shared" si="98"/>
        <v/>
      </c>
      <c r="AC100" s="4" t="str">
        <f t="shared" si="103"/>
        <v/>
      </c>
      <c r="AD100" s="4" t="str">
        <f t="shared" si="104"/>
        <v/>
      </c>
      <c r="AE100" s="1" t="str">
        <f t="shared" si="109"/>
        <v/>
      </c>
      <c r="AF100" s="1" t="str">
        <f t="shared" si="110"/>
        <v/>
      </c>
      <c r="AG100" s="1" t="str">
        <f t="shared" si="111"/>
        <v/>
      </c>
      <c r="AH100" s="1" t="str">
        <f t="shared" si="112"/>
        <v/>
      </c>
      <c r="AI100" s="1" t="str">
        <f t="shared" si="113"/>
        <v/>
      </c>
      <c r="AJ100" s="1" t="str">
        <f t="shared" si="114"/>
        <v/>
      </c>
      <c r="AK100" s="1">
        <f t="shared" si="139"/>
        <v>0</v>
      </c>
      <c r="AL100" s="1">
        <f t="shared" si="140"/>
        <v>0</v>
      </c>
      <c r="AM100" s="1" t="str">
        <f t="shared" si="99"/>
        <v/>
      </c>
      <c r="AN100" s="1">
        <f t="shared" si="115"/>
        <v>0</v>
      </c>
      <c r="AO100" s="1" t="str">
        <f t="shared" si="147"/>
        <v/>
      </c>
      <c r="AP100" s="1" t="str">
        <f t="shared" si="116"/>
        <v>N</v>
      </c>
      <c r="AQ100" s="1" t="str">
        <f t="shared" si="117"/>
        <v>N</v>
      </c>
      <c r="AR100" s="1" t="str">
        <f t="shared" si="118"/>
        <v>N</v>
      </c>
      <c r="AS100" s="1" t="str">
        <f t="shared" si="119"/>
        <v/>
      </c>
      <c r="AT100" s="15" t="str">
        <f t="shared" si="120"/>
        <v/>
      </c>
      <c r="AU100" s="1" t="str">
        <f t="shared" si="121"/>
        <v/>
      </c>
      <c r="AV100" s="1" t="str">
        <f t="shared" si="122"/>
        <v/>
      </c>
      <c r="AW100" s="1" t="str">
        <f t="shared" si="123"/>
        <v/>
      </c>
      <c r="AX100" s="1" t="str">
        <f t="shared" si="124"/>
        <v/>
      </c>
      <c r="AY100" s="1" t="str">
        <f t="shared" si="12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9"/>
        <v>00000</v>
      </c>
      <c r="BC100" s="1" t="str">
        <f t="shared" si="90"/>
        <v>00000</v>
      </c>
      <c r="BD100" s="1" t="str">
        <f t="shared" si="91"/>
        <v>000000</v>
      </c>
      <c r="BE100" s="1" t="str">
        <f t="shared" si="92"/>
        <v>000000</v>
      </c>
      <c r="BF100" s="1" t="str">
        <f t="shared" si="93"/>
        <v>B</v>
      </c>
      <c r="BG100" s="1" t="str">
        <f t="shared" si="126"/>
        <v/>
      </c>
      <c r="BH100" s="1">
        <f t="shared" si="141"/>
        <v>0</v>
      </c>
      <c r="BI100" s="1" t="str">
        <f t="shared" si="127"/>
        <v/>
      </c>
      <c r="BJ100" s="1">
        <f t="shared" si="142"/>
        <v>0</v>
      </c>
      <c r="BK100" s="1" t="str">
        <f t="shared" si="128"/>
        <v/>
      </c>
      <c r="BL100" s="1">
        <f t="shared" si="143"/>
        <v>0</v>
      </c>
      <c r="BM100" s="1" t="str">
        <f t="shared" si="144"/>
        <v>0</v>
      </c>
      <c r="BN100" s="1" t="str">
        <f t="shared" si="145"/>
        <v>0</v>
      </c>
      <c r="BO100" s="1" t="str">
        <f t="shared" si="146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105"/>
        <v/>
      </c>
      <c r="C101" s="102" t="str">
        <f t="shared" si="95"/>
        <v/>
      </c>
      <c r="D101" s="97" t="str">
        <f t="shared" si="129"/>
        <v/>
      </c>
      <c r="E101" s="98" t="str">
        <f t="shared" si="130"/>
        <v/>
      </c>
      <c r="F101" s="8" t="str">
        <f t="shared" si="106"/>
        <v/>
      </c>
      <c r="H101" s="105" t="str">
        <f t="shared" si="96"/>
        <v/>
      </c>
      <c r="I101" s="97" t="str">
        <f t="shared" si="131"/>
        <v/>
      </c>
      <c r="J101" s="98" t="str">
        <f t="shared" si="132"/>
        <v/>
      </c>
      <c r="K101" s="8" t="str">
        <f t="shared" si="133"/>
        <v/>
      </c>
      <c r="L101" s="54"/>
      <c r="M101" s="17" t="str">
        <f>IF('Hedging Dashboard'!AH101="","",'Hedging Dashboard'!AH101)</f>
        <v/>
      </c>
      <c r="O101" s="9" t="str">
        <f t="shared" si="97"/>
        <v/>
      </c>
      <c r="P101" s="97" t="str">
        <f t="shared" si="134"/>
        <v/>
      </c>
      <c r="Q101" s="98" t="str">
        <f t="shared" si="135"/>
        <v/>
      </c>
      <c r="R101" s="4" t="str">
        <f t="shared" si="136"/>
        <v/>
      </c>
      <c r="S101" s="96" t="str">
        <f t="shared" si="137"/>
        <v/>
      </c>
      <c r="T101" s="107" t="str">
        <f t="shared" si="138"/>
        <v/>
      </c>
      <c r="U101" s="4" t="str">
        <f>IF(M101="","",IF(B101="NB",U100,IF(T101="",SUM($T$5:$T101)+S101,SUM($T$5:$T101))))</f>
        <v/>
      </c>
      <c r="V101" s="109" t="str">
        <f t="shared" ref="V101:V109" si="148">IF(AW101="R","Rabbit","")</f>
        <v/>
      </c>
      <c r="W101" s="83" t="e">
        <f t="shared" si="107"/>
        <v>#VALUE!</v>
      </c>
      <c r="X101" s="85" t="str">
        <f t="shared" si="108"/>
        <v/>
      </c>
      <c r="Y101" s="9" t="str">
        <f t="shared" si="100"/>
        <v>B</v>
      </c>
      <c r="Z101" s="4" t="str">
        <f t="shared" si="101"/>
        <v>C</v>
      </c>
      <c r="AA101" s="4" t="str">
        <f t="shared" si="102"/>
        <v>B</v>
      </c>
      <c r="AB101" s="4" t="str">
        <f t="shared" si="98"/>
        <v/>
      </c>
      <c r="AC101" s="4" t="str">
        <f t="shared" si="103"/>
        <v/>
      </c>
      <c r="AD101" s="4" t="str">
        <f t="shared" si="104"/>
        <v/>
      </c>
      <c r="AE101" s="1" t="str">
        <f t="shared" si="109"/>
        <v/>
      </c>
      <c r="AF101" s="1" t="str">
        <f t="shared" si="110"/>
        <v/>
      </c>
      <c r="AG101" s="1" t="str">
        <f t="shared" si="111"/>
        <v/>
      </c>
      <c r="AH101" s="1" t="str">
        <f t="shared" si="112"/>
        <v/>
      </c>
      <c r="AI101" s="1" t="str">
        <f t="shared" si="113"/>
        <v/>
      </c>
      <c r="AJ101" s="1" t="str">
        <f t="shared" si="114"/>
        <v/>
      </c>
      <c r="AK101" s="1">
        <f t="shared" si="139"/>
        <v>0</v>
      </c>
      <c r="AL101" s="1">
        <f t="shared" si="140"/>
        <v>0</v>
      </c>
      <c r="AM101" s="1" t="str">
        <f t="shared" si="99"/>
        <v/>
      </c>
      <c r="AN101" s="1">
        <f t="shared" si="115"/>
        <v>0</v>
      </c>
      <c r="AO101" s="1" t="str">
        <f t="shared" si="147"/>
        <v/>
      </c>
      <c r="AP101" s="1" t="str">
        <f t="shared" si="116"/>
        <v>N</v>
      </c>
      <c r="AQ101" s="1" t="str">
        <f t="shared" si="117"/>
        <v>N</v>
      </c>
      <c r="AR101" s="1" t="str">
        <f t="shared" si="118"/>
        <v>N</v>
      </c>
      <c r="AS101" s="1" t="str">
        <f t="shared" si="119"/>
        <v/>
      </c>
      <c r="AT101" s="15" t="str">
        <f t="shared" si="120"/>
        <v/>
      </c>
      <c r="AU101" s="1" t="str">
        <f t="shared" si="121"/>
        <v/>
      </c>
      <c r="AV101" s="1" t="str">
        <f t="shared" si="122"/>
        <v/>
      </c>
      <c r="AW101" s="1" t="str">
        <f t="shared" si="123"/>
        <v/>
      </c>
      <c r="AX101" s="1" t="str">
        <f t="shared" si="124"/>
        <v/>
      </c>
      <c r="AY101" s="1" t="str">
        <f t="shared" si="12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9"/>
        <v>00000</v>
      </c>
      <c r="BC101" s="1" t="str">
        <f t="shared" si="90"/>
        <v>00000</v>
      </c>
      <c r="BD101" s="1" t="str">
        <f t="shared" si="91"/>
        <v>000000</v>
      </c>
      <c r="BE101" s="1" t="str">
        <f t="shared" si="92"/>
        <v>000000</v>
      </c>
      <c r="BF101" s="1" t="str">
        <f t="shared" si="93"/>
        <v>B</v>
      </c>
      <c r="BG101" s="1" t="str">
        <f t="shared" si="126"/>
        <v/>
      </c>
      <c r="BH101" s="1">
        <f t="shared" si="141"/>
        <v>0</v>
      </c>
      <c r="BI101" s="1" t="str">
        <f t="shared" si="127"/>
        <v/>
      </c>
      <c r="BJ101" s="1">
        <f t="shared" si="142"/>
        <v>0</v>
      </c>
      <c r="BK101" s="1" t="str">
        <f t="shared" si="128"/>
        <v/>
      </c>
      <c r="BL101" s="1">
        <f t="shared" si="143"/>
        <v>0</v>
      </c>
      <c r="BM101" s="1" t="str">
        <f t="shared" si="144"/>
        <v>0</v>
      </c>
      <c r="BN101" s="1" t="str">
        <f t="shared" si="145"/>
        <v>0</v>
      </c>
      <c r="BO101" s="1" t="str">
        <f t="shared" si="146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105"/>
        <v/>
      </c>
      <c r="C102" s="102" t="str">
        <f t="shared" si="95"/>
        <v/>
      </c>
      <c r="D102" s="97" t="str">
        <f t="shared" si="129"/>
        <v/>
      </c>
      <c r="E102" s="98" t="str">
        <f t="shared" si="130"/>
        <v/>
      </c>
      <c r="F102" s="8" t="str">
        <f t="shared" si="106"/>
        <v/>
      </c>
      <c r="H102" s="105" t="str">
        <f t="shared" si="96"/>
        <v/>
      </c>
      <c r="I102" s="97" t="str">
        <f t="shared" si="131"/>
        <v/>
      </c>
      <c r="J102" s="98" t="str">
        <f t="shared" si="132"/>
        <v/>
      </c>
      <c r="K102" s="8" t="str">
        <f t="shared" si="133"/>
        <v/>
      </c>
      <c r="L102" s="54"/>
      <c r="M102" s="17" t="str">
        <f>IF('Hedging Dashboard'!AH102="","",'Hedging Dashboard'!AH102)</f>
        <v/>
      </c>
      <c r="O102" s="9" t="str">
        <f t="shared" si="97"/>
        <v/>
      </c>
      <c r="P102" s="97" t="str">
        <f t="shared" si="134"/>
        <v/>
      </c>
      <c r="Q102" s="98" t="str">
        <f t="shared" si="135"/>
        <v/>
      </c>
      <c r="R102" s="4" t="str">
        <f t="shared" si="136"/>
        <v/>
      </c>
      <c r="S102" s="96" t="str">
        <f t="shared" si="137"/>
        <v/>
      </c>
      <c r="T102" s="107" t="str">
        <f t="shared" si="138"/>
        <v/>
      </c>
      <c r="U102" s="4" t="str">
        <f>IF(M102="","",IF(B102="NB",U101,IF(T102="",SUM($T$5:$T102)+S102,SUM($T$5:$T102))))</f>
        <v/>
      </c>
      <c r="V102" s="109" t="str">
        <f t="shared" si="148"/>
        <v/>
      </c>
      <c r="W102" s="83" t="e">
        <f t="shared" si="107"/>
        <v>#VALUE!</v>
      </c>
      <c r="X102" s="85" t="str">
        <f t="shared" si="108"/>
        <v/>
      </c>
      <c r="Y102" s="9" t="str">
        <f t="shared" si="100"/>
        <v>B</v>
      </c>
      <c r="Z102" s="4" t="str">
        <f t="shared" si="101"/>
        <v>C</v>
      </c>
      <c r="AA102" s="4" t="str">
        <f t="shared" si="102"/>
        <v>B</v>
      </c>
      <c r="AB102" s="4" t="str">
        <f t="shared" si="98"/>
        <v/>
      </c>
      <c r="AC102" s="4" t="str">
        <f t="shared" si="103"/>
        <v/>
      </c>
      <c r="AD102" s="4" t="str">
        <f t="shared" si="104"/>
        <v/>
      </c>
      <c r="AE102" s="1" t="str">
        <f t="shared" si="109"/>
        <v/>
      </c>
      <c r="AF102" s="1" t="str">
        <f t="shared" si="110"/>
        <v/>
      </c>
      <c r="AG102" s="1" t="str">
        <f t="shared" si="111"/>
        <v/>
      </c>
      <c r="AH102" s="1" t="str">
        <f t="shared" si="112"/>
        <v/>
      </c>
      <c r="AI102" s="1" t="str">
        <f t="shared" si="113"/>
        <v/>
      </c>
      <c r="AJ102" s="1" t="str">
        <f t="shared" si="114"/>
        <v/>
      </c>
      <c r="AK102" s="1">
        <f t="shared" si="139"/>
        <v>0</v>
      </c>
      <c r="AL102" s="1">
        <f t="shared" si="140"/>
        <v>0</v>
      </c>
      <c r="AM102" s="1" t="str">
        <f t="shared" si="99"/>
        <v/>
      </c>
      <c r="AN102" s="1">
        <f t="shared" si="115"/>
        <v>0</v>
      </c>
      <c r="AO102" s="1" t="str">
        <f t="shared" si="147"/>
        <v/>
      </c>
      <c r="AP102" s="1" t="str">
        <f t="shared" si="116"/>
        <v>N</v>
      </c>
      <c r="AQ102" s="1" t="str">
        <f t="shared" si="117"/>
        <v>N</v>
      </c>
      <c r="AR102" s="1" t="str">
        <f t="shared" si="118"/>
        <v>N</v>
      </c>
      <c r="AS102" s="1" t="str">
        <f t="shared" si="119"/>
        <v/>
      </c>
      <c r="AT102" s="15" t="str">
        <f t="shared" si="120"/>
        <v/>
      </c>
      <c r="AU102" s="1" t="str">
        <f t="shared" si="121"/>
        <v/>
      </c>
      <c r="AV102" s="1" t="str">
        <f t="shared" si="122"/>
        <v/>
      </c>
      <c r="AW102" s="1" t="str">
        <f t="shared" si="123"/>
        <v/>
      </c>
      <c r="AX102" s="1" t="str">
        <f t="shared" si="124"/>
        <v/>
      </c>
      <c r="AY102" s="1" t="str">
        <f t="shared" si="12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9"/>
        <v>00000</v>
      </c>
      <c r="BC102" s="1" t="str">
        <f t="shared" si="90"/>
        <v>00000</v>
      </c>
      <c r="BD102" s="1" t="str">
        <f t="shared" si="91"/>
        <v>000000</v>
      </c>
      <c r="BE102" s="1" t="str">
        <f t="shared" si="92"/>
        <v>000000</v>
      </c>
      <c r="BF102" s="1" t="str">
        <f t="shared" si="93"/>
        <v>B</v>
      </c>
      <c r="BG102" s="1" t="str">
        <f t="shared" si="126"/>
        <v/>
      </c>
      <c r="BH102" s="1">
        <f t="shared" si="141"/>
        <v>0</v>
      </c>
      <c r="BI102" s="1" t="str">
        <f t="shared" si="127"/>
        <v/>
      </c>
      <c r="BJ102" s="1">
        <f t="shared" si="142"/>
        <v>0</v>
      </c>
      <c r="BK102" s="1" t="str">
        <f t="shared" si="128"/>
        <v/>
      </c>
      <c r="BL102" s="1">
        <f t="shared" si="143"/>
        <v>0</v>
      </c>
      <c r="BM102" s="1" t="str">
        <f t="shared" si="144"/>
        <v>0</v>
      </c>
      <c r="BN102" s="1" t="str">
        <f t="shared" si="145"/>
        <v>0</v>
      </c>
      <c r="BO102" s="1" t="str">
        <f t="shared" si="146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105"/>
        <v/>
      </c>
      <c r="C103" s="102" t="str">
        <f t="shared" si="95"/>
        <v/>
      </c>
      <c r="D103" s="97" t="str">
        <f t="shared" si="129"/>
        <v/>
      </c>
      <c r="E103" s="98" t="str">
        <f t="shared" si="130"/>
        <v/>
      </c>
      <c r="F103" s="8" t="str">
        <f t="shared" si="106"/>
        <v/>
      </c>
      <c r="H103" s="105" t="str">
        <f t="shared" si="96"/>
        <v/>
      </c>
      <c r="I103" s="97" t="str">
        <f t="shared" si="131"/>
        <v/>
      </c>
      <c r="J103" s="98" t="str">
        <f t="shared" si="132"/>
        <v/>
      </c>
      <c r="K103" s="8" t="str">
        <f t="shared" si="133"/>
        <v/>
      </c>
      <c r="L103" s="54"/>
      <c r="M103" s="17" t="str">
        <f>IF('Hedging Dashboard'!AH103="","",'Hedging Dashboard'!AH103)</f>
        <v/>
      </c>
      <c r="O103" s="9" t="str">
        <f t="shared" si="97"/>
        <v/>
      </c>
      <c r="P103" s="97" t="str">
        <f t="shared" si="134"/>
        <v/>
      </c>
      <c r="Q103" s="98" t="str">
        <f t="shared" si="135"/>
        <v/>
      </c>
      <c r="R103" s="4" t="str">
        <f t="shared" si="136"/>
        <v/>
      </c>
      <c r="S103" s="96" t="str">
        <f t="shared" si="137"/>
        <v/>
      </c>
      <c r="T103" s="107" t="str">
        <f t="shared" si="138"/>
        <v/>
      </c>
      <c r="U103" s="4" t="str">
        <f>IF(M103="","",IF(B103="NB",U102,IF(T103="",SUM($T$5:$T103)+S103,SUM($T$5:$T103))))</f>
        <v/>
      </c>
      <c r="V103" s="109" t="str">
        <f t="shared" si="148"/>
        <v/>
      </c>
      <c r="W103" s="83" t="e">
        <f t="shared" si="107"/>
        <v>#VALUE!</v>
      </c>
      <c r="X103" s="85" t="str">
        <f t="shared" si="108"/>
        <v/>
      </c>
      <c r="Y103" s="9" t="str">
        <f t="shared" si="100"/>
        <v>B</v>
      </c>
      <c r="Z103" s="4" t="str">
        <f t="shared" si="101"/>
        <v>C</v>
      </c>
      <c r="AA103" s="4" t="str">
        <f t="shared" si="102"/>
        <v>B</v>
      </c>
      <c r="AB103" s="4" t="str">
        <f t="shared" ref="AB103:AB116" si="149">F101&amp;F102</f>
        <v/>
      </c>
      <c r="AC103" s="4" t="str">
        <f t="shared" si="103"/>
        <v/>
      </c>
      <c r="AD103" s="4" t="str">
        <f t="shared" si="104"/>
        <v/>
      </c>
      <c r="AE103" s="1" t="str">
        <f t="shared" si="109"/>
        <v/>
      </c>
      <c r="AF103" s="1" t="str">
        <f t="shared" si="110"/>
        <v/>
      </c>
      <c r="AG103" s="1" t="str">
        <f t="shared" si="111"/>
        <v/>
      </c>
      <c r="AH103" s="1" t="str">
        <f t="shared" si="112"/>
        <v/>
      </c>
      <c r="AI103" s="1" t="str">
        <f t="shared" si="113"/>
        <v/>
      </c>
      <c r="AJ103" s="1" t="str">
        <f t="shared" si="114"/>
        <v/>
      </c>
      <c r="AK103" s="1">
        <f t="shared" si="139"/>
        <v>0</v>
      </c>
      <c r="AL103" s="1">
        <f t="shared" si="140"/>
        <v>0</v>
      </c>
      <c r="AM103" s="1" t="str">
        <f t="shared" ref="AM103:AM109" si="150">IF(M103="","",IF(AM102+AN103&gt;=10,10,IF(AM102+AN103&lt;=-10,-10,AM102+AN103)))</f>
        <v/>
      </c>
      <c r="AN103" s="1">
        <f t="shared" si="115"/>
        <v>0</v>
      </c>
      <c r="AO103" s="1" t="str">
        <f t="shared" si="147"/>
        <v/>
      </c>
      <c r="AP103" s="1" t="str">
        <f t="shared" si="116"/>
        <v>N</v>
      </c>
      <c r="AQ103" s="1" t="str">
        <f t="shared" si="117"/>
        <v>N</v>
      </c>
      <c r="AR103" s="1" t="str">
        <f t="shared" si="118"/>
        <v>N</v>
      </c>
      <c r="AS103" s="1" t="str">
        <f t="shared" si="119"/>
        <v/>
      </c>
      <c r="AT103" s="15" t="str">
        <f t="shared" si="120"/>
        <v/>
      </c>
      <c r="AU103" s="1" t="str">
        <f t="shared" si="121"/>
        <v/>
      </c>
      <c r="AV103" s="1" t="str">
        <f t="shared" si="122"/>
        <v/>
      </c>
      <c r="AW103" s="1" t="str">
        <f t="shared" si="123"/>
        <v/>
      </c>
      <c r="AX103" s="1" t="str">
        <f t="shared" si="124"/>
        <v/>
      </c>
      <c r="AY103" s="1" t="str">
        <f t="shared" si="12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9"/>
        <v>00000</v>
      </c>
      <c r="BC103" s="1" t="str">
        <f t="shared" si="90"/>
        <v>00000</v>
      </c>
      <c r="BD103" s="1" t="str">
        <f t="shared" si="91"/>
        <v>000000</v>
      </c>
      <c r="BE103" s="1" t="str">
        <f t="shared" si="92"/>
        <v>000000</v>
      </c>
      <c r="BF103" s="1" t="str">
        <f t="shared" si="93"/>
        <v>B</v>
      </c>
      <c r="BG103" s="1" t="str">
        <f t="shared" si="126"/>
        <v/>
      </c>
      <c r="BH103" s="1">
        <f t="shared" si="141"/>
        <v>0</v>
      </c>
      <c r="BI103" s="1" t="str">
        <f t="shared" si="127"/>
        <v/>
      </c>
      <c r="BJ103" s="1">
        <f t="shared" si="142"/>
        <v>0</v>
      </c>
      <c r="BK103" s="1" t="str">
        <f t="shared" si="128"/>
        <v/>
      </c>
      <c r="BL103" s="1">
        <f t="shared" si="143"/>
        <v>0</v>
      </c>
      <c r="BM103" s="1" t="str">
        <f t="shared" si="144"/>
        <v>0</v>
      </c>
      <c r="BN103" s="1" t="str">
        <f t="shared" si="145"/>
        <v>0</v>
      </c>
      <c r="BO103" s="1" t="str">
        <f t="shared" si="146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6" t="str">
        <f t="shared" si="105"/>
        <v/>
      </c>
      <c r="C104" s="103" t="str">
        <f t="shared" si="95"/>
        <v/>
      </c>
      <c r="D104" s="99" t="str">
        <f t="shared" si="129"/>
        <v/>
      </c>
      <c r="E104" s="100" t="str">
        <f t="shared" si="130"/>
        <v/>
      </c>
      <c r="F104" s="10" t="str">
        <f t="shared" si="106"/>
        <v/>
      </c>
      <c r="H104" s="106" t="str">
        <f t="shared" si="96"/>
        <v/>
      </c>
      <c r="I104" s="99" t="str">
        <f t="shared" si="131"/>
        <v/>
      </c>
      <c r="J104" s="100" t="str">
        <f t="shared" si="132"/>
        <v/>
      </c>
      <c r="K104" s="10" t="str">
        <f t="shared" si="133"/>
        <v/>
      </c>
      <c r="L104" s="54"/>
      <c r="M104" s="18" t="str">
        <f>IF('Hedging Dashboard'!AH104="","",'Hedging Dashboard'!AH104)</f>
        <v/>
      </c>
      <c r="O104" s="86" t="str">
        <f t="shared" si="97"/>
        <v/>
      </c>
      <c r="P104" s="99" t="str">
        <f t="shared" si="134"/>
        <v/>
      </c>
      <c r="Q104" s="100" t="str">
        <f t="shared" si="135"/>
        <v/>
      </c>
      <c r="R104" s="5" t="str">
        <f t="shared" si="136"/>
        <v/>
      </c>
      <c r="S104" s="96" t="str">
        <f t="shared" si="137"/>
        <v/>
      </c>
      <c r="T104" s="107" t="str">
        <f t="shared" si="138"/>
        <v/>
      </c>
      <c r="U104" s="5" t="str">
        <f>IF(M104="","",IF(B104="NB",U103,IF(T104="",SUM($T$5:$T104)+S104,SUM($T$5:$T104))))</f>
        <v/>
      </c>
      <c r="V104" s="110" t="str">
        <f t="shared" si="148"/>
        <v/>
      </c>
      <c r="W104" s="83" t="e">
        <f t="shared" si="107"/>
        <v>#VALUE!</v>
      </c>
      <c r="X104" s="85" t="str">
        <f t="shared" si="108"/>
        <v/>
      </c>
      <c r="Y104" s="9" t="str">
        <f t="shared" si="100"/>
        <v>B</v>
      </c>
      <c r="Z104" s="4" t="str">
        <f t="shared" si="101"/>
        <v>C</v>
      </c>
      <c r="AA104" s="4" t="str">
        <f t="shared" si="102"/>
        <v>B</v>
      </c>
      <c r="AB104" s="4" t="str">
        <f t="shared" si="149"/>
        <v/>
      </c>
      <c r="AC104" s="4" t="str">
        <f t="shared" si="103"/>
        <v/>
      </c>
      <c r="AD104" s="4" t="str">
        <f t="shared" si="104"/>
        <v/>
      </c>
      <c r="AE104" s="1" t="str">
        <f t="shared" si="109"/>
        <v/>
      </c>
      <c r="AF104" s="1" t="str">
        <f t="shared" si="110"/>
        <v/>
      </c>
      <c r="AG104" s="1" t="str">
        <f t="shared" si="111"/>
        <v/>
      </c>
      <c r="AH104" s="1" t="str">
        <f t="shared" si="112"/>
        <v/>
      </c>
      <c r="AI104" s="1" t="str">
        <f t="shared" si="113"/>
        <v/>
      </c>
      <c r="AJ104" s="1" t="str">
        <f t="shared" si="114"/>
        <v/>
      </c>
      <c r="AK104" s="1">
        <f t="shared" si="139"/>
        <v>0</v>
      </c>
      <c r="AL104" s="1">
        <f t="shared" si="140"/>
        <v>0</v>
      </c>
      <c r="AM104" s="1" t="str">
        <f t="shared" si="150"/>
        <v/>
      </c>
      <c r="AN104" s="1">
        <f t="shared" si="115"/>
        <v>0</v>
      </c>
      <c r="AO104" s="1" t="str">
        <f t="shared" si="147"/>
        <v/>
      </c>
      <c r="AP104" s="1" t="str">
        <f t="shared" si="116"/>
        <v>N</v>
      </c>
      <c r="AQ104" s="1" t="str">
        <f t="shared" si="117"/>
        <v>N</v>
      </c>
      <c r="AR104" s="1" t="str">
        <f t="shared" si="118"/>
        <v>N</v>
      </c>
      <c r="AS104" s="1" t="str">
        <f t="shared" si="119"/>
        <v/>
      </c>
      <c r="AT104" s="15" t="str">
        <f t="shared" si="120"/>
        <v/>
      </c>
      <c r="AU104" s="1" t="str">
        <f t="shared" si="121"/>
        <v/>
      </c>
      <c r="AV104" s="1" t="str">
        <f t="shared" si="122"/>
        <v/>
      </c>
      <c r="AW104" s="1" t="str">
        <f t="shared" si="123"/>
        <v/>
      </c>
      <c r="AX104" s="1" t="str">
        <f t="shared" si="124"/>
        <v/>
      </c>
      <c r="AY104" s="1" t="str">
        <f t="shared" si="12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9"/>
        <v>00000</v>
      </c>
      <c r="BC104" s="1" t="str">
        <f t="shared" si="90"/>
        <v>00000</v>
      </c>
      <c r="BD104" s="1" t="str">
        <f t="shared" si="91"/>
        <v>000000</v>
      </c>
      <c r="BE104" s="1" t="str">
        <f t="shared" si="92"/>
        <v>000000</v>
      </c>
      <c r="BF104" s="1" t="str">
        <f t="shared" si="93"/>
        <v>B</v>
      </c>
      <c r="BG104" s="1" t="str">
        <f t="shared" si="126"/>
        <v/>
      </c>
      <c r="BH104" s="1">
        <f t="shared" si="141"/>
        <v>0</v>
      </c>
      <c r="BI104" s="1" t="str">
        <f t="shared" si="127"/>
        <v/>
      </c>
      <c r="BJ104" s="1">
        <f t="shared" si="142"/>
        <v>0</v>
      </c>
      <c r="BK104" s="1" t="str">
        <f t="shared" si="128"/>
        <v/>
      </c>
      <c r="BL104" s="1">
        <f t="shared" si="143"/>
        <v>0</v>
      </c>
      <c r="BM104" s="1" t="str">
        <f t="shared" si="144"/>
        <v>0</v>
      </c>
      <c r="BN104" s="1" t="str">
        <f t="shared" si="145"/>
        <v>0</v>
      </c>
      <c r="BO104" s="1" t="str">
        <f t="shared" si="146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105"/>
        <v/>
      </c>
      <c r="C105" s="101" t="str">
        <f t="shared" si="95"/>
        <v/>
      </c>
      <c r="D105" s="13" t="str">
        <f t="shared" si="129"/>
        <v/>
      </c>
      <c r="E105" s="45" t="str">
        <f t="shared" si="130"/>
        <v/>
      </c>
      <c r="F105" s="14" t="str">
        <f t="shared" si="106"/>
        <v/>
      </c>
      <c r="H105" s="104" t="str">
        <f t="shared" si="96"/>
        <v/>
      </c>
      <c r="I105" s="13" t="str">
        <f t="shared" si="131"/>
        <v/>
      </c>
      <c r="J105" s="45" t="str">
        <f t="shared" si="132"/>
        <v/>
      </c>
      <c r="K105" s="14" t="str">
        <f t="shared" si="133"/>
        <v/>
      </c>
      <c r="L105" s="54"/>
      <c r="M105" s="16" t="str">
        <f>IF('Hedging Dashboard'!AH105="","",'Hedging Dashboard'!AH105)</f>
        <v/>
      </c>
      <c r="O105" s="12" t="str">
        <f t="shared" si="97"/>
        <v/>
      </c>
      <c r="P105" s="13" t="str">
        <f t="shared" si="134"/>
        <v/>
      </c>
      <c r="Q105" s="45" t="str">
        <f t="shared" si="135"/>
        <v/>
      </c>
      <c r="R105" s="96" t="str">
        <f t="shared" si="136"/>
        <v/>
      </c>
      <c r="S105" s="96" t="str">
        <f t="shared" si="137"/>
        <v/>
      </c>
      <c r="T105" s="107" t="str">
        <f t="shared" si="138"/>
        <v/>
      </c>
      <c r="U105" s="96" t="str">
        <f>IF(M105="","",IF(B105="NB",U104,IF(T105="",SUM($T$5:$T105)+S105,SUM($T$5:$T105))))</f>
        <v/>
      </c>
      <c r="V105" s="108" t="str">
        <f t="shared" si="148"/>
        <v/>
      </c>
      <c r="W105" s="83" t="e">
        <f t="shared" si="107"/>
        <v>#VALUE!</v>
      </c>
      <c r="X105" s="85" t="str">
        <f t="shared" si="108"/>
        <v/>
      </c>
      <c r="Y105" s="9" t="str">
        <f t="shared" si="100"/>
        <v>B</v>
      </c>
      <c r="Z105" s="4" t="str">
        <f t="shared" si="101"/>
        <v>C</v>
      </c>
      <c r="AA105" s="4" t="str">
        <f t="shared" si="102"/>
        <v>B</v>
      </c>
      <c r="AB105" s="4" t="str">
        <f t="shared" si="149"/>
        <v/>
      </c>
      <c r="AC105" s="4" t="str">
        <f t="shared" si="103"/>
        <v/>
      </c>
      <c r="AD105" s="4" t="str">
        <f t="shared" si="104"/>
        <v/>
      </c>
      <c r="AE105" s="1" t="str">
        <f t="shared" si="109"/>
        <v/>
      </c>
      <c r="AF105" s="1" t="str">
        <f t="shared" si="110"/>
        <v/>
      </c>
      <c r="AG105" s="1" t="str">
        <f t="shared" si="111"/>
        <v/>
      </c>
      <c r="AH105" s="1" t="str">
        <f t="shared" si="112"/>
        <v/>
      </c>
      <c r="AI105" s="1" t="str">
        <f t="shared" si="113"/>
        <v/>
      </c>
      <c r="AJ105" s="1" t="str">
        <f t="shared" si="114"/>
        <v/>
      </c>
      <c r="AK105" s="1">
        <f t="shared" si="139"/>
        <v>0</v>
      </c>
      <c r="AL105" s="1">
        <f t="shared" si="140"/>
        <v>0</v>
      </c>
      <c r="AM105" s="1" t="str">
        <f t="shared" si="150"/>
        <v/>
      </c>
      <c r="AN105" s="1">
        <f t="shared" si="115"/>
        <v>0</v>
      </c>
      <c r="AO105" s="1" t="str">
        <f t="shared" si="147"/>
        <v/>
      </c>
      <c r="AP105" s="1" t="str">
        <f t="shared" si="116"/>
        <v>N</v>
      </c>
      <c r="AQ105" s="1" t="str">
        <f t="shared" si="117"/>
        <v>N</v>
      </c>
      <c r="AR105" s="1" t="str">
        <f t="shared" si="118"/>
        <v>N</v>
      </c>
      <c r="AS105" s="1" t="str">
        <f t="shared" si="119"/>
        <v/>
      </c>
      <c r="AT105" s="15" t="str">
        <f t="shared" si="120"/>
        <v/>
      </c>
      <c r="AU105" s="1" t="str">
        <f t="shared" si="121"/>
        <v/>
      </c>
      <c r="AV105" s="1" t="str">
        <f t="shared" si="122"/>
        <v/>
      </c>
      <c r="AW105" s="1" t="str">
        <f t="shared" si="123"/>
        <v/>
      </c>
      <c r="AX105" s="1" t="str">
        <f t="shared" si="124"/>
        <v/>
      </c>
      <c r="AY105" s="1" t="str">
        <f t="shared" si="12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9"/>
        <v>00000</v>
      </c>
      <c r="BC105" s="1" t="str">
        <f t="shared" si="90"/>
        <v>00000</v>
      </c>
      <c r="BD105" s="1" t="str">
        <f t="shared" si="91"/>
        <v>000000</v>
      </c>
      <c r="BE105" s="1" t="str">
        <f t="shared" si="92"/>
        <v>000000</v>
      </c>
      <c r="BF105" s="1" t="str">
        <f t="shared" si="93"/>
        <v>B</v>
      </c>
      <c r="BG105" s="1" t="str">
        <f t="shared" si="126"/>
        <v/>
      </c>
      <c r="BH105" s="1">
        <f t="shared" si="141"/>
        <v>0</v>
      </c>
      <c r="BI105" s="1" t="str">
        <f t="shared" si="127"/>
        <v/>
      </c>
      <c r="BJ105" s="1">
        <f t="shared" si="142"/>
        <v>0</v>
      </c>
      <c r="BK105" s="1" t="str">
        <f t="shared" si="128"/>
        <v/>
      </c>
      <c r="BL105" s="1">
        <f t="shared" si="143"/>
        <v>0</v>
      </c>
      <c r="BM105" s="1" t="str">
        <f t="shared" si="144"/>
        <v>0</v>
      </c>
      <c r="BN105" s="1" t="str">
        <f t="shared" si="145"/>
        <v>0</v>
      </c>
      <c r="BO105" s="1" t="str">
        <f t="shared" si="146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105"/>
        <v/>
      </c>
      <c r="C106" s="102" t="str">
        <f t="shared" si="95"/>
        <v/>
      </c>
      <c r="D106" s="97" t="str">
        <f t="shared" si="129"/>
        <v/>
      </c>
      <c r="E106" s="98" t="str">
        <f t="shared" si="130"/>
        <v/>
      </c>
      <c r="F106" s="8" t="str">
        <f t="shared" ref="F106:F109" si="151">IF(M106="","",IF(M106="P",IF(D106="","L","W"),IF(E106="","L","W")))</f>
        <v/>
      </c>
      <c r="H106" s="105" t="str">
        <f t="shared" si="96"/>
        <v/>
      </c>
      <c r="I106" s="97" t="str">
        <f t="shared" si="131"/>
        <v/>
      </c>
      <c r="J106" s="98" t="str">
        <f t="shared" si="132"/>
        <v/>
      </c>
      <c r="K106" s="8" t="str">
        <f t="shared" si="133"/>
        <v/>
      </c>
      <c r="L106" s="54"/>
      <c r="M106" s="17" t="str">
        <f>IF('Hedging Dashboard'!AH106="","",'Hedging Dashboard'!AH106)</f>
        <v/>
      </c>
      <c r="O106" s="9" t="str">
        <f t="shared" si="97"/>
        <v/>
      </c>
      <c r="P106" s="97" t="str">
        <f t="shared" si="134"/>
        <v/>
      </c>
      <c r="Q106" s="98" t="str">
        <f t="shared" si="135"/>
        <v/>
      </c>
      <c r="R106" s="4" t="str">
        <f t="shared" si="136"/>
        <v/>
      </c>
      <c r="S106" s="96" t="str">
        <f t="shared" si="137"/>
        <v/>
      </c>
      <c r="T106" s="107" t="str">
        <f t="shared" si="138"/>
        <v/>
      </c>
      <c r="U106" s="4" t="str">
        <f>IF(M106="","",IF(B106="NB",U105,IF(T106="",SUM($T$5:$T106)+S106,SUM($T$5:$T106))))</f>
        <v/>
      </c>
      <c r="V106" s="109" t="str">
        <f t="shared" si="148"/>
        <v/>
      </c>
      <c r="W106" s="83" t="e">
        <f t="shared" si="107"/>
        <v>#VALUE!</v>
      </c>
      <c r="X106" s="85" t="str">
        <f t="shared" ref="X106:X109" si="152">IF(M106="","",IF(W106&gt;0,"W",IF(W106&lt;0,"L","")))</f>
        <v/>
      </c>
      <c r="Y106" s="9" t="str">
        <f t="shared" si="100"/>
        <v>B</v>
      </c>
      <c r="Z106" s="4" t="str">
        <f t="shared" si="101"/>
        <v>C</v>
      </c>
      <c r="AA106" s="4" t="str">
        <f t="shared" si="102"/>
        <v>B</v>
      </c>
      <c r="AB106" s="4" t="str">
        <f t="shared" si="149"/>
        <v/>
      </c>
      <c r="AC106" s="4" t="str">
        <f t="shared" si="103"/>
        <v/>
      </c>
      <c r="AD106" s="4" t="str">
        <f t="shared" si="104"/>
        <v/>
      </c>
      <c r="AE106" s="1" t="str">
        <f t="shared" ref="AE106:AE137" si="153">IF(M105="","",IF(Y106="B",IF(M105="P",BH106,""),IF(M104="B",BH106,"")))</f>
        <v/>
      </c>
      <c r="AF106" s="1" t="str">
        <f t="shared" ref="AF106:AF137" si="154">IF(M105="","",IF(Y106="B",IF(M105="B",BH106,""),IF(M104="P",BH106,"")))</f>
        <v/>
      </c>
      <c r="AG106" s="1" t="str">
        <f t="shared" ref="AG106:AG137" si="155">IF(M105="","",IF(Z106="C",IF(M105="B",BJ106,""),IF(M104="B",BJ106,"")))</f>
        <v/>
      </c>
      <c r="AH106" s="1" t="str">
        <f t="shared" ref="AH106:AH137" si="156">IF(M105="","",IF(Z106="C",IF(M105="P",BJ106,""),IF(M104="P",BJ106,"")))</f>
        <v/>
      </c>
      <c r="AI106" s="1" t="str">
        <f t="shared" ref="AI106:AI137" si="157">IF(M105="","",IF(AND(AE106="L5",AH106="L5",AY106=""),"L0",AX106))</f>
        <v/>
      </c>
      <c r="AJ106" s="1" t="str">
        <f t="shared" ref="AJ106:AJ137" si="158">IF(M105="","",IF(AND(AF106="L5",AH106="L5",AX106=""),"L0",AY106))</f>
        <v/>
      </c>
      <c r="AK106" s="1">
        <f t="shared" si="139"/>
        <v>0</v>
      </c>
      <c r="AL106" s="1">
        <f t="shared" si="140"/>
        <v>0</v>
      </c>
      <c r="AM106" s="1" t="str">
        <f t="shared" si="150"/>
        <v/>
      </c>
      <c r="AN106" s="1">
        <f t="shared" ref="AN106:AN109" si="159">IF(X106="",0,IFERROR(VLOOKUP(X101&amp;X102&amp;X103&amp;X104&amp;X105&amp;X106,BW:BX,2,FALSE),0))</f>
        <v>0</v>
      </c>
      <c r="AO106" s="1" t="str">
        <f t="shared" si="147"/>
        <v/>
      </c>
      <c r="AP106" s="1" t="str">
        <f t="shared" si="116"/>
        <v>N</v>
      </c>
      <c r="AQ106" s="1" t="str">
        <f t="shared" si="117"/>
        <v>N</v>
      </c>
      <c r="AR106" s="1" t="str">
        <f t="shared" si="118"/>
        <v>N</v>
      </c>
      <c r="AS106" s="1" t="str">
        <f t="shared" si="119"/>
        <v/>
      </c>
      <c r="AT106" s="15" t="str">
        <f t="shared" ref="AT106:AT137" si="160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61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62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23"/>
        <v/>
      </c>
      <c r="AX106" s="1" t="str">
        <f t="shared" si="124"/>
        <v/>
      </c>
      <c r="AY106" s="1" t="str">
        <f t="shared" si="125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9"/>
        <v>00000</v>
      </c>
      <c r="BC106" s="1" t="str">
        <f t="shared" si="90"/>
        <v>00000</v>
      </c>
      <c r="BD106" s="1" t="str">
        <f t="shared" si="91"/>
        <v>000000</v>
      </c>
      <c r="BE106" s="1" t="str">
        <f t="shared" si="92"/>
        <v>000000</v>
      </c>
      <c r="BF106" s="1" t="str">
        <f t="shared" si="93"/>
        <v>B</v>
      </c>
      <c r="BG106" s="1" t="str">
        <f t="shared" si="126"/>
        <v/>
      </c>
      <c r="BH106" s="1">
        <f t="shared" si="141"/>
        <v>0</v>
      </c>
      <c r="BI106" s="1" t="str">
        <f t="shared" si="127"/>
        <v/>
      </c>
      <c r="BJ106" s="1">
        <f t="shared" si="142"/>
        <v>0</v>
      </c>
      <c r="BK106" s="1" t="str">
        <f t="shared" si="128"/>
        <v/>
      </c>
      <c r="BL106" s="1">
        <f t="shared" si="143"/>
        <v>0</v>
      </c>
      <c r="BM106" s="1" t="str">
        <f t="shared" si="144"/>
        <v>0</v>
      </c>
      <c r="BN106" s="1" t="str">
        <f t="shared" si="145"/>
        <v>0</v>
      </c>
      <c r="BO106" s="1" t="str">
        <f t="shared" si="146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105"/>
        <v/>
      </c>
      <c r="C107" s="102" t="str">
        <f t="shared" si="95"/>
        <v/>
      </c>
      <c r="D107" s="97" t="str">
        <f t="shared" si="129"/>
        <v/>
      </c>
      <c r="E107" s="98" t="str">
        <f t="shared" si="130"/>
        <v/>
      </c>
      <c r="F107" s="8" t="str">
        <f t="shared" si="151"/>
        <v/>
      </c>
      <c r="H107" s="105" t="str">
        <f t="shared" si="96"/>
        <v/>
      </c>
      <c r="I107" s="97" t="str">
        <f t="shared" si="131"/>
        <v/>
      </c>
      <c r="J107" s="98" t="str">
        <f t="shared" si="132"/>
        <v/>
      </c>
      <c r="K107" s="8" t="str">
        <f t="shared" si="133"/>
        <v/>
      </c>
      <c r="L107" s="54"/>
      <c r="M107" s="17" t="str">
        <f>IF('Hedging Dashboard'!AH107="","",'Hedging Dashboard'!AH107)</f>
        <v/>
      </c>
      <c r="O107" s="9" t="str">
        <f t="shared" si="97"/>
        <v/>
      </c>
      <c r="P107" s="97" t="str">
        <f t="shared" si="134"/>
        <v/>
      </c>
      <c r="Q107" s="98" t="str">
        <f t="shared" si="135"/>
        <v/>
      </c>
      <c r="R107" s="4" t="str">
        <f t="shared" si="136"/>
        <v/>
      </c>
      <c r="S107" s="96" t="str">
        <f t="shared" si="137"/>
        <v/>
      </c>
      <c r="T107" s="107" t="str">
        <f t="shared" si="138"/>
        <v/>
      </c>
      <c r="U107" s="4" t="str">
        <f>IF(M107="","",IF(B107="NB",U106,IF(T107="",SUM($T$5:$T107)+S107,SUM($T$5:$T107))))</f>
        <v/>
      </c>
      <c r="V107" s="109" t="str">
        <f t="shared" si="148"/>
        <v/>
      </c>
      <c r="W107" s="83" t="e">
        <f t="shared" si="107"/>
        <v>#VALUE!</v>
      </c>
      <c r="X107" s="85" t="str">
        <f t="shared" si="152"/>
        <v/>
      </c>
      <c r="Y107" s="9" t="str">
        <f t="shared" si="100"/>
        <v>B</v>
      </c>
      <c r="Z107" s="4" t="str">
        <f t="shared" si="101"/>
        <v>C</v>
      </c>
      <c r="AA107" s="4" t="str">
        <f t="shared" si="102"/>
        <v>B</v>
      </c>
      <c r="AB107" s="4" t="str">
        <f t="shared" si="149"/>
        <v/>
      </c>
      <c r="AC107" s="4" t="str">
        <f t="shared" si="103"/>
        <v/>
      </c>
      <c r="AD107" s="4" t="str">
        <f t="shared" si="104"/>
        <v/>
      </c>
      <c r="AE107" s="1" t="str">
        <f t="shared" si="153"/>
        <v/>
      </c>
      <c r="AF107" s="1" t="str">
        <f t="shared" si="154"/>
        <v/>
      </c>
      <c r="AG107" s="1" t="str">
        <f t="shared" si="155"/>
        <v/>
      </c>
      <c r="AH107" s="1" t="str">
        <f t="shared" si="156"/>
        <v/>
      </c>
      <c r="AI107" s="1" t="str">
        <f t="shared" si="157"/>
        <v/>
      </c>
      <c r="AJ107" s="1" t="str">
        <f t="shared" si="158"/>
        <v/>
      </c>
      <c r="AK107" s="1">
        <f t="shared" si="139"/>
        <v>0</v>
      </c>
      <c r="AL107" s="1">
        <f t="shared" si="140"/>
        <v>0</v>
      </c>
      <c r="AM107" s="1" t="str">
        <f t="shared" si="150"/>
        <v/>
      </c>
      <c r="AN107" s="1">
        <f t="shared" si="159"/>
        <v>0</v>
      </c>
      <c r="AO107" s="1" t="str">
        <f t="shared" si="147"/>
        <v/>
      </c>
      <c r="AP107" s="1" t="str">
        <f t="shared" si="116"/>
        <v>N</v>
      </c>
      <c r="AQ107" s="1" t="str">
        <f t="shared" si="117"/>
        <v>N</v>
      </c>
      <c r="AR107" s="1" t="str">
        <f t="shared" si="118"/>
        <v>N</v>
      </c>
      <c r="AS107" s="1" t="str">
        <f t="shared" si="119"/>
        <v/>
      </c>
      <c r="AT107" s="15" t="str">
        <f t="shared" si="160"/>
        <v/>
      </c>
      <c r="AU107" s="1" t="str">
        <f t="shared" si="161"/>
        <v/>
      </c>
      <c r="AV107" s="1" t="str">
        <f t="shared" si="162"/>
        <v/>
      </c>
      <c r="AW107" s="1" t="str">
        <f t="shared" si="123"/>
        <v/>
      </c>
      <c r="AX107" s="1" t="str">
        <f t="shared" si="124"/>
        <v/>
      </c>
      <c r="AY107" s="1" t="str">
        <f t="shared" si="125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9"/>
        <v>00000</v>
      </c>
      <c r="BC107" s="1" t="str">
        <f t="shared" si="90"/>
        <v>00000</v>
      </c>
      <c r="BD107" s="1" t="str">
        <f t="shared" si="91"/>
        <v>000000</v>
      </c>
      <c r="BE107" s="1" t="str">
        <f t="shared" si="92"/>
        <v>000000</v>
      </c>
      <c r="BF107" s="1" t="str">
        <f t="shared" si="93"/>
        <v>B</v>
      </c>
      <c r="BG107" s="1" t="str">
        <f t="shared" si="126"/>
        <v/>
      </c>
      <c r="BH107" s="1">
        <f t="shared" si="141"/>
        <v>0</v>
      </c>
      <c r="BI107" s="1" t="str">
        <f t="shared" si="127"/>
        <v/>
      </c>
      <c r="BJ107" s="1">
        <f t="shared" si="142"/>
        <v>0</v>
      </c>
      <c r="BK107" s="1" t="str">
        <f t="shared" si="128"/>
        <v/>
      </c>
      <c r="BL107" s="1">
        <f t="shared" si="143"/>
        <v>0</v>
      </c>
      <c r="BM107" s="1" t="str">
        <f t="shared" si="144"/>
        <v>0</v>
      </c>
      <c r="BN107" s="1" t="str">
        <f t="shared" si="145"/>
        <v>0</v>
      </c>
      <c r="BO107" s="1" t="str">
        <f t="shared" si="146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105"/>
        <v/>
      </c>
      <c r="C108" s="102" t="str">
        <f t="shared" si="95"/>
        <v/>
      </c>
      <c r="D108" s="97" t="str">
        <f t="shared" si="129"/>
        <v/>
      </c>
      <c r="E108" s="98" t="str">
        <f t="shared" si="130"/>
        <v/>
      </c>
      <c r="F108" s="8" t="str">
        <f t="shared" si="151"/>
        <v/>
      </c>
      <c r="H108" s="105" t="str">
        <f t="shared" si="96"/>
        <v/>
      </c>
      <c r="I108" s="97" t="str">
        <f t="shared" si="131"/>
        <v/>
      </c>
      <c r="J108" s="98" t="str">
        <f t="shared" si="132"/>
        <v/>
      </c>
      <c r="K108" s="8" t="str">
        <f t="shared" si="133"/>
        <v/>
      </c>
      <c r="L108" s="54"/>
      <c r="M108" s="17" t="str">
        <f>IF('Hedging Dashboard'!AH108="","",'Hedging Dashboard'!AH108)</f>
        <v/>
      </c>
      <c r="O108" s="9" t="str">
        <f t="shared" si="97"/>
        <v/>
      </c>
      <c r="P108" s="97" t="str">
        <f t="shared" si="134"/>
        <v/>
      </c>
      <c r="Q108" s="98" t="str">
        <f t="shared" si="135"/>
        <v/>
      </c>
      <c r="R108" s="4" t="str">
        <f t="shared" si="136"/>
        <v/>
      </c>
      <c r="S108" s="96" t="str">
        <f t="shared" si="137"/>
        <v/>
      </c>
      <c r="T108" s="107" t="str">
        <f t="shared" si="138"/>
        <v/>
      </c>
      <c r="U108" s="4" t="str">
        <f>IF(M108="","",IF(B108="NB",U107,IF(T108="",SUM($T$5:$T108)+S108,SUM($T$5:$T108))))</f>
        <v/>
      </c>
      <c r="V108" s="109" t="str">
        <f t="shared" si="148"/>
        <v/>
      </c>
      <c r="W108" s="83" t="e">
        <f t="shared" si="107"/>
        <v>#VALUE!</v>
      </c>
      <c r="X108" s="85" t="str">
        <f t="shared" si="152"/>
        <v/>
      </c>
      <c r="Y108" s="9" t="str">
        <f t="shared" si="100"/>
        <v>B</v>
      </c>
      <c r="Z108" s="4" t="str">
        <f t="shared" si="101"/>
        <v>C</v>
      </c>
      <c r="AA108" s="4" t="str">
        <f t="shared" si="102"/>
        <v>B</v>
      </c>
      <c r="AB108" s="4" t="str">
        <f t="shared" si="149"/>
        <v/>
      </c>
      <c r="AC108" s="4" t="str">
        <f t="shared" si="103"/>
        <v/>
      </c>
      <c r="AD108" s="4" t="str">
        <f t="shared" si="104"/>
        <v/>
      </c>
      <c r="AE108" s="1" t="str">
        <f t="shared" si="153"/>
        <v/>
      </c>
      <c r="AF108" s="1" t="str">
        <f t="shared" si="154"/>
        <v/>
      </c>
      <c r="AG108" s="1" t="str">
        <f t="shared" si="155"/>
        <v/>
      </c>
      <c r="AH108" s="1" t="str">
        <f t="shared" si="156"/>
        <v/>
      </c>
      <c r="AI108" s="1" t="str">
        <f t="shared" si="157"/>
        <v/>
      </c>
      <c r="AJ108" s="1" t="str">
        <f t="shared" si="158"/>
        <v/>
      </c>
      <c r="AK108" s="1">
        <f t="shared" si="139"/>
        <v>0</v>
      </c>
      <c r="AL108" s="1">
        <f t="shared" si="140"/>
        <v>0</v>
      </c>
      <c r="AM108" s="1" t="str">
        <f t="shared" si="150"/>
        <v/>
      </c>
      <c r="AN108" s="1">
        <f t="shared" si="159"/>
        <v>0</v>
      </c>
      <c r="AO108" s="1" t="str">
        <f t="shared" si="147"/>
        <v/>
      </c>
      <c r="AP108" s="1" t="str">
        <f t="shared" si="116"/>
        <v>N</v>
      </c>
      <c r="AQ108" s="1" t="str">
        <f t="shared" si="117"/>
        <v>N</v>
      </c>
      <c r="AR108" s="1" t="str">
        <f t="shared" si="118"/>
        <v>N</v>
      </c>
      <c r="AS108" s="1" t="str">
        <f t="shared" si="119"/>
        <v/>
      </c>
      <c r="AT108" s="15" t="str">
        <f t="shared" si="160"/>
        <v/>
      </c>
      <c r="AU108" s="1" t="str">
        <f t="shared" si="161"/>
        <v/>
      </c>
      <c r="AV108" s="1" t="str">
        <f t="shared" si="162"/>
        <v/>
      </c>
      <c r="AW108" s="1" t="str">
        <f t="shared" si="123"/>
        <v/>
      </c>
      <c r="AX108" s="1" t="str">
        <f t="shared" si="124"/>
        <v/>
      </c>
      <c r="AY108" s="1" t="str">
        <f t="shared" si="125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9"/>
        <v>00000</v>
      </c>
      <c r="BC108" s="1" t="str">
        <f t="shared" si="90"/>
        <v>00000</v>
      </c>
      <c r="BD108" s="1" t="str">
        <f t="shared" si="91"/>
        <v>000000</v>
      </c>
      <c r="BE108" s="1" t="str">
        <f t="shared" si="92"/>
        <v>000000</v>
      </c>
      <c r="BF108" s="1" t="str">
        <f t="shared" si="93"/>
        <v>B</v>
      </c>
      <c r="BG108" s="1" t="str">
        <f t="shared" si="126"/>
        <v/>
      </c>
      <c r="BH108" s="1">
        <f t="shared" si="141"/>
        <v>0</v>
      </c>
      <c r="BI108" s="1" t="str">
        <f t="shared" si="127"/>
        <v/>
      </c>
      <c r="BJ108" s="1">
        <f t="shared" si="142"/>
        <v>0</v>
      </c>
      <c r="BK108" s="1" t="str">
        <f t="shared" si="128"/>
        <v/>
      </c>
      <c r="BL108" s="1">
        <f t="shared" si="143"/>
        <v>0</v>
      </c>
      <c r="BM108" s="1" t="str">
        <f t="shared" si="144"/>
        <v>0</v>
      </c>
      <c r="BN108" s="1" t="str">
        <f t="shared" si="145"/>
        <v>0</v>
      </c>
      <c r="BO108" s="1" t="str">
        <f t="shared" si="146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6" t="str">
        <f t="shared" si="105"/>
        <v/>
      </c>
      <c r="C109" s="103" t="str">
        <f t="shared" si="95"/>
        <v/>
      </c>
      <c r="D109" s="99" t="str">
        <f t="shared" si="129"/>
        <v/>
      </c>
      <c r="E109" s="100" t="str">
        <f t="shared" si="130"/>
        <v/>
      </c>
      <c r="F109" s="10" t="str">
        <f t="shared" si="151"/>
        <v/>
      </c>
      <c r="H109" s="106" t="str">
        <f t="shared" si="96"/>
        <v/>
      </c>
      <c r="I109" s="99" t="str">
        <f t="shared" si="131"/>
        <v/>
      </c>
      <c r="J109" s="100" t="str">
        <f t="shared" si="132"/>
        <v/>
      </c>
      <c r="K109" s="10" t="str">
        <f t="shared" si="133"/>
        <v/>
      </c>
      <c r="L109" s="54"/>
      <c r="M109" s="18" t="str">
        <f>IF('Hedging Dashboard'!AH109="","",'Hedging Dashboard'!AH109)</f>
        <v/>
      </c>
      <c r="O109" s="86" t="str">
        <f t="shared" si="97"/>
        <v/>
      </c>
      <c r="P109" s="99" t="str">
        <f t="shared" si="134"/>
        <v/>
      </c>
      <c r="Q109" s="100" t="str">
        <f t="shared" si="135"/>
        <v/>
      </c>
      <c r="R109" s="5" t="str">
        <f t="shared" si="136"/>
        <v/>
      </c>
      <c r="S109" s="96" t="str">
        <f t="shared" si="137"/>
        <v/>
      </c>
      <c r="T109" s="107" t="str">
        <f t="shared" si="138"/>
        <v/>
      </c>
      <c r="U109" s="5" t="str">
        <f>IF(M109="","",IF(B109="NB",U108,IF(T109="",SUM($T$5:$T109)+S109,SUM($T$5:$T109))))</f>
        <v/>
      </c>
      <c r="V109" s="110" t="str">
        <f t="shared" si="148"/>
        <v/>
      </c>
      <c r="W109" s="83" t="e">
        <f t="shared" si="107"/>
        <v>#VALUE!</v>
      </c>
      <c r="X109" s="85" t="str">
        <f t="shared" si="152"/>
        <v/>
      </c>
      <c r="Y109" s="9" t="str">
        <f t="shared" si="100"/>
        <v>B</v>
      </c>
      <c r="Z109" s="4" t="str">
        <f t="shared" si="101"/>
        <v>C</v>
      </c>
      <c r="AA109" s="4" t="str">
        <f t="shared" si="102"/>
        <v>B</v>
      </c>
      <c r="AB109" s="4" t="str">
        <f t="shared" si="149"/>
        <v/>
      </c>
      <c r="AC109" s="4" t="str">
        <f t="shared" si="103"/>
        <v/>
      </c>
      <c r="AD109" s="4" t="str">
        <f t="shared" si="104"/>
        <v/>
      </c>
      <c r="AE109" s="1" t="str">
        <f t="shared" si="153"/>
        <v/>
      </c>
      <c r="AF109" s="1" t="str">
        <f t="shared" si="154"/>
        <v/>
      </c>
      <c r="AG109" s="1" t="str">
        <f t="shared" si="155"/>
        <v/>
      </c>
      <c r="AH109" s="1" t="str">
        <f t="shared" si="156"/>
        <v/>
      </c>
      <c r="AI109" s="1" t="str">
        <f t="shared" si="157"/>
        <v/>
      </c>
      <c r="AJ109" s="1" t="str">
        <f t="shared" si="158"/>
        <v/>
      </c>
      <c r="AK109" s="1">
        <f t="shared" si="139"/>
        <v>0</v>
      </c>
      <c r="AL109" s="1">
        <f t="shared" si="140"/>
        <v>0</v>
      </c>
      <c r="AM109" s="1" t="str">
        <f t="shared" si="150"/>
        <v/>
      </c>
      <c r="AN109" s="1">
        <f t="shared" si="159"/>
        <v>0</v>
      </c>
      <c r="AO109" s="1" t="str">
        <f t="shared" si="147"/>
        <v/>
      </c>
      <c r="AP109" s="1" t="str">
        <f t="shared" si="116"/>
        <v>N</v>
      </c>
      <c r="AQ109" s="1" t="str">
        <f t="shared" si="117"/>
        <v>N</v>
      </c>
      <c r="AR109" s="1" t="str">
        <f t="shared" si="118"/>
        <v>N</v>
      </c>
      <c r="AS109" s="1" t="str">
        <f t="shared" si="119"/>
        <v/>
      </c>
      <c r="AT109" s="15" t="str">
        <f t="shared" si="160"/>
        <v/>
      </c>
      <c r="AU109" s="1" t="str">
        <f t="shared" si="161"/>
        <v/>
      </c>
      <c r="AV109" s="1" t="str">
        <f t="shared" si="162"/>
        <v/>
      </c>
      <c r="AW109" s="1" t="str">
        <f t="shared" si="123"/>
        <v/>
      </c>
      <c r="AX109" s="1" t="str">
        <f t="shared" si="124"/>
        <v/>
      </c>
      <c r="AY109" s="1" t="str">
        <f t="shared" si="125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9"/>
        <v>00000</v>
      </c>
      <c r="BC109" s="1" t="str">
        <f t="shared" si="90"/>
        <v>00000</v>
      </c>
      <c r="BD109" s="1" t="str">
        <f t="shared" si="91"/>
        <v>000000</v>
      </c>
      <c r="BE109" s="1" t="str">
        <f t="shared" si="92"/>
        <v>000000</v>
      </c>
      <c r="BF109" s="1" t="str">
        <f t="shared" si="93"/>
        <v>B</v>
      </c>
      <c r="BG109" s="1" t="str">
        <f t="shared" si="126"/>
        <v/>
      </c>
      <c r="BH109" s="1">
        <f t="shared" si="141"/>
        <v>0</v>
      </c>
      <c r="BI109" s="1" t="str">
        <f t="shared" si="127"/>
        <v/>
      </c>
      <c r="BJ109" s="1">
        <f t="shared" si="142"/>
        <v>0</v>
      </c>
      <c r="BK109" s="1" t="str">
        <f t="shared" si="128"/>
        <v/>
      </c>
      <c r="BL109" s="1">
        <f t="shared" si="143"/>
        <v>0</v>
      </c>
      <c r="BM109" s="1" t="str">
        <f t="shared" si="144"/>
        <v>0</v>
      </c>
      <c r="BN109" s="1" t="str">
        <f t="shared" si="145"/>
        <v>0</v>
      </c>
      <c r="BO109" s="1" t="str">
        <f t="shared" si="146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93" t="s">
        <v>157</v>
      </c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5"/>
      <c r="W110" s="48"/>
      <c r="Y110" s="79"/>
      <c r="Z110" s="79"/>
      <c r="AA110" s="79"/>
      <c r="AB110" s="4" t="str">
        <f t="shared" si="149"/>
        <v/>
      </c>
      <c r="AC110" s="4" t="str">
        <f t="shared" ref="AC110:AC116" si="163">K108&amp;K109</f>
        <v/>
      </c>
      <c r="AD110" s="4" t="str">
        <f t="shared" ref="AD110:AD116" si="164">R108&amp;R109</f>
        <v/>
      </c>
      <c r="AE110" s="1" t="str">
        <f t="shared" si="153"/>
        <v/>
      </c>
      <c r="AF110" s="1" t="str">
        <f t="shared" si="154"/>
        <v/>
      </c>
      <c r="AG110" s="1" t="str">
        <f t="shared" si="155"/>
        <v/>
      </c>
      <c r="AH110" s="1" t="str">
        <f t="shared" si="156"/>
        <v/>
      </c>
      <c r="AI110" s="1" t="str">
        <f t="shared" si="157"/>
        <v/>
      </c>
      <c r="AJ110" s="1" t="str">
        <f t="shared" si="158"/>
        <v/>
      </c>
      <c r="AK110" s="1">
        <f t="shared" si="139"/>
        <v>0</v>
      </c>
      <c r="AL110" s="1">
        <f t="shared" si="140"/>
        <v>0</v>
      </c>
      <c r="AP110" s="1" t="str">
        <f t="shared" si="116"/>
        <v>N</v>
      </c>
      <c r="AQ110" s="1" t="str">
        <f t="shared" si="117"/>
        <v>N</v>
      </c>
      <c r="AR110" s="1" t="str">
        <f t="shared" si="118"/>
        <v>N</v>
      </c>
      <c r="AT110" s="15" t="str">
        <f t="shared" si="160"/>
        <v/>
      </c>
      <c r="AU110" s="1" t="str">
        <f t="shared" si="161"/>
        <v/>
      </c>
      <c r="AV110" s="1" t="str">
        <f t="shared" si="162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83" t="s">
        <v>159</v>
      </c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5"/>
      <c r="AB111" s="4" t="str">
        <f t="shared" si="149"/>
        <v/>
      </c>
      <c r="AC111" s="4" t="str">
        <f t="shared" si="163"/>
        <v/>
      </c>
      <c r="AD111" s="4" t="str">
        <f t="shared" si="164"/>
        <v/>
      </c>
      <c r="AE111" s="1" t="str">
        <f t="shared" si="153"/>
        <v/>
      </c>
      <c r="AF111" s="1" t="str">
        <f t="shared" si="154"/>
        <v/>
      </c>
      <c r="AG111" s="1" t="str">
        <f t="shared" si="155"/>
        <v/>
      </c>
      <c r="AH111" s="1" t="str">
        <f t="shared" si="156"/>
        <v/>
      </c>
      <c r="AI111" s="1" t="str">
        <f t="shared" si="157"/>
        <v/>
      </c>
      <c r="AJ111" s="1" t="str">
        <f t="shared" si="158"/>
        <v/>
      </c>
      <c r="AK111" s="1">
        <f t="shared" si="139"/>
        <v>0</v>
      </c>
      <c r="AL111" s="1">
        <f t="shared" si="140"/>
        <v>0</v>
      </c>
      <c r="AP111" s="1" t="str">
        <f t="shared" si="116"/>
        <v>N</v>
      </c>
      <c r="AQ111" s="1" t="str">
        <f t="shared" si="117"/>
        <v>N</v>
      </c>
      <c r="AR111" s="1" t="str">
        <f t="shared" si="118"/>
        <v>N</v>
      </c>
      <c r="AT111" s="15" t="str">
        <f t="shared" si="160"/>
        <v/>
      </c>
      <c r="AU111" s="1" t="str">
        <f t="shared" si="161"/>
        <v/>
      </c>
      <c r="AV111" s="1" t="str">
        <f t="shared" si="162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78" t="s">
        <v>160</v>
      </c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>
        <f>COUNTIF(M5:M109,"P")</f>
        <v>15</v>
      </c>
      <c r="P112" s="173"/>
      <c r="Q112" s="173"/>
      <c r="R112" s="173"/>
      <c r="S112" s="173"/>
      <c r="T112" s="173"/>
      <c r="U112" s="173"/>
      <c r="V112" s="174"/>
      <c r="AB112" s="4" t="str">
        <f t="shared" si="149"/>
        <v/>
      </c>
      <c r="AC112" s="4" t="str">
        <f t="shared" si="163"/>
        <v/>
      </c>
      <c r="AD112" s="4" t="str">
        <f t="shared" si="164"/>
        <v/>
      </c>
      <c r="AE112" s="1" t="str">
        <f t="shared" si="153"/>
        <v/>
      </c>
      <c r="AF112" s="1" t="str">
        <f t="shared" si="154"/>
        <v/>
      </c>
      <c r="AG112" s="1" t="str">
        <f t="shared" si="155"/>
        <v/>
      </c>
      <c r="AH112" s="1" t="str">
        <f t="shared" si="156"/>
        <v/>
      </c>
      <c r="AI112" s="1" t="str">
        <f t="shared" si="157"/>
        <v/>
      </c>
      <c r="AJ112" s="1" t="str">
        <f t="shared" si="158"/>
        <v/>
      </c>
      <c r="AK112" s="1">
        <f t="shared" si="139"/>
        <v>0</v>
      </c>
      <c r="AL112" s="1">
        <f t="shared" si="140"/>
        <v>0</v>
      </c>
      <c r="AP112" s="1" t="str">
        <f t="shared" si="116"/>
        <v>N</v>
      </c>
      <c r="AQ112" s="1" t="str">
        <f t="shared" si="117"/>
        <v>N</v>
      </c>
      <c r="AR112" s="1" t="str">
        <f t="shared" si="118"/>
        <v>N</v>
      </c>
      <c r="AT112" s="15" t="str">
        <f t="shared" si="160"/>
        <v/>
      </c>
      <c r="AU112" s="1" t="str">
        <f t="shared" si="161"/>
        <v/>
      </c>
      <c r="AV112" s="1" t="str">
        <f t="shared" si="162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78" t="s">
        <v>161</v>
      </c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>
        <f>COUNTIF(M5:M109,"B")</f>
        <v>10</v>
      </c>
      <c r="P113" s="173"/>
      <c r="Q113" s="173"/>
      <c r="R113" s="173"/>
      <c r="S113" s="173"/>
      <c r="T113" s="173"/>
      <c r="U113" s="173"/>
      <c r="V113" s="174"/>
      <c r="AB113" s="4" t="str">
        <f t="shared" si="149"/>
        <v/>
      </c>
      <c r="AC113" s="4" t="str">
        <f t="shared" si="163"/>
        <v/>
      </c>
      <c r="AD113" s="4" t="str">
        <f t="shared" si="164"/>
        <v/>
      </c>
      <c r="AE113" s="1" t="str">
        <f t="shared" si="153"/>
        <v/>
      </c>
      <c r="AF113" s="1" t="str">
        <f t="shared" si="154"/>
        <v/>
      </c>
      <c r="AG113" s="1" t="str">
        <f t="shared" si="155"/>
        <v/>
      </c>
      <c r="AH113" s="1" t="str">
        <f t="shared" si="156"/>
        <v/>
      </c>
      <c r="AI113" s="1" t="str">
        <f t="shared" si="157"/>
        <v/>
      </c>
      <c r="AJ113" s="1" t="str">
        <f t="shared" si="158"/>
        <v/>
      </c>
      <c r="AK113" s="1">
        <f t="shared" si="139"/>
        <v>0</v>
      </c>
      <c r="AL113" s="1">
        <f t="shared" si="140"/>
        <v>0</v>
      </c>
      <c r="AP113" s="1" t="str">
        <f t="shared" si="116"/>
        <v>N</v>
      </c>
      <c r="AQ113" s="1" t="str">
        <f t="shared" si="117"/>
        <v>N</v>
      </c>
      <c r="AR113" s="1" t="str">
        <f t="shared" si="118"/>
        <v>N</v>
      </c>
      <c r="AT113" s="15" t="str">
        <f t="shared" si="160"/>
        <v/>
      </c>
      <c r="AU113" s="1" t="str">
        <f t="shared" si="161"/>
        <v/>
      </c>
      <c r="AV113" s="1" t="str">
        <f t="shared" si="162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77" t="s">
        <v>162</v>
      </c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 cm="1">
        <f t="array" ref="O114">LOOKUP(2,1/(U10:U109&lt;&gt;""),U10:U109)</f>
        <v>-3</v>
      </c>
      <c r="P114" s="175"/>
      <c r="Q114" s="175"/>
      <c r="R114" s="175"/>
      <c r="S114" s="175"/>
      <c r="T114" s="175"/>
      <c r="U114" s="175"/>
      <c r="V114" s="176"/>
      <c r="AB114" s="4" t="str">
        <f t="shared" si="149"/>
        <v/>
      </c>
      <c r="AC114" s="4" t="str">
        <f t="shared" si="163"/>
        <v/>
      </c>
      <c r="AD114" s="4" t="str">
        <f t="shared" si="164"/>
        <v/>
      </c>
      <c r="AE114" s="1" t="str">
        <f t="shared" si="153"/>
        <v/>
      </c>
      <c r="AF114" s="1" t="str">
        <f t="shared" si="154"/>
        <v/>
      </c>
      <c r="AG114" s="1" t="str">
        <f t="shared" si="155"/>
        <v/>
      </c>
      <c r="AH114" s="1" t="str">
        <f t="shared" si="156"/>
        <v/>
      </c>
      <c r="AI114" s="1" t="str">
        <f t="shared" si="157"/>
        <v/>
      </c>
      <c r="AJ114" s="1" t="str">
        <f t="shared" si="158"/>
        <v/>
      </c>
      <c r="AK114" s="1">
        <f t="shared" si="139"/>
        <v>0</v>
      </c>
      <c r="AL114" s="1">
        <f t="shared" si="140"/>
        <v>0</v>
      </c>
      <c r="AP114" s="1" t="str">
        <f t="shared" si="116"/>
        <v>N</v>
      </c>
      <c r="AQ114" s="1" t="str">
        <f t="shared" si="117"/>
        <v>N</v>
      </c>
      <c r="AR114" s="1" t="str">
        <f t="shared" si="118"/>
        <v>N</v>
      </c>
      <c r="AT114" s="15" t="str">
        <f t="shared" si="160"/>
        <v/>
      </c>
      <c r="AU114" s="1" t="str">
        <f t="shared" si="161"/>
        <v/>
      </c>
      <c r="AV114" s="1" t="str">
        <f t="shared" si="162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77" t="s">
        <v>163</v>
      </c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>
        <f>COUNTIF(X5:X109,"W")</f>
        <v>10</v>
      </c>
      <c r="P115" s="175"/>
      <c r="Q115" s="175"/>
      <c r="R115" s="175"/>
      <c r="S115" s="175"/>
      <c r="T115" s="175"/>
      <c r="U115" s="175"/>
      <c r="V115" s="176"/>
      <c r="AB115" s="4" t="str">
        <f t="shared" si="149"/>
        <v/>
      </c>
      <c r="AC115" s="4" t="str">
        <f t="shared" si="163"/>
        <v/>
      </c>
      <c r="AD115" s="4" t="str">
        <f t="shared" si="164"/>
        <v/>
      </c>
      <c r="AE115" s="1" t="str">
        <f t="shared" si="153"/>
        <v/>
      </c>
      <c r="AF115" s="1" t="str">
        <f t="shared" si="154"/>
        <v/>
      </c>
      <c r="AG115" s="1" t="str">
        <f t="shared" si="155"/>
        <v/>
      </c>
      <c r="AH115" s="1" t="str">
        <f t="shared" si="156"/>
        <v/>
      </c>
      <c r="AI115" s="1" t="str">
        <f t="shared" si="157"/>
        <v/>
      </c>
      <c r="AJ115" s="1" t="str">
        <f t="shared" si="158"/>
        <v/>
      </c>
      <c r="AK115" s="1">
        <f t="shared" si="139"/>
        <v>0</v>
      </c>
      <c r="AL115" s="1">
        <f t="shared" si="140"/>
        <v>0</v>
      </c>
      <c r="AP115" s="1" t="str">
        <f t="shared" si="116"/>
        <v>N</v>
      </c>
      <c r="AQ115" s="1" t="str">
        <f t="shared" si="117"/>
        <v>N</v>
      </c>
      <c r="AR115" s="1" t="str">
        <f t="shared" si="118"/>
        <v>N</v>
      </c>
      <c r="AT115" s="15" t="str">
        <f t="shared" si="160"/>
        <v/>
      </c>
      <c r="AU115" s="1" t="str">
        <f t="shared" si="161"/>
        <v/>
      </c>
      <c r="AV115" s="1" t="str">
        <f t="shared" si="162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77" t="s">
        <v>164</v>
      </c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>
        <f>COUNTIF(X5:X109,"L")</f>
        <v>9</v>
      </c>
      <c r="P116" s="175"/>
      <c r="Q116" s="175"/>
      <c r="R116" s="175"/>
      <c r="S116" s="175"/>
      <c r="T116" s="175"/>
      <c r="U116" s="175"/>
      <c r="V116" s="176"/>
      <c r="AB116" s="4" t="str">
        <f t="shared" si="149"/>
        <v/>
      </c>
      <c r="AC116" s="4" t="str">
        <f t="shared" si="163"/>
        <v/>
      </c>
      <c r="AD116" s="4" t="str">
        <f t="shared" si="164"/>
        <v/>
      </c>
      <c r="AE116" s="1" t="str">
        <f t="shared" si="153"/>
        <v/>
      </c>
      <c r="AF116" s="1" t="str">
        <f t="shared" si="154"/>
        <v/>
      </c>
      <c r="AG116" s="1" t="str">
        <f t="shared" si="155"/>
        <v/>
      </c>
      <c r="AH116" s="1" t="str">
        <f t="shared" si="156"/>
        <v/>
      </c>
      <c r="AI116" s="1" t="str">
        <f t="shared" si="157"/>
        <v/>
      </c>
      <c r="AJ116" s="1" t="str">
        <f t="shared" si="158"/>
        <v/>
      </c>
      <c r="AK116" s="1">
        <f t="shared" si="139"/>
        <v>0</v>
      </c>
      <c r="AL116" s="1">
        <f t="shared" si="140"/>
        <v>0</v>
      </c>
      <c r="AP116" s="1" t="str">
        <f t="shared" si="116"/>
        <v>N</v>
      </c>
      <c r="AQ116" s="1" t="str">
        <f t="shared" si="117"/>
        <v>N</v>
      </c>
      <c r="AR116" s="1" t="str">
        <f t="shared" si="118"/>
        <v>N</v>
      </c>
      <c r="AT116" s="15" t="str">
        <f t="shared" si="160"/>
        <v/>
      </c>
      <c r="AU116" s="1" t="str">
        <f t="shared" si="161"/>
        <v/>
      </c>
      <c r="AV116" s="1" t="str">
        <f t="shared" si="162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77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6"/>
      <c r="AE117" s="1" t="str">
        <f t="shared" si="153"/>
        <v/>
      </c>
      <c r="AF117" s="1" t="str">
        <f t="shared" si="154"/>
        <v/>
      </c>
      <c r="AG117" s="1" t="str">
        <f t="shared" si="155"/>
        <v/>
      </c>
      <c r="AH117" s="1" t="str">
        <f t="shared" si="156"/>
        <v/>
      </c>
      <c r="AI117" s="1" t="str">
        <f t="shared" si="157"/>
        <v/>
      </c>
      <c r="AJ117" s="1" t="str">
        <f t="shared" si="158"/>
        <v/>
      </c>
      <c r="AK117" s="1">
        <f t="shared" si="139"/>
        <v>0</v>
      </c>
      <c r="AL117" s="1">
        <f t="shared" si="140"/>
        <v>0</v>
      </c>
      <c r="AP117" s="1" t="str">
        <f t="shared" si="116"/>
        <v>N</v>
      </c>
      <c r="AQ117" s="1" t="str">
        <f t="shared" si="117"/>
        <v>N</v>
      </c>
      <c r="AR117" s="1" t="str">
        <f t="shared" si="118"/>
        <v>N</v>
      </c>
      <c r="AT117" s="15" t="str">
        <f t="shared" si="160"/>
        <v/>
      </c>
      <c r="AU117" s="1" t="str">
        <f t="shared" si="161"/>
        <v/>
      </c>
      <c r="AV117" s="1" t="str">
        <f t="shared" si="162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77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6"/>
      <c r="AE118" s="1" t="str">
        <f t="shared" si="153"/>
        <v/>
      </c>
      <c r="AF118" s="1" t="str">
        <f t="shared" si="154"/>
        <v/>
      </c>
      <c r="AG118" s="1" t="str">
        <f t="shared" si="155"/>
        <v/>
      </c>
      <c r="AH118" s="1" t="str">
        <f t="shared" si="156"/>
        <v/>
      </c>
      <c r="AI118" s="1" t="str">
        <f t="shared" si="157"/>
        <v/>
      </c>
      <c r="AJ118" s="1" t="str">
        <f t="shared" si="158"/>
        <v/>
      </c>
      <c r="AK118" s="1">
        <f t="shared" si="139"/>
        <v>0</v>
      </c>
      <c r="AL118" s="1">
        <f t="shared" si="140"/>
        <v>0</v>
      </c>
      <c r="AP118" s="1" t="str">
        <f t="shared" si="116"/>
        <v>N</v>
      </c>
      <c r="AQ118" s="1" t="str">
        <f t="shared" si="117"/>
        <v>N</v>
      </c>
      <c r="AR118" s="1" t="str">
        <f t="shared" si="118"/>
        <v>N</v>
      </c>
      <c r="AT118" s="15" t="str">
        <f t="shared" si="160"/>
        <v/>
      </c>
      <c r="AU118" s="1" t="str">
        <f t="shared" si="161"/>
        <v/>
      </c>
      <c r="AV118" s="1" t="str">
        <f t="shared" si="162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77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6"/>
      <c r="AE119" s="1" t="str">
        <f t="shared" si="153"/>
        <v/>
      </c>
      <c r="AF119" s="1" t="str">
        <f t="shared" si="154"/>
        <v/>
      </c>
      <c r="AG119" s="1" t="str">
        <f t="shared" si="155"/>
        <v/>
      </c>
      <c r="AH119" s="1" t="str">
        <f t="shared" si="156"/>
        <v/>
      </c>
      <c r="AI119" s="1" t="str">
        <f t="shared" si="157"/>
        <v/>
      </c>
      <c r="AJ119" s="1" t="str">
        <f t="shared" si="158"/>
        <v/>
      </c>
      <c r="AK119" s="1">
        <f t="shared" si="139"/>
        <v>0</v>
      </c>
      <c r="AL119" s="1">
        <f t="shared" si="140"/>
        <v>0</v>
      </c>
      <c r="AP119" s="1" t="str">
        <f t="shared" si="116"/>
        <v>N</v>
      </c>
      <c r="AQ119" s="1" t="str">
        <f t="shared" si="117"/>
        <v>N</v>
      </c>
      <c r="AR119" s="1" t="str">
        <f t="shared" si="118"/>
        <v>N</v>
      </c>
      <c r="AT119" s="15" t="str">
        <f t="shared" si="160"/>
        <v/>
      </c>
      <c r="AU119" s="1" t="str">
        <f t="shared" si="161"/>
        <v/>
      </c>
      <c r="AV119" s="1" t="str">
        <f t="shared" si="162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77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6"/>
      <c r="AE120" s="1" t="str">
        <f t="shared" si="153"/>
        <v/>
      </c>
      <c r="AF120" s="1" t="str">
        <f t="shared" si="154"/>
        <v/>
      </c>
      <c r="AG120" s="1" t="str">
        <f t="shared" si="155"/>
        <v/>
      </c>
      <c r="AH120" s="1" t="str">
        <f t="shared" si="156"/>
        <v/>
      </c>
      <c r="AI120" s="1" t="str">
        <f t="shared" si="157"/>
        <v/>
      </c>
      <c r="AJ120" s="1" t="str">
        <f t="shared" si="158"/>
        <v/>
      </c>
      <c r="AK120" s="1">
        <f t="shared" si="139"/>
        <v>0</v>
      </c>
      <c r="AL120" s="1">
        <f t="shared" si="140"/>
        <v>0</v>
      </c>
      <c r="AP120" s="1" t="str">
        <f t="shared" si="116"/>
        <v>N</v>
      </c>
      <c r="AQ120" s="1" t="str">
        <f t="shared" si="117"/>
        <v>N</v>
      </c>
      <c r="AR120" s="1" t="str">
        <f t="shared" si="118"/>
        <v>N</v>
      </c>
      <c r="AT120" s="15" t="str">
        <f t="shared" si="160"/>
        <v/>
      </c>
      <c r="AU120" s="1" t="str">
        <f t="shared" si="161"/>
        <v/>
      </c>
      <c r="AV120" s="1" t="str">
        <f t="shared" si="162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77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6"/>
      <c r="AE121" s="1" t="str">
        <f t="shared" si="153"/>
        <v/>
      </c>
      <c r="AF121" s="1" t="str">
        <f t="shared" si="154"/>
        <v/>
      </c>
      <c r="AG121" s="1" t="str">
        <f t="shared" si="155"/>
        <v/>
      </c>
      <c r="AH121" s="1" t="str">
        <f t="shared" si="156"/>
        <v/>
      </c>
      <c r="AI121" s="1" t="str">
        <f t="shared" si="157"/>
        <v/>
      </c>
      <c r="AJ121" s="1" t="str">
        <f t="shared" si="158"/>
        <v/>
      </c>
      <c r="AK121" s="1">
        <f t="shared" si="139"/>
        <v>0</v>
      </c>
      <c r="AL121" s="1">
        <f t="shared" si="140"/>
        <v>0</v>
      </c>
      <c r="AP121" s="1" t="str">
        <f t="shared" si="116"/>
        <v>N</v>
      </c>
      <c r="AQ121" s="1" t="str">
        <f t="shared" si="117"/>
        <v>N</v>
      </c>
      <c r="AR121" s="1" t="str">
        <f t="shared" si="118"/>
        <v>N</v>
      </c>
      <c r="AT121" s="15" t="str">
        <f t="shared" si="160"/>
        <v/>
      </c>
      <c r="AU121" s="1" t="str">
        <f t="shared" si="161"/>
        <v/>
      </c>
      <c r="AV121" s="1" t="str">
        <f t="shared" si="162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77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6"/>
      <c r="AE122" s="1" t="str">
        <f t="shared" si="153"/>
        <v/>
      </c>
      <c r="AF122" s="1" t="str">
        <f t="shared" si="154"/>
        <v/>
      </c>
      <c r="AG122" s="1" t="str">
        <f t="shared" si="155"/>
        <v/>
      </c>
      <c r="AH122" s="1" t="str">
        <f t="shared" si="156"/>
        <v/>
      </c>
      <c r="AI122" s="1" t="str">
        <f t="shared" si="157"/>
        <v/>
      </c>
      <c r="AJ122" s="1" t="str">
        <f t="shared" si="158"/>
        <v/>
      </c>
      <c r="AK122" s="1">
        <f t="shared" si="139"/>
        <v>0</v>
      </c>
      <c r="AL122" s="1">
        <f t="shared" si="140"/>
        <v>0</v>
      </c>
      <c r="AP122" s="1" t="str">
        <f t="shared" si="116"/>
        <v>N</v>
      </c>
      <c r="AQ122" s="1" t="str">
        <f t="shared" si="117"/>
        <v>N</v>
      </c>
      <c r="AR122" s="1" t="str">
        <f t="shared" si="118"/>
        <v>N</v>
      </c>
      <c r="AT122" s="15" t="str">
        <f t="shared" si="160"/>
        <v/>
      </c>
      <c r="AU122" s="1" t="str">
        <f t="shared" si="161"/>
        <v/>
      </c>
      <c r="AV122" s="1" t="str">
        <f t="shared" si="162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77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6"/>
      <c r="AE123" s="1" t="str">
        <f t="shared" si="153"/>
        <v/>
      </c>
      <c r="AF123" s="1" t="str">
        <f t="shared" si="154"/>
        <v/>
      </c>
      <c r="AG123" s="1" t="str">
        <f t="shared" si="155"/>
        <v/>
      </c>
      <c r="AH123" s="1" t="str">
        <f t="shared" si="156"/>
        <v/>
      </c>
      <c r="AI123" s="1" t="str">
        <f t="shared" si="157"/>
        <v/>
      </c>
      <c r="AJ123" s="1" t="str">
        <f t="shared" si="158"/>
        <v/>
      </c>
      <c r="AK123" s="1">
        <f t="shared" si="139"/>
        <v>0</v>
      </c>
      <c r="AL123" s="1">
        <f t="shared" si="140"/>
        <v>0</v>
      </c>
      <c r="AP123" s="1" t="str">
        <f t="shared" si="116"/>
        <v>N</v>
      </c>
      <c r="AQ123" s="1" t="str">
        <f t="shared" si="117"/>
        <v>N</v>
      </c>
      <c r="AR123" s="1" t="str">
        <f t="shared" si="118"/>
        <v>N</v>
      </c>
      <c r="AT123" s="15" t="str">
        <f t="shared" si="160"/>
        <v/>
      </c>
      <c r="AU123" s="1" t="str">
        <f t="shared" si="161"/>
        <v/>
      </c>
      <c r="AV123" s="1" t="str">
        <f t="shared" si="162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77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6"/>
      <c r="AE124" s="1" t="str">
        <f t="shared" si="153"/>
        <v/>
      </c>
      <c r="AF124" s="1" t="str">
        <f t="shared" si="154"/>
        <v/>
      </c>
      <c r="AG124" s="1" t="str">
        <f t="shared" si="155"/>
        <v/>
      </c>
      <c r="AH124" s="1" t="str">
        <f t="shared" si="156"/>
        <v/>
      </c>
      <c r="AI124" s="1" t="str">
        <f t="shared" si="157"/>
        <v/>
      </c>
      <c r="AJ124" s="1" t="str">
        <f t="shared" si="158"/>
        <v/>
      </c>
      <c r="AK124" s="1">
        <f t="shared" si="139"/>
        <v>0</v>
      </c>
      <c r="AL124" s="1">
        <f t="shared" si="140"/>
        <v>0</v>
      </c>
      <c r="AP124" s="1" t="str">
        <f t="shared" si="116"/>
        <v>N</v>
      </c>
      <c r="AQ124" s="1" t="str">
        <f t="shared" si="117"/>
        <v>N</v>
      </c>
      <c r="AR124" s="1" t="str">
        <f t="shared" si="118"/>
        <v>N</v>
      </c>
      <c r="AT124" s="15" t="str">
        <f t="shared" si="160"/>
        <v/>
      </c>
      <c r="AU124" s="1" t="str">
        <f t="shared" si="161"/>
        <v/>
      </c>
      <c r="AV124" s="1" t="str">
        <f t="shared" si="162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77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6"/>
      <c r="AE125" s="1" t="str">
        <f t="shared" si="153"/>
        <v/>
      </c>
      <c r="AF125" s="1" t="str">
        <f t="shared" si="154"/>
        <v/>
      </c>
      <c r="AG125" s="1" t="str">
        <f t="shared" si="155"/>
        <v/>
      </c>
      <c r="AH125" s="1" t="str">
        <f t="shared" si="156"/>
        <v/>
      </c>
      <c r="AI125" s="1" t="str">
        <f t="shared" si="157"/>
        <v/>
      </c>
      <c r="AJ125" s="1" t="str">
        <f t="shared" si="158"/>
        <v/>
      </c>
      <c r="AK125" s="1">
        <f t="shared" si="139"/>
        <v>0</v>
      </c>
      <c r="AL125" s="1">
        <f t="shared" si="140"/>
        <v>0</v>
      </c>
      <c r="AP125" s="1" t="str">
        <f t="shared" si="116"/>
        <v>N</v>
      </c>
      <c r="AQ125" s="1" t="str">
        <f t="shared" si="117"/>
        <v>N</v>
      </c>
      <c r="AR125" s="1" t="str">
        <f t="shared" si="118"/>
        <v>N</v>
      </c>
      <c r="AT125" s="15" t="str">
        <f t="shared" si="160"/>
        <v/>
      </c>
      <c r="AU125" s="1" t="str">
        <f t="shared" si="161"/>
        <v/>
      </c>
      <c r="AV125" s="1" t="str">
        <f t="shared" si="162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77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6"/>
      <c r="AE126" s="1" t="str">
        <f t="shared" si="153"/>
        <v/>
      </c>
      <c r="AF126" s="1" t="str">
        <f t="shared" si="154"/>
        <v/>
      </c>
      <c r="AG126" s="1" t="str">
        <f t="shared" si="155"/>
        <v/>
      </c>
      <c r="AH126" s="1" t="str">
        <f t="shared" si="156"/>
        <v/>
      </c>
      <c r="AI126" s="1" t="str">
        <f t="shared" si="157"/>
        <v/>
      </c>
      <c r="AJ126" s="1" t="str">
        <f t="shared" si="158"/>
        <v/>
      </c>
      <c r="AK126" s="1">
        <f t="shared" si="139"/>
        <v>0</v>
      </c>
      <c r="AL126" s="1">
        <f t="shared" si="140"/>
        <v>0</v>
      </c>
      <c r="AP126" s="1" t="str">
        <f t="shared" si="116"/>
        <v>N</v>
      </c>
      <c r="AQ126" s="1" t="str">
        <f t="shared" si="117"/>
        <v>N</v>
      </c>
      <c r="AR126" s="1" t="str">
        <f t="shared" si="118"/>
        <v>N</v>
      </c>
      <c r="AT126" s="15" t="str">
        <f t="shared" si="160"/>
        <v/>
      </c>
      <c r="AU126" s="1" t="str">
        <f t="shared" si="161"/>
        <v/>
      </c>
      <c r="AV126" s="1" t="str">
        <f t="shared" si="162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72"/>
      <c r="B127" s="169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70"/>
      <c r="AE127" s="1" t="str">
        <f t="shared" si="153"/>
        <v/>
      </c>
      <c r="AF127" s="1" t="str">
        <f t="shared" si="154"/>
        <v/>
      </c>
      <c r="AG127" s="1" t="str">
        <f t="shared" si="155"/>
        <v/>
      </c>
      <c r="AH127" s="1" t="str">
        <f t="shared" si="156"/>
        <v/>
      </c>
      <c r="AI127" s="1" t="str">
        <f t="shared" si="157"/>
        <v/>
      </c>
      <c r="AJ127" s="1" t="str">
        <f t="shared" si="158"/>
        <v/>
      </c>
      <c r="AK127" s="1">
        <f t="shared" si="139"/>
        <v>0</v>
      </c>
      <c r="AL127" s="1">
        <f t="shared" si="140"/>
        <v>0</v>
      </c>
      <c r="AP127" s="1" t="str">
        <f t="shared" si="116"/>
        <v>N</v>
      </c>
      <c r="AQ127" s="1" t="str">
        <f t="shared" si="117"/>
        <v>N</v>
      </c>
      <c r="AR127" s="1" t="str">
        <f t="shared" si="118"/>
        <v>N</v>
      </c>
      <c r="AT127" s="15" t="str">
        <f t="shared" si="160"/>
        <v/>
      </c>
      <c r="AU127" s="1" t="str">
        <f t="shared" si="161"/>
        <v/>
      </c>
      <c r="AV127" s="1" t="str">
        <f t="shared" si="162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AE128" s="1" t="str">
        <f t="shared" si="153"/>
        <v/>
      </c>
      <c r="AF128" s="1" t="str">
        <f t="shared" si="154"/>
        <v/>
      </c>
      <c r="AG128" s="1" t="str">
        <f t="shared" si="155"/>
        <v/>
      </c>
      <c r="AH128" s="1" t="str">
        <f t="shared" si="156"/>
        <v/>
      </c>
      <c r="AI128" s="1" t="str">
        <f t="shared" si="157"/>
        <v/>
      </c>
      <c r="AJ128" s="1" t="str">
        <f t="shared" si="158"/>
        <v/>
      </c>
      <c r="AK128" s="1">
        <f t="shared" si="139"/>
        <v>0</v>
      </c>
      <c r="AL128" s="1">
        <f t="shared" si="140"/>
        <v>0</v>
      </c>
      <c r="AP128" s="1" t="str">
        <f t="shared" si="116"/>
        <v>N</v>
      </c>
      <c r="AQ128" s="1" t="str">
        <f t="shared" si="117"/>
        <v>N</v>
      </c>
      <c r="AR128" s="1" t="str">
        <f t="shared" si="118"/>
        <v>N</v>
      </c>
      <c r="AT128" s="15" t="str">
        <f t="shared" si="160"/>
        <v/>
      </c>
      <c r="AU128" s="1" t="str">
        <f t="shared" si="161"/>
        <v/>
      </c>
      <c r="AV128" s="1" t="str">
        <f t="shared" si="162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53"/>
        <v/>
      </c>
      <c r="AF129" s="1" t="str">
        <f t="shared" si="154"/>
        <v/>
      </c>
      <c r="AG129" s="1" t="str">
        <f t="shared" si="155"/>
        <v/>
      </c>
      <c r="AH129" s="1" t="str">
        <f t="shared" si="156"/>
        <v/>
      </c>
      <c r="AI129" s="1" t="str">
        <f t="shared" si="157"/>
        <v/>
      </c>
      <c r="AJ129" s="1" t="str">
        <f t="shared" si="158"/>
        <v/>
      </c>
      <c r="AK129" s="1">
        <f t="shared" si="139"/>
        <v>0</v>
      </c>
      <c r="AL129" s="1">
        <f t="shared" si="140"/>
        <v>0</v>
      </c>
      <c r="AP129" s="1" t="str">
        <f t="shared" si="116"/>
        <v>N</v>
      </c>
      <c r="AQ129" s="1" t="str">
        <f t="shared" si="117"/>
        <v>N</v>
      </c>
      <c r="AR129" s="1" t="str">
        <f t="shared" si="118"/>
        <v>N</v>
      </c>
      <c r="AT129" s="15" t="str">
        <f t="shared" si="160"/>
        <v/>
      </c>
      <c r="AU129" s="1" t="str">
        <f t="shared" si="161"/>
        <v/>
      </c>
      <c r="AV129" s="1" t="str">
        <f t="shared" si="162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53"/>
        <v/>
      </c>
      <c r="AF130" s="1" t="str">
        <f t="shared" si="154"/>
        <v/>
      </c>
      <c r="AG130" s="1" t="str">
        <f t="shared" si="155"/>
        <v/>
      </c>
      <c r="AH130" s="1" t="str">
        <f t="shared" si="156"/>
        <v/>
      </c>
      <c r="AI130" s="1" t="str">
        <f t="shared" si="157"/>
        <v/>
      </c>
      <c r="AJ130" s="1" t="str">
        <f t="shared" si="158"/>
        <v/>
      </c>
      <c r="AK130" s="1">
        <f t="shared" si="139"/>
        <v>0</v>
      </c>
      <c r="AL130" s="1">
        <f t="shared" si="140"/>
        <v>0</v>
      </c>
      <c r="AP130" s="1" t="str">
        <f t="shared" si="116"/>
        <v>N</v>
      </c>
      <c r="AQ130" s="1" t="str">
        <f t="shared" si="117"/>
        <v>N</v>
      </c>
      <c r="AR130" s="1" t="str">
        <f t="shared" si="118"/>
        <v>N</v>
      </c>
      <c r="AT130" s="15" t="str">
        <f t="shared" si="160"/>
        <v/>
      </c>
      <c r="AU130" s="1" t="str">
        <f t="shared" si="161"/>
        <v/>
      </c>
      <c r="AV130" s="1" t="str">
        <f t="shared" si="162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53"/>
        <v/>
      </c>
      <c r="AF131" s="1" t="str">
        <f t="shared" si="154"/>
        <v/>
      </c>
      <c r="AG131" s="1" t="str">
        <f t="shared" si="155"/>
        <v/>
      </c>
      <c r="AH131" s="1" t="str">
        <f t="shared" si="156"/>
        <v/>
      </c>
      <c r="AI131" s="1" t="str">
        <f t="shared" si="157"/>
        <v/>
      </c>
      <c r="AJ131" s="1" t="str">
        <f t="shared" si="158"/>
        <v/>
      </c>
      <c r="AK131" s="1">
        <f t="shared" si="139"/>
        <v>0</v>
      </c>
      <c r="AL131" s="1">
        <f t="shared" si="140"/>
        <v>0</v>
      </c>
      <c r="AP131" s="1" t="str">
        <f t="shared" si="116"/>
        <v>N</v>
      </c>
      <c r="AQ131" s="1" t="str">
        <f t="shared" si="117"/>
        <v>N</v>
      </c>
      <c r="AR131" s="1" t="str">
        <f t="shared" si="118"/>
        <v>N</v>
      </c>
      <c r="AT131" s="15" t="str">
        <f t="shared" si="160"/>
        <v/>
      </c>
      <c r="AU131" s="1" t="str">
        <f t="shared" si="161"/>
        <v/>
      </c>
      <c r="AV131" s="1" t="str">
        <f t="shared" si="162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53"/>
        <v/>
      </c>
      <c r="AF132" s="1" t="str">
        <f t="shared" si="154"/>
        <v/>
      </c>
      <c r="AG132" s="1" t="str">
        <f t="shared" si="155"/>
        <v/>
      </c>
      <c r="AH132" s="1" t="str">
        <f t="shared" si="156"/>
        <v/>
      </c>
      <c r="AI132" s="1" t="str">
        <f t="shared" si="157"/>
        <v/>
      </c>
      <c r="AJ132" s="1" t="str">
        <f t="shared" si="158"/>
        <v/>
      </c>
      <c r="AK132" s="1">
        <f t="shared" si="139"/>
        <v>0</v>
      </c>
      <c r="AL132" s="1">
        <f t="shared" si="140"/>
        <v>0</v>
      </c>
      <c r="AP132" s="1" t="str">
        <f t="shared" si="116"/>
        <v>N</v>
      </c>
      <c r="AQ132" s="1" t="str">
        <f t="shared" si="117"/>
        <v>N</v>
      </c>
      <c r="AR132" s="1" t="str">
        <f t="shared" si="118"/>
        <v>N</v>
      </c>
      <c r="AT132" s="15" t="str">
        <f t="shared" si="160"/>
        <v/>
      </c>
      <c r="AU132" s="1" t="str">
        <f t="shared" si="161"/>
        <v/>
      </c>
      <c r="AV132" s="1" t="str">
        <f t="shared" si="162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53"/>
        <v/>
      </c>
      <c r="AF133" s="1" t="str">
        <f t="shared" si="154"/>
        <v/>
      </c>
      <c r="AG133" s="1" t="str">
        <f t="shared" si="155"/>
        <v/>
      </c>
      <c r="AH133" s="1" t="str">
        <f t="shared" si="156"/>
        <v/>
      </c>
      <c r="AI133" s="1" t="str">
        <f t="shared" si="157"/>
        <v/>
      </c>
      <c r="AJ133" s="1" t="str">
        <f t="shared" si="158"/>
        <v/>
      </c>
      <c r="AK133" s="1">
        <f t="shared" si="139"/>
        <v>0</v>
      </c>
      <c r="AL133" s="1">
        <f t="shared" si="140"/>
        <v>0</v>
      </c>
      <c r="AP133" s="1" t="str">
        <f t="shared" si="116"/>
        <v>N</v>
      </c>
      <c r="AQ133" s="1" t="str">
        <f t="shared" si="117"/>
        <v>N</v>
      </c>
      <c r="AR133" s="1" t="str">
        <f t="shared" si="118"/>
        <v>N</v>
      </c>
      <c r="AT133" s="15" t="str">
        <f t="shared" si="160"/>
        <v/>
      </c>
      <c r="AU133" s="1" t="str">
        <f t="shared" si="161"/>
        <v/>
      </c>
      <c r="AV133" s="1" t="str">
        <f t="shared" si="162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53"/>
        <v/>
      </c>
      <c r="AF134" s="1" t="str">
        <f t="shared" si="154"/>
        <v/>
      </c>
      <c r="AG134" s="1" t="str">
        <f t="shared" si="155"/>
        <v/>
      </c>
      <c r="AH134" s="1" t="str">
        <f t="shared" si="156"/>
        <v/>
      </c>
      <c r="AI134" s="1" t="str">
        <f t="shared" si="157"/>
        <v/>
      </c>
      <c r="AJ134" s="1" t="str">
        <f t="shared" si="158"/>
        <v/>
      </c>
      <c r="AK134" s="1">
        <f t="shared" si="139"/>
        <v>0</v>
      </c>
      <c r="AL134" s="1">
        <f t="shared" si="140"/>
        <v>0</v>
      </c>
      <c r="AP134" s="1" t="str">
        <f t="shared" si="116"/>
        <v>N</v>
      </c>
      <c r="AQ134" s="1" t="str">
        <f t="shared" si="117"/>
        <v>N</v>
      </c>
      <c r="AR134" s="1" t="str">
        <f t="shared" si="118"/>
        <v>N</v>
      </c>
      <c r="AT134" s="15" t="str">
        <f t="shared" si="160"/>
        <v/>
      </c>
      <c r="AU134" s="1" t="str">
        <f t="shared" si="161"/>
        <v/>
      </c>
      <c r="AV134" s="1" t="str">
        <f t="shared" si="162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53"/>
        <v/>
      </c>
      <c r="AF135" s="1" t="str">
        <f t="shared" si="154"/>
        <v/>
      </c>
      <c r="AG135" s="1" t="str">
        <f t="shared" si="155"/>
        <v/>
      </c>
      <c r="AH135" s="1" t="str">
        <f t="shared" si="156"/>
        <v/>
      </c>
      <c r="AI135" s="1" t="str">
        <f t="shared" si="157"/>
        <v/>
      </c>
      <c r="AJ135" s="1" t="str">
        <f t="shared" si="158"/>
        <v/>
      </c>
      <c r="AK135" s="1">
        <f t="shared" si="139"/>
        <v>0</v>
      </c>
      <c r="AL135" s="1">
        <f t="shared" si="140"/>
        <v>0</v>
      </c>
      <c r="AP135" s="1" t="str">
        <f t="shared" si="116"/>
        <v>N</v>
      </c>
      <c r="AQ135" s="1" t="str">
        <f t="shared" si="117"/>
        <v>N</v>
      </c>
      <c r="AR135" s="1" t="str">
        <f t="shared" si="118"/>
        <v>N</v>
      </c>
      <c r="AT135" s="15" t="str">
        <f t="shared" si="160"/>
        <v/>
      </c>
      <c r="AU135" s="1" t="str">
        <f t="shared" si="161"/>
        <v/>
      </c>
      <c r="AV135" s="1" t="str">
        <f t="shared" si="162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53"/>
        <v/>
      </c>
      <c r="AF136" s="1" t="str">
        <f t="shared" si="154"/>
        <v/>
      </c>
      <c r="AG136" s="1" t="str">
        <f t="shared" si="155"/>
        <v/>
      </c>
      <c r="AH136" s="1" t="str">
        <f t="shared" si="156"/>
        <v/>
      </c>
      <c r="AI136" s="1" t="str">
        <f t="shared" si="157"/>
        <v/>
      </c>
      <c r="AJ136" s="1" t="str">
        <f t="shared" si="158"/>
        <v/>
      </c>
      <c r="AK136" s="1">
        <f t="shared" si="139"/>
        <v>0</v>
      </c>
      <c r="AL136" s="1">
        <f t="shared" si="140"/>
        <v>0</v>
      </c>
      <c r="AP136" s="1" t="str">
        <f t="shared" si="116"/>
        <v>N</v>
      </c>
      <c r="AQ136" s="1" t="str">
        <f t="shared" si="117"/>
        <v>N</v>
      </c>
      <c r="AR136" s="1" t="str">
        <f t="shared" si="118"/>
        <v>N</v>
      </c>
      <c r="AT136" s="15" t="str">
        <f t="shared" si="160"/>
        <v/>
      </c>
      <c r="AU136" s="1" t="str">
        <f t="shared" si="161"/>
        <v/>
      </c>
      <c r="AV136" s="1" t="str">
        <f t="shared" si="162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53"/>
        <v/>
      </c>
      <c r="AF137" s="1" t="str">
        <f t="shared" si="154"/>
        <v/>
      </c>
      <c r="AG137" s="1" t="str">
        <f t="shared" si="155"/>
        <v/>
      </c>
      <c r="AH137" s="1" t="str">
        <f t="shared" si="156"/>
        <v/>
      </c>
      <c r="AI137" s="1" t="str">
        <f t="shared" si="157"/>
        <v/>
      </c>
      <c r="AJ137" s="1" t="str">
        <f t="shared" si="158"/>
        <v/>
      </c>
      <c r="AK137" s="1">
        <f t="shared" si="139"/>
        <v>0</v>
      </c>
      <c r="AL137" s="1">
        <f t="shared" si="140"/>
        <v>0</v>
      </c>
      <c r="AP137" s="1" t="str">
        <f t="shared" si="116"/>
        <v>N</v>
      </c>
      <c r="AQ137" s="1" t="str">
        <f t="shared" si="117"/>
        <v>N</v>
      </c>
      <c r="AR137" s="1" t="str">
        <f t="shared" si="118"/>
        <v>N</v>
      </c>
      <c r="AT137" s="15" t="str">
        <f t="shared" si="160"/>
        <v/>
      </c>
      <c r="AU137" s="1" t="str">
        <f t="shared" si="161"/>
        <v/>
      </c>
      <c r="AV137" s="1" t="str">
        <f t="shared" si="162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65">IF(M137="","",IF(Y138="B",IF(M137="P",BH138,""),IF(M136="B",BH138,"")))</f>
        <v/>
      </c>
      <c r="AF138" s="1" t="str">
        <f t="shared" ref="AF138:AF169" si="166">IF(M137="","",IF(Y138="B",IF(M137="B",BH138,""),IF(M136="P",BH138,"")))</f>
        <v/>
      </c>
      <c r="AG138" s="1" t="str">
        <f t="shared" ref="AG138:AG169" si="167">IF(M137="","",IF(Z138="C",IF(M137="B",BJ138,""),IF(M136="B",BJ138,"")))</f>
        <v/>
      </c>
      <c r="AH138" s="1" t="str">
        <f t="shared" ref="AH138:AH169" si="168">IF(M137="","",IF(Z138="C",IF(M137="P",BJ138,""),IF(M136="P",BJ138,"")))</f>
        <v/>
      </c>
      <c r="AI138" s="1" t="str">
        <f t="shared" ref="AI138:AI169" si="169">IF(M137="","",IF(AND(AE138="L5",AH138="L5",AY138=""),"L0",AX138))</f>
        <v/>
      </c>
      <c r="AJ138" s="1" t="str">
        <f t="shared" ref="AJ138:AJ169" si="170">IF(M137="","",IF(AND(AF138="L5",AH138="L5",AX138=""),"L0",AY138))</f>
        <v/>
      </c>
      <c r="AK138" s="1">
        <f t="shared" si="139"/>
        <v>0</v>
      </c>
      <c r="AL138" s="1">
        <f t="shared" si="140"/>
        <v>0</v>
      </c>
      <c r="AP138" s="1" t="str">
        <f t="shared" ref="AP138:AP201" si="171">IF(OR(F134&amp;F135&amp;F136="WLW",F135&amp;F136="WW"),"Y","N")</f>
        <v>N</v>
      </c>
      <c r="AQ138" s="1" t="str">
        <f t="shared" ref="AQ138:AQ201" si="172">IF(OR(K134&amp;K135&amp;K136="WLW",K135&amp;K136="WW"),"Y","N")</f>
        <v>N</v>
      </c>
      <c r="AR138" s="1" t="str">
        <f t="shared" ref="AR138:AR201" si="173">IF(OR(R134&amp;R135&amp;R136="WLW",R135&amp;R136="WW"),"Y","N")</f>
        <v>N</v>
      </c>
      <c r="AT138" s="15" t="str">
        <f t="shared" ref="AT138:AT163" si="174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7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7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65"/>
        <v/>
      </c>
      <c r="AF139" s="1" t="str">
        <f t="shared" si="166"/>
        <v/>
      </c>
      <c r="AG139" s="1" t="str">
        <f t="shared" si="167"/>
        <v/>
      </c>
      <c r="AH139" s="1" t="str">
        <f t="shared" si="168"/>
        <v/>
      </c>
      <c r="AI139" s="1" t="str">
        <f t="shared" si="169"/>
        <v/>
      </c>
      <c r="AJ139" s="1" t="str">
        <f t="shared" si="170"/>
        <v/>
      </c>
      <c r="AK139" s="1">
        <f t="shared" ref="AK139:AK202" si="17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78">IF(E139="",0,IF(OR(E139="B",E139="XB"),1,INT(RIGHT(E139))))+IF(J139="",0,IF(OR(J139="B",J139="XB"),1,INT(RIGHT(J139))))+IF(Q139="",0,IF(OR(Q139="B",Q139="XB"),1,INT(RIGHT(Q139))))</f>
        <v>0</v>
      </c>
      <c r="AP139" s="1" t="str">
        <f t="shared" si="171"/>
        <v>N</v>
      </c>
      <c r="AQ139" s="1" t="str">
        <f t="shared" si="172"/>
        <v>N</v>
      </c>
      <c r="AR139" s="1" t="str">
        <f t="shared" si="173"/>
        <v>N</v>
      </c>
      <c r="AT139" s="15" t="str">
        <f t="shared" si="174"/>
        <v/>
      </c>
      <c r="AU139" s="1" t="str">
        <f t="shared" si="175"/>
        <v/>
      </c>
      <c r="AV139" s="1" t="str">
        <f t="shared" si="17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65"/>
        <v/>
      </c>
      <c r="AF140" s="1" t="str">
        <f t="shared" si="166"/>
        <v/>
      </c>
      <c r="AG140" s="1" t="str">
        <f t="shared" si="167"/>
        <v/>
      </c>
      <c r="AH140" s="1" t="str">
        <f t="shared" si="168"/>
        <v/>
      </c>
      <c r="AI140" s="1" t="str">
        <f t="shared" si="169"/>
        <v/>
      </c>
      <c r="AJ140" s="1" t="str">
        <f t="shared" si="170"/>
        <v/>
      </c>
      <c r="AK140" s="1">
        <f t="shared" si="177"/>
        <v>0</v>
      </c>
      <c r="AL140" s="1">
        <f t="shared" si="178"/>
        <v>0</v>
      </c>
      <c r="AP140" s="1" t="str">
        <f t="shared" si="171"/>
        <v>N</v>
      </c>
      <c r="AQ140" s="1" t="str">
        <f t="shared" si="172"/>
        <v>N</v>
      </c>
      <c r="AR140" s="1" t="str">
        <f t="shared" si="173"/>
        <v>N</v>
      </c>
      <c r="AT140" s="15" t="str">
        <f t="shared" si="174"/>
        <v/>
      </c>
      <c r="AU140" s="1" t="str">
        <f t="shared" si="175"/>
        <v/>
      </c>
      <c r="AV140" s="1" t="str">
        <f t="shared" si="17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65"/>
        <v/>
      </c>
      <c r="AF141" s="1" t="str">
        <f t="shared" si="166"/>
        <v/>
      </c>
      <c r="AG141" s="1" t="str">
        <f t="shared" si="167"/>
        <v/>
      </c>
      <c r="AH141" s="1" t="str">
        <f t="shared" si="168"/>
        <v/>
      </c>
      <c r="AI141" s="1" t="str">
        <f t="shared" si="169"/>
        <v/>
      </c>
      <c r="AJ141" s="1" t="str">
        <f t="shared" si="170"/>
        <v/>
      </c>
      <c r="AK141" s="1">
        <f t="shared" si="177"/>
        <v>0</v>
      </c>
      <c r="AL141" s="1">
        <f t="shared" si="178"/>
        <v>0</v>
      </c>
      <c r="AP141" s="1" t="str">
        <f t="shared" si="171"/>
        <v>N</v>
      </c>
      <c r="AQ141" s="1" t="str">
        <f t="shared" si="172"/>
        <v>N</v>
      </c>
      <c r="AR141" s="1" t="str">
        <f t="shared" si="173"/>
        <v>N</v>
      </c>
      <c r="AT141" s="15" t="str">
        <f t="shared" si="174"/>
        <v/>
      </c>
      <c r="AU141" s="1" t="str">
        <f t="shared" si="175"/>
        <v/>
      </c>
      <c r="AV141" s="1" t="str">
        <f t="shared" si="17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65"/>
        <v/>
      </c>
      <c r="AF142" s="1" t="str">
        <f t="shared" si="166"/>
        <v/>
      </c>
      <c r="AG142" s="1" t="str">
        <f t="shared" si="167"/>
        <v/>
      </c>
      <c r="AH142" s="1" t="str">
        <f t="shared" si="168"/>
        <v/>
      </c>
      <c r="AI142" s="1" t="str">
        <f t="shared" si="169"/>
        <v/>
      </c>
      <c r="AJ142" s="1" t="str">
        <f t="shared" si="170"/>
        <v/>
      </c>
      <c r="AK142" s="1">
        <f t="shared" si="177"/>
        <v>0</v>
      </c>
      <c r="AL142" s="1">
        <f t="shared" si="178"/>
        <v>0</v>
      </c>
      <c r="AP142" s="1" t="str">
        <f t="shared" si="171"/>
        <v>N</v>
      </c>
      <c r="AQ142" s="1" t="str">
        <f t="shared" si="172"/>
        <v>N</v>
      </c>
      <c r="AR142" s="1" t="str">
        <f t="shared" si="173"/>
        <v>N</v>
      </c>
      <c r="AT142" s="15" t="str">
        <f t="shared" si="174"/>
        <v/>
      </c>
      <c r="AU142" s="1" t="str">
        <f t="shared" si="175"/>
        <v/>
      </c>
      <c r="AV142" s="1" t="str">
        <f t="shared" si="17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65"/>
        <v/>
      </c>
      <c r="AF143" s="1" t="str">
        <f t="shared" si="166"/>
        <v/>
      </c>
      <c r="AG143" s="1" t="str">
        <f t="shared" si="167"/>
        <v/>
      </c>
      <c r="AH143" s="1" t="str">
        <f t="shared" si="168"/>
        <v/>
      </c>
      <c r="AI143" s="1" t="str">
        <f t="shared" si="169"/>
        <v/>
      </c>
      <c r="AJ143" s="1" t="str">
        <f t="shared" si="170"/>
        <v/>
      </c>
      <c r="AK143" s="1">
        <f t="shared" si="177"/>
        <v>0</v>
      </c>
      <c r="AL143" s="1">
        <f t="shared" si="178"/>
        <v>0</v>
      </c>
      <c r="AP143" s="1" t="str">
        <f t="shared" si="171"/>
        <v>N</v>
      </c>
      <c r="AQ143" s="1" t="str">
        <f t="shared" si="172"/>
        <v>N</v>
      </c>
      <c r="AR143" s="1" t="str">
        <f t="shared" si="173"/>
        <v>N</v>
      </c>
      <c r="AT143" s="15" t="str">
        <f t="shared" si="174"/>
        <v/>
      </c>
      <c r="AU143" s="1" t="str">
        <f t="shared" si="175"/>
        <v/>
      </c>
      <c r="AV143" s="1" t="str">
        <f t="shared" si="17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65"/>
        <v/>
      </c>
      <c r="AF144" s="1" t="str">
        <f t="shared" si="166"/>
        <v/>
      </c>
      <c r="AG144" s="1" t="str">
        <f t="shared" si="167"/>
        <v/>
      </c>
      <c r="AH144" s="1" t="str">
        <f t="shared" si="168"/>
        <v/>
      </c>
      <c r="AI144" s="1" t="str">
        <f t="shared" si="169"/>
        <v/>
      </c>
      <c r="AJ144" s="1" t="str">
        <f t="shared" si="170"/>
        <v/>
      </c>
      <c r="AK144" s="1">
        <f t="shared" si="177"/>
        <v>0</v>
      </c>
      <c r="AL144" s="1">
        <f t="shared" si="178"/>
        <v>0</v>
      </c>
      <c r="AP144" s="1" t="str">
        <f t="shared" si="171"/>
        <v>N</v>
      </c>
      <c r="AQ144" s="1" t="str">
        <f t="shared" si="172"/>
        <v>N</v>
      </c>
      <c r="AR144" s="1" t="str">
        <f t="shared" si="173"/>
        <v>N</v>
      </c>
      <c r="AT144" s="15" t="str">
        <f t="shared" si="174"/>
        <v/>
      </c>
      <c r="AU144" s="1" t="str">
        <f t="shared" si="175"/>
        <v/>
      </c>
      <c r="AV144" s="1" t="str">
        <f t="shared" si="17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65"/>
        <v/>
      </c>
      <c r="AF145" s="1" t="str">
        <f t="shared" si="166"/>
        <v/>
      </c>
      <c r="AG145" s="1" t="str">
        <f t="shared" si="167"/>
        <v/>
      </c>
      <c r="AH145" s="1" t="str">
        <f t="shared" si="168"/>
        <v/>
      </c>
      <c r="AI145" s="1" t="str">
        <f t="shared" si="169"/>
        <v/>
      </c>
      <c r="AJ145" s="1" t="str">
        <f t="shared" si="170"/>
        <v/>
      </c>
      <c r="AK145" s="1">
        <f t="shared" si="177"/>
        <v>0</v>
      </c>
      <c r="AL145" s="1">
        <f t="shared" si="178"/>
        <v>0</v>
      </c>
      <c r="AP145" s="1" t="str">
        <f t="shared" si="171"/>
        <v>N</v>
      </c>
      <c r="AQ145" s="1" t="str">
        <f t="shared" si="172"/>
        <v>N</v>
      </c>
      <c r="AR145" s="1" t="str">
        <f t="shared" si="173"/>
        <v>N</v>
      </c>
      <c r="AT145" s="15" t="str">
        <f t="shared" si="174"/>
        <v/>
      </c>
      <c r="AU145" s="1" t="str">
        <f t="shared" si="175"/>
        <v/>
      </c>
      <c r="AV145" s="1" t="str">
        <f t="shared" si="17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65"/>
        <v/>
      </c>
      <c r="AF146" s="1" t="str">
        <f t="shared" si="166"/>
        <v/>
      </c>
      <c r="AG146" s="1" t="str">
        <f t="shared" si="167"/>
        <v/>
      </c>
      <c r="AH146" s="1" t="str">
        <f t="shared" si="168"/>
        <v/>
      </c>
      <c r="AI146" s="1" t="str">
        <f t="shared" si="169"/>
        <v/>
      </c>
      <c r="AJ146" s="1" t="str">
        <f t="shared" si="170"/>
        <v/>
      </c>
      <c r="AK146" s="1">
        <f t="shared" si="177"/>
        <v>0</v>
      </c>
      <c r="AL146" s="1">
        <f t="shared" si="178"/>
        <v>0</v>
      </c>
      <c r="AP146" s="1" t="str">
        <f t="shared" si="171"/>
        <v>N</v>
      </c>
      <c r="AQ146" s="1" t="str">
        <f t="shared" si="172"/>
        <v>N</v>
      </c>
      <c r="AR146" s="1" t="str">
        <f t="shared" si="173"/>
        <v>N</v>
      </c>
      <c r="AT146" s="15" t="str">
        <f t="shared" si="174"/>
        <v/>
      </c>
      <c r="AU146" s="1" t="str">
        <f t="shared" si="175"/>
        <v/>
      </c>
      <c r="AV146" s="1" t="str">
        <f t="shared" si="17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65"/>
        <v/>
      </c>
      <c r="AF147" s="1" t="str">
        <f t="shared" si="166"/>
        <v/>
      </c>
      <c r="AG147" s="1" t="str">
        <f t="shared" si="167"/>
        <v/>
      </c>
      <c r="AH147" s="1" t="str">
        <f t="shared" si="168"/>
        <v/>
      </c>
      <c r="AI147" s="1" t="str">
        <f t="shared" si="169"/>
        <v/>
      </c>
      <c r="AJ147" s="1" t="str">
        <f t="shared" si="170"/>
        <v/>
      </c>
      <c r="AK147" s="1">
        <f t="shared" si="177"/>
        <v>0</v>
      </c>
      <c r="AL147" s="1">
        <f t="shared" si="178"/>
        <v>0</v>
      </c>
      <c r="AP147" s="1" t="str">
        <f t="shared" si="171"/>
        <v>N</v>
      </c>
      <c r="AQ147" s="1" t="str">
        <f t="shared" si="172"/>
        <v>N</v>
      </c>
      <c r="AR147" s="1" t="str">
        <f t="shared" si="173"/>
        <v>N</v>
      </c>
      <c r="AT147" s="15" t="str">
        <f t="shared" si="174"/>
        <v/>
      </c>
      <c r="AU147" s="1" t="str">
        <f t="shared" si="175"/>
        <v/>
      </c>
      <c r="AV147" s="1" t="str">
        <f t="shared" si="17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65"/>
        <v/>
      </c>
      <c r="AF148" s="1" t="str">
        <f t="shared" si="166"/>
        <v/>
      </c>
      <c r="AG148" s="1" t="str">
        <f t="shared" si="167"/>
        <v/>
      </c>
      <c r="AH148" s="1" t="str">
        <f t="shared" si="168"/>
        <v/>
      </c>
      <c r="AI148" s="1" t="str">
        <f t="shared" si="169"/>
        <v/>
      </c>
      <c r="AJ148" s="1" t="str">
        <f t="shared" si="170"/>
        <v/>
      </c>
      <c r="AK148" s="1">
        <f t="shared" si="177"/>
        <v>0</v>
      </c>
      <c r="AL148" s="1">
        <f t="shared" si="178"/>
        <v>0</v>
      </c>
      <c r="AP148" s="1" t="str">
        <f t="shared" si="171"/>
        <v>N</v>
      </c>
      <c r="AQ148" s="1" t="str">
        <f t="shared" si="172"/>
        <v>N</v>
      </c>
      <c r="AR148" s="1" t="str">
        <f t="shared" si="173"/>
        <v>N</v>
      </c>
      <c r="AT148" s="15" t="str">
        <f t="shared" si="174"/>
        <v/>
      </c>
      <c r="AU148" s="1" t="str">
        <f t="shared" si="175"/>
        <v/>
      </c>
      <c r="AV148" s="1" t="str">
        <f t="shared" si="17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65"/>
        <v/>
      </c>
      <c r="AF149" s="1" t="str">
        <f t="shared" si="166"/>
        <v/>
      </c>
      <c r="AG149" s="1" t="str">
        <f t="shared" si="167"/>
        <v/>
      </c>
      <c r="AH149" s="1" t="str">
        <f t="shared" si="168"/>
        <v/>
      </c>
      <c r="AI149" s="1" t="str">
        <f t="shared" si="169"/>
        <v/>
      </c>
      <c r="AJ149" s="1" t="str">
        <f t="shared" si="170"/>
        <v/>
      </c>
      <c r="AK149" s="1">
        <f t="shared" si="177"/>
        <v>0</v>
      </c>
      <c r="AL149" s="1">
        <f t="shared" si="178"/>
        <v>0</v>
      </c>
      <c r="AP149" s="1" t="str">
        <f t="shared" si="171"/>
        <v>N</v>
      </c>
      <c r="AQ149" s="1" t="str">
        <f t="shared" si="172"/>
        <v>N</v>
      </c>
      <c r="AR149" s="1" t="str">
        <f t="shared" si="173"/>
        <v>N</v>
      </c>
      <c r="AT149" s="15" t="str">
        <f t="shared" si="174"/>
        <v/>
      </c>
      <c r="AU149" s="1" t="str">
        <f t="shared" si="175"/>
        <v/>
      </c>
      <c r="AV149" s="1" t="str">
        <f t="shared" si="17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65"/>
        <v/>
      </c>
      <c r="AF150" s="1" t="str">
        <f t="shared" si="166"/>
        <v/>
      </c>
      <c r="AG150" s="1" t="str">
        <f t="shared" si="167"/>
        <v/>
      </c>
      <c r="AH150" s="1" t="str">
        <f t="shared" si="168"/>
        <v/>
      </c>
      <c r="AI150" s="1" t="str">
        <f t="shared" si="169"/>
        <v/>
      </c>
      <c r="AJ150" s="1" t="str">
        <f t="shared" si="170"/>
        <v/>
      </c>
      <c r="AK150" s="1">
        <f t="shared" si="177"/>
        <v>0</v>
      </c>
      <c r="AL150" s="1">
        <f t="shared" si="178"/>
        <v>0</v>
      </c>
      <c r="AP150" s="1" t="str">
        <f t="shared" si="171"/>
        <v>N</v>
      </c>
      <c r="AQ150" s="1" t="str">
        <f t="shared" si="172"/>
        <v>N</v>
      </c>
      <c r="AR150" s="1" t="str">
        <f t="shared" si="173"/>
        <v>N</v>
      </c>
      <c r="AT150" s="15" t="str">
        <f t="shared" si="174"/>
        <v/>
      </c>
      <c r="AU150" s="1" t="str">
        <f t="shared" si="175"/>
        <v/>
      </c>
      <c r="AV150" s="1" t="str">
        <f t="shared" si="17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65"/>
        <v/>
      </c>
      <c r="AF151" s="1" t="str">
        <f t="shared" si="166"/>
        <v/>
      </c>
      <c r="AG151" s="1" t="str">
        <f t="shared" si="167"/>
        <v/>
      </c>
      <c r="AH151" s="1" t="str">
        <f t="shared" si="168"/>
        <v/>
      </c>
      <c r="AI151" s="1" t="str">
        <f t="shared" si="169"/>
        <v/>
      </c>
      <c r="AJ151" s="1" t="str">
        <f t="shared" si="170"/>
        <v/>
      </c>
      <c r="AK151" s="1">
        <f t="shared" si="177"/>
        <v>0</v>
      </c>
      <c r="AL151" s="1">
        <f t="shared" si="178"/>
        <v>0</v>
      </c>
      <c r="AP151" s="1" t="str">
        <f t="shared" si="171"/>
        <v>N</v>
      </c>
      <c r="AQ151" s="1" t="str">
        <f t="shared" si="172"/>
        <v>N</v>
      </c>
      <c r="AR151" s="1" t="str">
        <f t="shared" si="173"/>
        <v>N</v>
      </c>
      <c r="AT151" s="15" t="str">
        <f t="shared" si="174"/>
        <v/>
      </c>
      <c r="AU151" s="1" t="str">
        <f t="shared" si="175"/>
        <v/>
      </c>
      <c r="AV151" s="1" t="str">
        <f t="shared" si="17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65"/>
        <v/>
      </c>
      <c r="AF152" s="1" t="str">
        <f t="shared" si="166"/>
        <v/>
      </c>
      <c r="AG152" s="1" t="str">
        <f t="shared" si="167"/>
        <v/>
      </c>
      <c r="AH152" s="1" t="str">
        <f t="shared" si="168"/>
        <v/>
      </c>
      <c r="AI152" s="1" t="str">
        <f t="shared" si="169"/>
        <v/>
      </c>
      <c r="AJ152" s="1" t="str">
        <f t="shared" si="170"/>
        <v/>
      </c>
      <c r="AK152" s="1">
        <f t="shared" si="177"/>
        <v>0</v>
      </c>
      <c r="AL152" s="1">
        <f t="shared" si="178"/>
        <v>0</v>
      </c>
      <c r="AP152" s="1" t="str">
        <f t="shared" si="171"/>
        <v>N</v>
      </c>
      <c r="AQ152" s="1" t="str">
        <f t="shared" si="172"/>
        <v>N</v>
      </c>
      <c r="AR152" s="1" t="str">
        <f t="shared" si="173"/>
        <v>N</v>
      </c>
      <c r="AT152" s="15" t="str">
        <f t="shared" si="174"/>
        <v/>
      </c>
      <c r="AU152" s="1" t="str">
        <f t="shared" si="175"/>
        <v/>
      </c>
      <c r="AV152" s="1" t="str">
        <f t="shared" si="17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65"/>
        <v/>
      </c>
      <c r="AF153" s="1" t="str">
        <f t="shared" si="166"/>
        <v/>
      </c>
      <c r="AG153" s="1" t="str">
        <f t="shared" si="167"/>
        <v/>
      </c>
      <c r="AH153" s="1" t="str">
        <f t="shared" si="168"/>
        <v/>
      </c>
      <c r="AI153" s="1" t="str">
        <f t="shared" si="169"/>
        <v/>
      </c>
      <c r="AJ153" s="1" t="str">
        <f t="shared" si="170"/>
        <v/>
      </c>
      <c r="AK153" s="1">
        <f t="shared" si="177"/>
        <v>0</v>
      </c>
      <c r="AL153" s="1">
        <f t="shared" si="178"/>
        <v>0</v>
      </c>
      <c r="AP153" s="1" t="str">
        <f t="shared" si="171"/>
        <v>N</v>
      </c>
      <c r="AQ153" s="1" t="str">
        <f t="shared" si="172"/>
        <v>N</v>
      </c>
      <c r="AR153" s="1" t="str">
        <f t="shared" si="173"/>
        <v>N</v>
      </c>
      <c r="AT153" s="15" t="str">
        <f t="shared" si="174"/>
        <v/>
      </c>
      <c r="AU153" s="1" t="str">
        <f t="shared" si="175"/>
        <v/>
      </c>
      <c r="AV153" s="1" t="str">
        <f t="shared" si="17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65"/>
        <v/>
      </c>
      <c r="AF154" s="1" t="str">
        <f t="shared" si="166"/>
        <v/>
      </c>
      <c r="AG154" s="1" t="str">
        <f t="shared" si="167"/>
        <v/>
      </c>
      <c r="AH154" s="1" t="str">
        <f t="shared" si="168"/>
        <v/>
      </c>
      <c r="AI154" s="1" t="str">
        <f t="shared" si="169"/>
        <v/>
      </c>
      <c r="AJ154" s="1" t="str">
        <f t="shared" si="170"/>
        <v/>
      </c>
      <c r="AK154" s="1">
        <f t="shared" si="177"/>
        <v>0</v>
      </c>
      <c r="AL154" s="1">
        <f t="shared" si="178"/>
        <v>0</v>
      </c>
      <c r="AP154" s="1" t="str">
        <f t="shared" si="171"/>
        <v>N</v>
      </c>
      <c r="AQ154" s="1" t="str">
        <f t="shared" si="172"/>
        <v>N</v>
      </c>
      <c r="AR154" s="1" t="str">
        <f t="shared" si="173"/>
        <v>N</v>
      </c>
      <c r="AT154" s="15" t="str">
        <f t="shared" si="174"/>
        <v/>
      </c>
      <c r="AU154" s="1" t="str">
        <f t="shared" si="175"/>
        <v/>
      </c>
      <c r="AV154" s="1" t="str">
        <f t="shared" si="17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65"/>
        <v/>
      </c>
      <c r="AF155" s="1" t="str">
        <f t="shared" si="166"/>
        <v/>
      </c>
      <c r="AG155" s="1" t="str">
        <f t="shared" si="167"/>
        <v/>
      </c>
      <c r="AH155" s="1" t="str">
        <f t="shared" si="168"/>
        <v/>
      </c>
      <c r="AI155" s="1" t="str">
        <f t="shared" si="169"/>
        <v/>
      </c>
      <c r="AJ155" s="1" t="str">
        <f t="shared" si="170"/>
        <v/>
      </c>
      <c r="AK155" s="1">
        <f t="shared" si="177"/>
        <v>0</v>
      </c>
      <c r="AL155" s="1">
        <f t="shared" si="178"/>
        <v>0</v>
      </c>
      <c r="AP155" s="1" t="str">
        <f t="shared" si="171"/>
        <v>N</v>
      </c>
      <c r="AQ155" s="1" t="str">
        <f t="shared" si="172"/>
        <v>N</v>
      </c>
      <c r="AR155" s="1" t="str">
        <f t="shared" si="173"/>
        <v>N</v>
      </c>
      <c r="AT155" s="15" t="str">
        <f t="shared" si="174"/>
        <v/>
      </c>
      <c r="AU155" s="1" t="str">
        <f t="shared" si="175"/>
        <v/>
      </c>
      <c r="AV155" s="1" t="str">
        <f t="shared" si="17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65"/>
        <v/>
      </c>
      <c r="AF156" s="1" t="str">
        <f t="shared" si="166"/>
        <v/>
      </c>
      <c r="AG156" s="1" t="str">
        <f t="shared" si="167"/>
        <v/>
      </c>
      <c r="AH156" s="1" t="str">
        <f t="shared" si="168"/>
        <v/>
      </c>
      <c r="AI156" s="1" t="str">
        <f t="shared" si="169"/>
        <v/>
      </c>
      <c r="AJ156" s="1" t="str">
        <f t="shared" si="170"/>
        <v/>
      </c>
      <c r="AK156" s="1">
        <f t="shared" si="177"/>
        <v>0</v>
      </c>
      <c r="AL156" s="1">
        <f t="shared" si="178"/>
        <v>0</v>
      </c>
      <c r="AP156" s="1" t="str">
        <f t="shared" si="171"/>
        <v>N</v>
      </c>
      <c r="AQ156" s="1" t="str">
        <f t="shared" si="172"/>
        <v>N</v>
      </c>
      <c r="AR156" s="1" t="str">
        <f t="shared" si="173"/>
        <v>N</v>
      </c>
      <c r="AT156" s="15" t="str">
        <f t="shared" si="174"/>
        <v/>
      </c>
      <c r="AU156" s="1" t="str">
        <f t="shared" si="175"/>
        <v/>
      </c>
      <c r="AV156" s="1" t="str">
        <f t="shared" si="17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65"/>
        <v/>
      </c>
      <c r="AF157" s="1" t="str">
        <f t="shared" si="166"/>
        <v/>
      </c>
      <c r="AG157" s="1" t="str">
        <f t="shared" si="167"/>
        <v/>
      </c>
      <c r="AH157" s="1" t="str">
        <f t="shared" si="168"/>
        <v/>
      </c>
      <c r="AI157" s="1" t="str">
        <f t="shared" si="169"/>
        <v/>
      </c>
      <c r="AJ157" s="1" t="str">
        <f t="shared" si="170"/>
        <v/>
      </c>
      <c r="AK157" s="1">
        <f t="shared" si="177"/>
        <v>0</v>
      </c>
      <c r="AL157" s="1">
        <f t="shared" si="178"/>
        <v>0</v>
      </c>
      <c r="AP157" s="1" t="str">
        <f t="shared" si="171"/>
        <v>N</v>
      </c>
      <c r="AQ157" s="1" t="str">
        <f t="shared" si="172"/>
        <v>N</v>
      </c>
      <c r="AR157" s="1" t="str">
        <f t="shared" si="173"/>
        <v>N</v>
      </c>
      <c r="AT157" s="15" t="str">
        <f t="shared" si="174"/>
        <v/>
      </c>
      <c r="AU157" s="1" t="str">
        <f t="shared" si="175"/>
        <v/>
      </c>
      <c r="AV157" s="1" t="str">
        <f t="shared" si="17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65"/>
        <v/>
      </c>
      <c r="AF158" s="1" t="str">
        <f t="shared" si="166"/>
        <v/>
      </c>
      <c r="AG158" s="1" t="str">
        <f t="shared" si="167"/>
        <v/>
      </c>
      <c r="AH158" s="1" t="str">
        <f t="shared" si="168"/>
        <v/>
      </c>
      <c r="AI158" s="1" t="str">
        <f t="shared" si="169"/>
        <v/>
      </c>
      <c r="AJ158" s="1" t="str">
        <f t="shared" si="170"/>
        <v/>
      </c>
      <c r="AK158" s="1">
        <f t="shared" si="177"/>
        <v>0</v>
      </c>
      <c r="AL158" s="1">
        <f t="shared" si="178"/>
        <v>0</v>
      </c>
      <c r="AP158" s="1" t="str">
        <f t="shared" si="171"/>
        <v>N</v>
      </c>
      <c r="AQ158" s="1" t="str">
        <f t="shared" si="172"/>
        <v>N</v>
      </c>
      <c r="AR158" s="1" t="str">
        <f t="shared" si="173"/>
        <v>N</v>
      </c>
      <c r="AT158" s="15" t="str">
        <f t="shared" si="174"/>
        <v/>
      </c>
      <c r="AU158" s="1" t="str">
        <f t="shared" si="175"/>
        <v/>
      </c>
      <c r="AV158" s="1" t="str">
        <f t="shared" si="17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65"/>
        <v/>
      </c>
      <c r="AF159" s="1" t="str">
        <f t="shared" si="166"/>
        <v/>
      </c>
      <c r="AG159" s="1" t="str">
        <f t="shared" si="167"/>
        <v/>
      </c>
      <c r="AH159" s="1" t="str">
        <f t="shared" si="168"/>
        <v/>
      </c>
      <c r="AI159" s="1" t="str">
        <f t="shared" si="169"/>
        <v/>
      </c>
      <c r="AJ159" s="1" t="str">
        <f t="shared" si="170"/>
        <v/>
      </c>
      <c r="AK159" s="1">
        <f t="shared" si="177"/>
        <v>0</v>
      </c>
      <c r="AL159" s="1">
        <f t="shared" si="178"/>
        <v>0</v>
      </c>
      <c r="AP159" s="1" t="str">
        <f t="shared" si="171"/>
        <v>N</v>
      </c>
      <c r="AQ159" s="1" t="str">
        <f t="shared" si="172"/>
        <v>N</v>
      </c>
      <c r="AR159" s="1" t="str">
        <f t="shared" si="173"/>
        <v>N</v>
      </c>
      <c r="AT159" s="15" t="str">
        <f t="shared" si="174"/>
        <v/>
      </c>
      <c r="AU159" s="1" t="str">
        <f t="shared" si="175"/>
        <v/>
      </c>
      <c r="AV159" s="1" t="str">
        <f t="shared" si="17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65"/>
        <v/>
      </c>
      <c r="AF160" s="1" t="str">
        <f t="shared" si="166"/>
        <v/>
      </c>
      <c r="AG160" s="1" t="str">
        <f t="shared" si="167"/>
        <v/>
      </c>
      <c r="AH160" s="1" t="str">
        <f t="shared" si="168"/>
        <v/>
      </c>
      <c r="AI160" s="1" t="str">
        <f t="shared" si="169"/>
        <v/>
      </c>
      <c r="AJ160" s="1" t="str">
        <f t="shared" si="170"/>
        <v/>
      </c>
      <c r="AK160" s="1">
        <f t="shared" si="177"/>
        <v>0</v>
      </c>
      <c r="AL160" s="1">
        <f t="shared" si="178"/>
        <v>0</v>
      </c>
      <c r="AP160" s="1" t="str">
        <f t="shared" si="171"/>
        <v>N</v>
      </c>
      <c r="AQ160" s="1" t="str">
        <f t="shared" si="172"/>
        <v>N</v>
      </c>
      <c r="AR160" s="1" t="str">
        <f t="shared" si="173"/>
        <v>N</v>
      </c>
      <c r="AT160" s="15" t="str">
        <f t="shared" si="174"/>
        <v/>
      </c>
      <c r="AU160" s="1" t="str">
        <f t="shared" si="175"/>
        <v/>
      </c>
      <c r="AV160" s="1" t="str">
        <f t="shared" si="17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65"/>
        <v/>
      </c>
      <c r="AF161" s="1" t="str">
        <f t="shared" si="166"/>
        <v/>
      </c>
      <c r="AG161" s="1" t="str">
        <f t="shared" si="167"/>
        <v/>
      </c>
      <c r="AH161" s="1" t="str">
        <f t="shared" si="168"/>
        <v/>
      </c>
      <c r="AI161" s="1" t="str">
        <f t="shared" si="169"/>
        <v/>
      </c>
      <c r="AJ161" s="1" t="str">
        <f t="shared" si="170"/>
        <v/>
      </c>
      <c r="AK161" s="1">
        <f t="shared" si="177"/>
        <v>0</v>
      </c>
      <c r="AL161" s="1">
        <f t="shared" si="178"/>
        <v>0</v>
      </c>
      <c r="AP161" s="1" t="str">
        <f t="shared" si="171"/>
        <v>N</v>
      </c>
      <c r="AQ161" s="1" t="str">
        <f t="shared" si="172"/>
        <v>N</v>
      </c>
      <c r="AR161" s="1" t="str">
        <f t="shared" si="173"/>
        <v>N</v>
      </c>
      <c r="AT161" s="15" t="str">
        <f t="shared" si="174"/>
        <v/>
      </c>
      <c r="AU161" s="1" t="str">
        <f t="shared" si="175"/>
        <v/>
      </c>
      <c r="AV161" s="1" t="str">
        <f t="shared" si="17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65"/>
        <v/>
      </c>
      <c r="AF162" s="1" t="str">
        <f t="shared" si="166"/>
        <v/>
      </c>
      <c r="AG162" s="1" t="str">
        <f t="shared" si="167"/>
        <v/>
      </c>
      <c r="AH162" s="1" t="str">
        <f t="shared" si="168"/>
        <v/>
      </c>
      <c r="AI162" s="1" t="str">
        <f t="shared" si="169"/>
        <v/>
      </c>
      <c r="AJ162" s="1" t="str">
        <f t="shared" si="170"/>
        <v/>
      </c>
      <c r="AK162" s="1">
        <f t="shared" si="177"/>
        <v>0</v>
      </c>
      <c r="AL162" s="1">
        <f t="shared" si="178"/>
        <v>0</v>
      </c>
      <c r="AP162" s="1" t="str">
        <f t="shared" si="171"/>
        <v>N</v>
      </c>
      <c r="AQ162" s="1" t="str">
        <f t="shared" si="172"/>
        <v>N</v>
      </c>
      <c r="AR162" s="1" t="str">
        <f t="shared" si="173"/>
        <v>N</v>
      </c>
      <c r="AT162" s="15" t="str">
        <f t="shared" si="174"/>
        <v/>
      </c>
      <c r="AU162" s="1" t="str">
        <f t="shared" si="175"/>
        <v/>
      </c>
      <c r="AV162" s="1" t="str">
        <f t="shared" si="17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65"/>
        <v/>
      </c>
      <c r="AF163" s="1" t="str">
        <f t="shared" si="166"/>
        <v/>
      </c>
      <c r="AG163" s="1" t="str">
        <f t="shared" si="167"/>
        <v/>
      </c>
      <c r="AH163" s="1" t="str">
        <f t="shared" si="168"/>
        <v/>
      </c>
      <c r="AI163" s="1" t="str">
        <f t="shared" si="169"/>
        <v/>
      </c>
      <c r="AJ163" s="1" t="str">
        <f t="shared" si="170"/>
        <v/>
      </c>
      <c r="AK163" s="1">
        <f t="shared" si="177"/>
        <v>0</v>
      </c>
      <c r="AL163" s="1">
        <f t="shared" si="178"/>
        <v>0</v>
      </c>
      <c r="AP163" s="1" t="str">
        <f t="shared" si="171"/>
        <v>N</v>
      </c>
      <c r="AQ163" s="1" t="str">
        <f t="shared" si="172"/>
        <v>N</v>
      </c>
      <c r="AR163" s="1" t="str">
        <f t="shared" si="173"/>
        <v>N</v>
      </c>
      <c r="AT163" s="15" t="str">
        <f t="shared" si="174"/>
        <v/>
      </c>
      <c r="AU163" s="1" t="str">
        <f t="shared" si="175"/>
        <v/>
      </c>
      <c r="AV163" s="1" t="str">
        <f t="shared" si="17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65"/>
        <v/>
      </c>
      <c r="AF164" s="1" t="str">
        <f t="shared" si="166"/>
        <v/>
      </c>
      <c r="AG164" s="1" t="str">
        <f t="shared" si="167"/>
        <v/>
      </c>
      <c r="AH164" s="1" t="str">
        <f t="shared" si="168"/>
        <v/>
      </c>
      <c r="AI164" s="1" t="str">
        <f t="shared" si="169"/>
        <v/>
      </c>
      <c r="AJ164" s="1" t="str">
        <f t="shared" si="170"/>
        <v/>
      </c>
      <c r="AK164" s="1">
        <f t="shared" si="177"/>
        <v>0</v>
      </c>
      <c r="AL164" s="1">
        <f t="shared" si="178"/>
        <v>0</v>
      </c>
      <c r="AP164" s="1" t="str">
        <f t="shared" si="171"/>
        <v>N</v>
      </c>
      <c r="AQ164" s="1" t="str">
        <f t="shared" si="172"/>
        <v>N</v>
      </c>
      <c r="AR164" s="1" t="str">
        <f t="shared" si="173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65"/>
        <v/>
      </c>
      <c r="AF165" s="1" t="str">
        <f t="shared" si="166"/>
        <v/>
      </c>
      <c r="AG165" s="1" t="str">
        <f t="shared" si="167"/>
        <v/>
      </c>
      <c r="AH165" s="1" t="str">
        <f t="shared" si="168"/>
        <v/>
      </c>
      <c r="AI165" s="1" t="str">
        <f t="shared" si="169"/>
        <v/>
      </c>
      <c r="AJ165" s="1" t="str">
        <f t="shared" si="170"/>
        <v/>
      </c>
      <c r="AK165" s="1">
        <f t="shared" si="177"/>
        <v>0</v>
      </c>
      <c r="AL165" s="1">
        <f t="shared" si="178"/>
        <v>0</v>
      </c>
      <c r="AP165" s="1" t="str">
        <f t="shared" si="171"/>
        <v>N</v>
      </c>
      <c r="AQ165" s="1" t="str">
        <f t="shared" si="172"/>
        <v>N</v>
      </c>
      <c r="AR165" s="1" t="str">
        <f t="shared" si="173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65"/>
        <v/>
      </c>
      <c r="AF166" s="1" t="str">
        <f t="shared" si="166"/>
        <v/>
      </c>
      <c r="AG166" s="1" t="str">
        <f t="shared" si="167"/>
        <v/>
      </c>
      <c r="AH166" s="1" t="str">
        <f t="shared" si="168"/>
        <v/>
      </c>
      <c r="AI166" s="1" t="str">
        <f t="shared" si="169"/>
        <v/>
      </c>
      <c r="AJ166" s="1" t="str">
        <f t="shared" si="170"/>
        <v/>
      </c>
      <c r="AK166" s="1">
        <f t="shared" si="177"/>
        <v>0</v>
      </c>
      <c r="AL166" s="1">
        <f t="shared" si="178"/>
        <v>0</v>
      </c>
      <c r="AP166" s="1" t="str">
        <f t="shared" si="171"/>
        <v>N</v>
      </c>
      <c r="AQ166" s="1" t="str">
        <f t="shared" si="172"/>
        <v>N</v>
      </c>
      <c r="AR166" s="1" t="str">
        <f t="shared" si="173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65"/>
        <v/>
      </c>
      <c r="AF167" s="1" t="str">
        <f t="shared" si="166"/>
        <v/>
      </c>
      <c r="AG167" s="1" t="str">
        <f t="shared" si="167"/>
        <v/>
      </c>
      <c r="AH167" s="1" t="str">
        <f t="shared" si="168"/>
        <v/>
      </c>
      <c r="AI167" s="1" t="str">
        <f t="shared" si="169"/>
        <v/>
      </c>
      <c r="AJ167" s="1" t="str">
        <f t="shared" si="170"/>
        <v/>
      </c>
      <c r="AK167" s="1">
        <f t="shared" si="177"/>
        <v>0</v>
      </c>
      <c r="AL167" s="1">
        <f t="shared" si="178"/>
        <v>0</v>
      </c>
      <c r="AP167" s="1" t="str">
        <f t="shared" si="171"/>
        <v>N</v>
      </c>
      <c r="AQ167" s="1" t="str">
        <f t="shared" si="172"/>
        <v>N</v>
      </c>
      <c r="AR167" s="1" t="str">
        <f t="shared" si="173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65"/>
        <v/>
      </c>
      <c r="AF168" s="1" t="str">
        <f t="shared" si="166"/>
        <v/>
      </c>
      <c r="AG168" s="1" t="str">
        <f t="shared" si="167"/>
        <v/>
      </c>
      <c r="AH168" s="1" t="str">
        <f t="shared" si="168"/>
        <v/>
      </c>
      <c r="AI168" s="1" t="str">
        <f t="shared" si="169"/>
        <v/>
      </c>
      <c r="AJ168" s="1" t="str">
        <f t="shared" si="170"/>
        <v/>
      </c>
      <c r="AK168" s="1">
        <f t="shared" si="177"/>
        <v>0</v>
      </c>
      <c r="AL168" s="1">
        <f t="shared" si="178"/>
        <v>0</v>
      </c>
      <c r="AP168" s="1" t="str">
        <f t="shared" si="171"/>
        <v>N</v>
      </c>
      <c r="AQ168" s="1" t="str">
        <f t="shared" si="172"/>
        <v>N</v>
      </c>
      <c r="AR168" s="1" t="str">
        <f t="shared" si="173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65"/>
        <v/>
      </c>
      <c r="AF169" s="1" t="str">
        <f t="shared" si="166"/>
        <v/>
      </c>
      <c r="AG169" s="1" t="str">
        <f t="shared" si="167"/>
        <v/>
      </c>
      <c r="AH169" s="1" t="str">
        <f t="shared" si="168"/>
        <v/>
      </c>
      <c r="AI169" s="1" t="str">
        <f t="shared" si="169"/>
        <v/>
      </c>
      <c r="AJ169" s="1" t="str">
        <f t="shared" si="170"/>
        <v/>
      </c>
      <c r="AK169" s="1">
        <f t="shared" si="177"/>
        <v>0</v>
      </c>
      <c r="AL169" s="1">
        <f t="shared" si="178"/>
        <v>0</v>
      </c>
      <c r="AP169" s="1" t="str">
        <f t="shared" si="171"/>
        <v>N</v>
      </c>
      <c r="AQ169" s="1" t="str">
        <f t="shared" si="172"/>
        <v>N</v>
      </c>
      <c r="AR169" s="1" t="str">
        <f t="shared" si="173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79">IF(M169="","",IF(Y170="B",IF(M169="P",BH170,""),IF(M168="B",BH170,"")))</f>
        <v/>
      </c>
      <c r="AF170" s="1" t="str">
        <f t="shared" ref="AF170:AF201" si="180">IF(M169="","",IF(Y170="B",IF(M169="B",BH170,""),IF(M168="P",BH170,"")))</f>
        <v/>
      </c>
      <c r="AG170" s="1" t="str">
        <f t="shared" ref="AG170:AG195" si="181">IF(M169="","",IF(Z170="C",IF(M169="B",BJ170,""),IF(M168="B",BJ170,"")))</f>
        <v/>
      </c>
      <c r="AH170" s="1" t="str">
        <f t="shared" ref="AH170:AH201" si="182">IF(M169="","",IF(Z170="C",IF(M169="P",BJ170,""),IF(M168="P",BJ170,"")))</f>
        <v/>
      </c>
      <c r="AI170" s="1" t="str">
        <f t="shared" ref="AI170:AI201" si="183">IF(M169="","",IF(AND(AE170="L5",AH170="L5",AY170=""),"L0",AX170))</f>
        <v/>
      </c>
      <c r="AJ170" s="1" t="str">
        <f t="shared" ref="AJ170:AJ201" si="184">IF(M169="","",IF(AND(AF170="L5",AH170="L5",AX170=""),"L0",AY170))</f>
        <v/>
      </c>
      <c r="AK170" s="1">
        <f t="shared" si="177"/>
        <v>0</v>
      </c>
      <c r="AL170" s="1">
        <f t="shared" si="178"/>
        <v>0</v>
      </c>
      <c r="AP170" s="1" t="str">
        <f t="shared" si="171"/>
        <v>N</v>
      </c>
      <c r="AQ170" s="1" t="str">
        <f t="shared" si="172"/>
        <v>N</v>
      </c>
      <c r="AR170" s="1" t="str">
        <f t="shared" si="173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79"/>
        <v/>
      </c>
      <c r="AF171" s="1" t="str">
        <f t="shared" si="180"/>
        <v/>
      </c>
      <c r="AG171" s="1" t="str">
        <f t="shared" si="181"/>
        <v/>
      </c>
      <c r="AH171" s="1" t="str">
        <f t="shared" si="182"/>
        <v/>
      </c>
      <c r="AI171" s="1" t="str">
        <f t="shared" si="183"/>
        <v/>
      </c>
      <c r="AJ171" s="1" t="str">
        <f t="shared" si="184"/>
        <v/>
      </c>
      <c r="AK171" s="1">
        <f t="shared" si="177"/>
        <v>0</v>
      </c>
      <c r="AL171" s="1">
        <f t="shared" si="178"/>
        <v>0</v>
      </c>
      <c r="AP171" s="1" t="str">
        <f t="shared" si="171"/>
        <v>N</v>
      </c>
      <c r="AQ171" s="1" t="str">
        <f t="shared" si="172"/>
        <v>N</v>
      </c>
      <c r="AR171" s="1" t="str">
        <f t="shared" si="173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79"/>
        <v/>
      </c>
      <c r="AF172" s="1" t="str">
        <f t="shared" si="180"/>
        <v/>
      </c>
      <c r="AG172" s="1" t="str">
        <f t="shared" si="181"/>
        <v/>
      </c>
      <c r="AH172" s="1" t="str">
        <f t="shared" si="182"/>
        <v/>
      </c>
      <c r="AI172" s="1" t="str">
        <f t="shared" si="183"/>
        <v/>
      </c>
      <c r="AJ172" s="1" t="str">
        <f t="shared" si="184"/>
        <v/>
      </c>
      <c r="AK172" s="1">
        <f t="shared" si="177"/>
        <v>0</v>
      </c>
      <c r="AL172" s="1">
        <f t="shared" si="178"/>
        <v>0</v>
      </c>
      <c r="AP172" s="1" t="str">
        <f t="shared" si="171"/>
        <v>N</v>
      </c>
      <c r="AQ172" s="1" t="str">
        <f t="shared" si="172"/>
        <v>N</v>
      </c>
      <c r="AR172" s="1" t="str">
        <f t="shared" si="173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79"/>
        <v/>
      </c>
      <c r="AF173" s="1" t="str">
        <f t="shared" si="180"/>
        <v/>
      </c>
      <c r="AG173" s="1" t="str">
        <f t="shared" si="181"/>
        <v/>
      </c>
      <c r="AH173" s="1" t="str">
        <f t="shared" si="182"/>
        <v/>
      </c>
      <c r="AI173" s="1" t="str">
        <f t="shared" si="183"/>
        <v/>
      </c>
      <c r="AJ173" s="1" t="str">
        <f t="shared" si="184"/>
        <v/>
      </c>
      <c r="AK173" s="1">
        <f t="shared" si="177"/>
        <v>0</v>
      </c>
      <c r="AL173" s="1">
        <f t="shared" si="178"/>
        <v>0</v>
      </c>
      <c r="AP173" s="1" t="str">
        <f t="shared" si="171"/>
        <v>N</v>
      </c>
      <c r="AQ173" s="1" t="str">
        <f t="shared" si="172"/>
        <v>N</v>
      </c>
      <c r="AR173" s="1" t="str">
        <f t="shared" si="173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79"/>
        <v/>
      </c>
      <c r="AF174" s="1" t="str">
        <f t="shared" si="180"/>
        <v/>
      </c>
      <c r="AG174" s="1" t="str">
        <f t="shared" si="181"/>
        <v/>
      </c>
      <c r="AH174" s="1" t="str">
        <f t="shared" si="182"/>
        <v/>
      </c>
      <c r="AI174" s="1" t="str">
        <f t="shared" si="183"/>
        <v/>
      </c>
      <c r="AJ174" s="1" t="str">
        <f t="shared" si="184"/>
        <v/>
      </c>
      <c r="AK174" s="1">
        <f t="shared" si="177"/>
        <v>0</v>
      </c>
      <c r="AL174" s="1">
        <f t="shared" si="178"/>
        <v>0</v>
      </c>
      <c r="AP174" s="1" t="str">
        <f t="shared" si="171"/>
        <v>N</v>
      </c>
      <c r="AQ174" s="1" t="str">
        <f t="shared" si="172"/>
        <v>N</v>
      </c>
      <c r="AR174" s="1" t="str">
        <f t="shared" si="173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79"/>
        <v/>
      </c>
      <c r="AF175" s="1" t="str">
        <f t="shared" si="180"/>
        <v/>
      </c>
      <c r="AG175" s="1" t="str">
        <f t="shared" si="181"/>
        <v/>
      </c>
      <c r="AH175" s="1" t="str">
        <f t="shared" si="182"/>
        <v/>
      </c>
      <c r="AI175" s="1" t="str">
        <f t="shared" si="183"/>
        <v/>
      </c>
      <c r="AJ175" s="1" t="str">
        <f t="shared" si="184"/>
        <v/>
      </c>
      <c r="AK175" s="1">
        <f t="shared" si="177"/>
        <v>0</v>
      </c>
      <c r="AL175" s="1">
        <f t="shared" si="178"/>
        <v>0</v>
      </c>
      <c r="AP175" s="1" t="str">
        <f t="shared" si="171"/>
        <v>N</v>
      </c>
      <c r="AQ175" s="1" t="str">
        <f t="shared" si="172"/>
        <v>N</v>
      </c>
      <c r="AR175" s="1" t="str">
        <f t="shared" si="173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79"/>
        <v/>
      </c>
      <c r="AF176" s="1" t="str">
        <f t="shared" si="180"/>
        <v/>
      </c>
      <c r="AG176" s="1" t="str">
        <f t="shared" si="181"/>
        <v/>
      </c>
      <c r="AH176" s="1" t="str">
        <f t="shared" si="182"/>
        <v/>
      </c>
      <c r="AI176" s="1" t="str">
        <f t="shared" si="183"/>
        <v/>
      </c>
      <c r="AJ176" s="1" t="str">
        <f t="shared" si="184"/>
        <v/>
      </c>
      <c r="AK176" s="1">
        <f t="shared" si="177"/>
        <v>0</v>
      </c>
      <c r="AL176" s="1">
        <f t="shared" si="178"/>
        <v>0</v>
      </c>
      <c r="AP176" s="1" t="str">
        <f t="shared" si="171"/>
        <v>N</v>
      </c>
      <c r="AQ176" s="1" t="str">
        <f t="shared" si="172"/>
        <v>N</v>
      </c>
      <c r="AR176" s="1" t="str">
        <f t="shared" si="173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79"/>
        <v/>
      </c>
      <c r="AF177" s="1" t="str">
        <f t="shared" si="180"/>
        <v/>
      </c>
      <c r="AG177" s="1" t="str">
        <f t="shared" si="181"/>
        <v/>
      </c>
      <c r="AH177" s="1" t="str">
        <f t="shared" si="182"/>
        <v/>
      </c>
      <c r="AI177" s="1" t="str">
        <f t="shared" si="183"/>
        <v/>
      </c>
      <c r="AJ177" s="1" t="str">
        <f t="shared" si="184"/>
        <v/>
      </c>
      <c r="AK177" s="1">
        <f t="shared" si="177"/>
        <v>0</v>
      </c>
      <c r="AL177" s="1">
        <f t="shared" si="178"/>
        <v>0</v>
      </c>
      <c r="AP177" s="1" t="str">
        <f t="shared" si="171"/>
        <v>N</v>
      </c>
      <c r="AQ177" s="1" t="str">
        <f t="shared" si="172"/>
        <v>N</v>
      </c>
      <c r="AR177" s="1" t="str">
        <f t="shared" si="173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79"/>
        <v/>
      </c>
      <c r="AF178" s="1" t="str">
        <f t="shared" si="180"/>
        <v/>
      </c>
      <c r="AG178" s="1" t="str">
        <f t="shared" si="181"/>
        <v/>
      </c>
      <c r="AH178" s="1" t="str">
        <f t="shared" si="182"/>
        <v/>
      </c>
      <c r="AI178" s="1" t="str">
        <f t="shared" si="183"/>
        <v/>
      </c>
      <c r="AJ178" s="1" t="str">
        <f t="shared" si="184"/>
        <v/>
      </c>
      <c r="AK178" s="1">
        <f t="shared" si="177"/>
        <v>0</v>
      </c>
      <c r="AL178" s="1">
        <f t="shared" si="178"/>
        <v>0</v>
      </c>
      <c r="AP178" s="1" t="str">
        <f t="shared" si="171"/>
        <v>N</v>
      </c>
      <c r="AQ178" s="1" t="str">
        <f t="shared" si="172"/>
        <v>N</v>
      </c>
      <c r="AR178" s="1" t="str">
        <f t="shared" si="173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79"/>
        <v/>
      </c>
      <c r="AF179" s="1" t="str">
        <f t="shared" si="180"/>
        <v/>
      </c>
      <c r="AG179" s="1" t="str">
        <f t="shared" si="181"/>
        <v/>
      </c>
      <c r="AH179" s="1" t="str">
        <f t="shared" si="182"/>
        <v/>
      </c>
      <c r="AI179" s="1" t="str">
        <f t="shared" si="183"/>
        <v/>
      </c>
      <c r="AJ179" s="1" t="str">
        <f t="shared" si="184"/>
        <v/>
      </c>
      <c r="AK179" s="1">
        <f t="shared" si="177"/>
        <v>0</v>
      </c>
      <c r="AL179" s="1">
        <f t="shared" si="178"/>
        <v>0</v>
      </c>
      <c r="AP179" s="1" t="str">
        <f t="shared" si="171"/>
        <v>N</v>
      </c>
      <c r="AQ179" s="1" t="str">
        <f t="shared" si="172"/>
        <v>N</v>
      </c>
      <c r="AR179" s="1" t="str">
        <f t="shared" si="173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79"/>
        <v/>
      </c>
      <c r="AF180" s="1" t="str">
        <f t="shared" si="180"/>
        <v/>
      </c>
      <c r="AG180" s="1" t="str">
        <f t="shared" si="181"/>
        <v/>
      </c>
      <c r="AH180" s="1" t="str">
        <f t="shared" si="182"/>
        <v/>
      </c>
      <c r="AI180" s="1" t="str">
        <f t="shared" si="183"/>
        <v/>
      </c>
      <c r="AJ180" s="1" t="str">
        <f t="shared" si="184"/>
        <v/>
      </c>
      <c r="AK180" s="1">
        <f t="shared" si="177"/>
        <v>0</v>
      </c>
      <c r="AL180" s="1">
        <f t="shared" si="178"/>
        <v>0</v>
      </c>
      <c r="AP180" s="1" t="str">
        <f t="shared" si="171"/>
        <v>N</v>
      </c>
      <c r="AQ180" s="1" t="str">
        <f t="shared" si="172"/>
        <v>N</v>
      </c>
      <c r="AR180" s="1" t="str">
        <f t="shared" si="173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79"/>
        <v/>
      </c>
      <c r="AF181" s="1" t="str">
        <f t="shared" si="180"/>
        <v/>
      </c>
      <c r="AG181" s="1" t="str">
        <f t="shared" si="181"/>
        <v/>
      </c>
      <c r="AH181" s="1" t="str">
        <f t="shared" si="182"/>
        <v/>
      </c>
      <c r="AI181" s="1" t="str">
        <f t="shared" si="183"/>
        <v/>
      </c>
      <c r="AJ181" s="1" t="str">
        <f t="shared" si="184"/>
        <v/>
      </c>
      <c r="AK181" s="1">
        <f t="shared" si="177"/>
        <v>0</v>
      </c>
      <c r="AL181" s="1">
        <f t="shared" si="178"/>
        <v>0</v>
      </c>
      <c r="AP181" s="1" t="str">
        <f t="shared" si="171"/>
        <v>N</v>
      </c>
      <c r="AQ181" s="1" t="str">
        <f t="shared" si="172"/>
        <v>N</v>
      </c>
      <c r="AR181" s="1" t="str">
        <f t="shared" si="173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79"/>
        <v/>
      </c>
      <c r="AF182" s="1" t="str">
        <f t="shared" si="180"/>
        <v/>
      </c>
      <c r="AG182" s="1" t="str">
        <f t="shared" si="181"/>
        <v/>
      </c>
      <c r="AH182" s="1" t="str">
        <f t="shared" si="182"/>
        <v/>
      </c>
      <c r="AI182" s="1" t="str">
        <f t="shared" si="183"/>
        <v/>
      </c>
      <c r="AJ182" s="1" t="str">
        <f t="shared" si="184"/>
        <v/>
      </c>
      <c r="AK182" s="1">
        <f t="shared" si="177"/>
        <v>0</v>
      </c>
      <c r="AL182" s="1">
        <f t="shared" si="178"/>
        <v>0</v>
      </c>
      <c r="AP182" s="1" t="str">
        <f t="shared" si="171"/>
        <v>N</v>
      </c>
      <c r="AQ182" s="1" t="str">
        <f t="shared" si="172"/>
        <v>N</v>
      </c>
      <c r="AR182" s="1" t="str">
        <f t="shared" si="173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79"/>
        <v/>
      </c>
      <c r="AF183" s="1" t="str">
        <f t="shared" si="180"/>
        <v/>
      </c>
      <c r="AG183" s="1" t="str">
        <f t="shared" si="181"/>
        <v/>
      </c>
      <c r="AH183" s="1" t="str">
        <f t="shared" si="182"/>
        <v/>
      </c>
      <c r="AI183" s="1" t="str">
        <f t="shared" si="183"/>
        <v/>
      </c>
      <c r="AJ183" s="1" t="str">
        <f t="shared" si="184"/>
        <v/>
      </c>
      <c r="AK183" s="1">
        <f t="shared" si="177"/>
        <v>0</v>
      </c>
      <c r="AL183" s="1">
        <f t="shared" si="178"/>
        <v>0</v>
      </c>
      <c r="AP183" s="1" t="str">
        <f t="shared" si="171"/>
        <v>N</v>
      </c>
      <c r="AQ183" s="1" t="str">
        <f t="shared" si="172"/>
        <v>N</v>
      </c>
      <c r="AR183" s="1" t="str">
        <f t="shared" si="173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79"/>
        <v/>
      </c>
      <c r="AF184" s="1" t="str">
        <f t="shared" si="180"/>
        <v/>
      </c>
      <c r="AG184" s="1" t="str">
        <f t="shared" si="181"/>
        <v/>
      </c>
      <c r="AH184" s="1" t="str">
        <f t="shared" si="182"/>
        <v/>
      </c>
      <c r="AI184" s="1" t="str">
        <f t="shared" si="183"/>
        <v/>
      </c>
      <c r="AJ184" s="1" t="str">
        <f t="shared" si="184"/>
        <v/>
      </c>
      <c r="AK184" s="1">
        <f t="shared" si="177"/>
        <v>0</v>
      </c>
      <c r="AL184" s="1">
        <f t="shared" si="178"/>
        <v>0</v>
      </c>
      <c r="AP184" s="1" t="str">
        <f t="shared" si="171"/>
        <v>N</v>
      </c>
      <c r="AQ184" s="1" t="str">
        <f t="shared" si="172"/>
        <v>N</v>
      </c>
      <c r="AR184" s="1" t="str">
        <f t="shared" si="173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79"/>
        <v/>
      </c>
      <c r="AF185" s="1" t="str">
        <f t="shared" si="180"/>
        <v/>
      </c>
      <c r="AG185" s="1" t="str">
        <f t="shared" si="181"/>
        <v/>
      </c>
      <c r="AH185" s="1" t="str">
        <f t="shared" si="182"/>
        <v/>
      </c>
      <c r="AI185" s="1" t="str">
        <f t="shared" si="183"/>
        <v/>
      </c>
      <c r="AJ185" s="1" t="str">
        <f t="shared" si="184"/>
        <v/>
      </c>
      <c r="AK185" s="1">
        <f t="shared" si="177"/>
        <v>0</v>
      </c>
      <c r="AL185" s="1">
        <f t="shared" si="178"/>
        <v>0</v>
      </c>
      <c r="AP185" s="1" t="str">
        <f t="shared" si="171"/>
        <v>N</v>
      </c>
      <c r="AQ185" s="1" t="str">
        <f t="shared" si="172"/>
        <v>N</v>
      </c>
      <c r="AR185" s="1" t="str">
        <f t="shared" si="173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79"/>
        <v/>
      </c>
      <c r="AF186" s="1" t="str">
        <f t="shared" si="180"/>
        <v/>
      </c>
      <c r="AG186" s="1" t="str">
        <f t="shared" si="181"/>
        <v/>
      </c>
      <c r="AH186" s="1" t="str">
        <f t="shared" si="182"/>
        <v/>
      </c>
      <c r="AI186" s="1" t="str">
        <f t="shared" si="183"/>
        <v/>
      </c>
      <c r="AJ186" s="1" t="str">
        <f t="shared" si="184"/>
        <v/>
      </c>
      <c r="AK186" s="1">
        <f t="shared" si="177"/>
        <v>0</v>
      </c>
      <c r="AL186" s="1">
        <f t="shared" si="178"/>
        <v>0</v>
      </c>
      <c r="AP186" s="1" t="str">
        <f t="shared" si="171"/>
        <v>N</v>
      </c>
      <c r="AQ186" s="1" t="str">
        <f t="shared" si="172"/>
        <v>N</v>
      </c>
      <c r="AR186" s="1" t="str">
        <f t="shared" si="173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79"/>
        <v/>
      </c>
      <c r="AF187" s="1" t="str">
        <f t="shared" si="180"/>
        <v/>
      </c>
      <c r="AG187" s="1" t="str">
        <f t="shared" si="181"/>
        <v/>
      </c>
      <c r="AH187" s="1" t="str">
        <f t="shared" si="182"/>
        <v/>
      </c>
      <c r="AI187" s="1" t="str">
        <f t="shared" si="183"/>
        <v/>
      </c>
      <c r="AJ187" s="1" t="str">
        <f t="shared" si="184"/>
        <v/>
      </c>
      <c r="AK187" s="1">
        <f t="shared" si="177"/>
        <v>0</v>
      </c>
      <c r="AL187" s="1">
        <f t="shared" si="178"/>
        <v>0</v>
      </c>
      <c r="AP187" s="1" t="str">
        <f t="shared" si="171"/>
        <v>N</v>
      </c>
      <c r="AQ187" s="1" t="str">
        <f t="shared" si="172"/>
        <v>N</v>
      </c>
      <c r="AR187" s="1" t="str">
        <f t="shared" si="173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79"/>
        <v/>
      </c>
      <c r="AF188" s="1" t="str">
        <f t="shared" si="180"/>
        <v/>
      </c>
      <c r="AG188" s="1" t="str">
        <f t="shared" si="181"/>
        <v/>
      </c>
      <c r="AH188" s="1" t="str">
        <f t="shared" si="182"/>
        <v/>
      </c>
      <c r="AI188" s="1" t="str">
        <f t="shared" si="183"/>
        <v/>
      </c>
      <c r="AJ188" s="1" t="str">
        <f t="shared" si="184"/>
        <v/>
      </c>
      <c r="AK188" s="1">
        <f t="shared" si="177"/>
        <v>0</v>
      </c>
      <c r="AL188" s="1">
        <f t="shared" si="178"/>
        <v>0</v>
      </c>
      <c r="AP188" s="1" t="str">
        <f t="shared" si="171"/>
        <v>N</v>
      </c>
      <c r="AQ188" s="1" t="str">
        <f t="shared" si="172"/>
        <v>N</v>
      </c>
      <c r="AR188" s="1" t="str">
        <f t="shared" si="173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79"/>
        <v/>
      </c>
      <c r="AF189" s="1" t="str">
        <f t="shared" si="180"/>
        <v/>
      </c>
      <c r="AG189" s="1" t="str">
        <f t="shared" si="181"/>
        <v/>
      </c>
      <c r="AH189" s="1" t="str">
        <f t="shared" si="182"/>
        <v/>
      </c>
      <c r="AI189" s="1" t="str">
        <f t="shared" si="183"/>
        <v/>
      </c>
      <c r="AJ189" s="1" t="str">
        <f t="shared" si="184"/>
        <v/>
      </c>
      <c r="AK189" s="1">
        <f t="shared" si="177"/>
        <v>0</v>
      </c>
      <c r="AL189" s="1">
        <f t="shared" si="178"/>
        <v>0</v>
      </c>
      <c r="AP189" s="1" t="str">
        <f t="shared" si="171"/>
        <v>N</v>
      </c>
      <c r="AQ189" s="1" t="str">
        <f t="shared" si="172"/>
        <v>N</v>
      </c>
      <c r="AR189" s="1" t="str">
        <f t="shared" si="173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79"/>
        <v/>
      </c>
      <c r="AF190" s="1" t="str">
        <f t="shared" si="180"/>
        <v/>
      </c>
      <c r="AG190" s="1" t="str">
        <f t="shared" si="181"/>
        <v/>
      </c>
      <c r="AH190" s="1" t="str">
        <f t="shared" si="182"/>
        <v/>
      </c>
      <c r="AI190" s="1" t="str">
        <f t="shared" si="183"/>
        <v/>
      </c>
      <c r="AJ190" s="1" t="str">
        <f t="shared" si="184"/>
        <v/>
      </c>
      <c r="AK190" s="1">
        <f t="shared" si="177"/>
        <v>0</v>
      </c>
      <c r="AL190" s="1">
        <f t="shared" si="178"/>
        <v>0</v>
      </c>
      <c r="AP190" s="1" t="str">
        <f t="shared" si="171"/>
        <v>N</v>
      </c>
      <c r="AQ190" s="1" t="str">
        <f t="shared" si="172"/>
        <v>N</v>
      </c>
      <c r="AR190" s="1" t="str">
        <f t="shared" si="173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79"/>
        <v/>
      </c>
      <c r="AF191" s="1" t="str">
        <f t="shared" si="180"/>
        <v/>
      </c>
      <c r="AG191" s="1" t="str">
        <f t="shared" si="181"/>
        <v/>
      </c>
      <c r="AH191" s="1" t="str">
        <f t="shared" si="182"/>
        <v/>
      </c>
      <c r="AI191" s="1" t="str">
        <f t="shared" si="183"/>
        <v/>
      </c>
      <c r="AJ191" s="1" t="str">
        <f t="shared" si="184"/>
        <v/>
      </c>
      <c r="AK191" s="1">
        <f t="shared" si="177"/>
        <v>0</v>
      </c>
      <c r="AL191" s="1">
        <f t="shared" si="178"/>
        <v>0</v>
      </c>
      <c r="AP191" s="1" t="str">
        <f t="shared" si="171"/>
        <v>N</v>
      </c>
      <c r="AQ191" s="1" t="str">
        <f t="shared" si="172"/>
        <v>N</v>
      </c>
      <c r="AR191" s="1" t="str">
        <f t="shared" si="173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79"/>
        <v/>
      </c>
      <c r="AF192" s="1" t="str">
        <f t="shared" si="180"/>
        <v/>
      </c>
      <c r="AG192" s="1" t="str">
        <f t="shared" si="181"/>
        <v/>
      </c>
      <c r="AH192" s="1" t="str">
        <f t="shared" si="182"/>
        <v/>
      </c>
      <c r="AI192" s="1" t="str">
        <f t="shared" si="183"/>
        <v/>
      </c>
      <c r="AJ192" s="1" t="str">
        <f t="shared" si="184"/>
        <v/>
      </c>
      <c r="AK192" s="1">
        <f t="shared" si="177"/>
        <v>0</v>
      </c>
      <c r="AL192" s="1">
        <f t="shared" si="178"/>
        <v>0</v>
      </c>
      <c r="AP192" s="1" t="str">
        <f t="shared" si="171"/>
        <v>N</v>
      </c>
      <c r="AQ192" s="1" t="str">
        <f t="shared" si="172"/>
        <v>N</v>
      </c>
      <c r="AR192" s="1" t="str">
        <f t="shared" si="173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79"/>
        <v/>
      </c>
      <c r="AF193" s="1" t="str">
        <f t="shared" si="180"/>
        <v/>
      </c>
      <c r="AG193" s="1" t="str">
        <f t="shared" si="181"/>
        <v/>
      </c>
      <c r="AH193" s="1" t="str">
        <f t="shared" si="182"/>
        <v/>
      </c>
      <c r="AI193" s="1" t="str">
        <f t="shared" si="183"/>
        <v/>
      </c>
      <c r="AJ193" s="1" t="str">
        <f t="shared" si="184"/>
        <v/>
      </c>
      <c r="AK193" s="1">
        <f t="shared" si="177"/>
        <v>0</v>
      </c>
      <c r="AL193" s="1">
        <f t="shared" si="178"/>
        <v>0</v>
      </c>
      <c r="AP193" s="1" t="str">
        <f t="shared" si="171"/>
        <v>N</v>
      </c>
      <c r="AQ193" s="1" t="str">
        <f t="shared" si="172"/>
        <v>N</v>
      </c>
      <c r="AR193" s="1" t="str">
        <f t="shared" si="173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79"/>
        <v/>
      </c>
      <c r="AF194" s="1" t="str">
        <f t="shared" si="180"/>
        <v/>
      </c>
      <c r="AG194" s="1" t="str">
        <f t="shared" si="181"/>
        <v/>
      </c>
      <c r="AH194" s="1" t="str">
        <f t="shared" si="182"/>
        <v/>
      </c>
      <c r="AI194" s="1" t="str">
        <f t="shared" si="183"/>
        <v/>
      </c>
      <c r="AJ194" s="1" t="str">
        <f t="shared" si="184"/>
        <v/>
      </c>
      <c r="AK194" s="1">
        <f t="shared" si="177"/>
        <v>0</v>
      </c>
      <c r="AL194" s="1">
        <f t="shared" si="178"/>
        <v>0</v>
      </c>
      <c r="AP194" s="1" t="str">
        <f t="shared" si="171"/>
        <v>N</v>
      </c>
      <c r="AQ194" s="1" t="str">
        <f t="shared" si="172"/>
        <v>N</v>
      </c>
      <c r="AR194" s="1" t="str">
        <f t="shared" si="173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79"/>
        <v/>
      </c>
      <c r="AF195" s="1" t="str">
        <f t="shared" si="180"/>
        <v/>
      </c>
      <c r="AG195" s="1" t="str">
        <f t="shared" si="181"/>
        <v/>
      </c>
      <c r="AH195" s="1" t="str">
        <f t="shared" si="182"/>
        <v/>
      </c>
      <c r="AI195" s="1" t="str">
        <f t="shared" si="183"/>
        <v/>
      </c>
      <c r="AJ195" s="1" t="str">
        <f t="shared" si="184"/>
        <v/>
      </c>
      <c r="AK195" s="1">
        <f t="shared" si="177"/>
        <v>0</v>
      </c>
      <c r="AL195" s="1">
        <f t="shared" si="178"/>
        <v>0</v>
      </c>
      <c r="AP195" s="1" t="str">
        <f t="shared" si="171"/>
        <v>N</v>
      </c>
      <c r="AQ195" s="1" t="str">
        <f t="shared" si="172"/>
        <v>N</v>
      </c>
      <c r="AR195" s="1" t="str">
        <f t="shared" si="173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79"/>
        <v/>
      </c>
      <c r="AF196" s="1" t="str">
        <f t="shared" si="180"/>
        <v/>
      </c>
      <c r="AH196" s="1" t="str">
        <f t="shared" si="182"/>
        <v/>
      </c>
      <c r="AI196" s="1" t="str">
        <f t="shared" si="183"/>
        <v/>
      </c>
      <c r="AJ196" s="1" t="str">
        <f t="shared" si="184"/>
        <v/>
      </c>
      <c r="AK196" s="1">
        <f t="shared" si="177"/>
        <v>0</v>
      </c>
      <c r="AL196" s="1">
        <f t="shared" si="178"/>
        <v>0</v>
      </c>
      <c r="AP196" s="1" t="str">
        <f t="shared" si="171"/>
        <v>N</v>
      </c>
      <c r="AQ196" s="1" t="str">
        <f t="shared" si="172"/>
        <v>N</v>
      </c>
      <c r="AR196" s="1" t="str">
        <f t="shared" si="173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79"/>
        <v/>
      </c>
      <c r="AF197" s="1" t="str">
        <f t="shared" si="180"/>
        <v/>
      </c>
      <c r="AH197" s="1" t="str">
        <f t="shared" si="182"/>
        <v/>
      </c>
      <c r="AI197" s="1" t="str">
        <f t="shared" si="183"/>
        <v/>
      </c>
      <c r="AJ197" s="1" t="str">
        <f t="shared" si="184"/>
        <v/>
      </c>
      <c r="AK197" s="1">
        <f t="shared" si="177"/>
        <v>0</v>
      </c>
      <c r="AL197" s="1">
        <f t="shared" si="178"/>
        <v>0</v>
      </c>
      <c r="AP197" s="1" t="str">
        <f t="shared" si="171"/>
        <v>N</v>
      </c>
      <c r="AQ197" s="1" t="str">
        <f t="shared" si="172"/>
        <v>N</v>
      </c>
      <c r="AR197" s="1" t="str">
        <f t="shared" si="173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79"/>
        <v/>
      </c>
      <c r="AF198" s="1" t="str">
        <f t="shared" si="180"/>
        <v/>
      </c>
      <c r="AH198" s="1" t="str">
        <f t="shared" si="182"/>
        <v/>
      </c>
      <c r="AI198" s="1" t="str">
        <f t="shared" si="183"/>
        <v/>
      </c>
      <c r="AJ198" s="1" t="str">
        <f t="shared" si="184"/>
        <v/>
      </c>
      <c r="AK198" s="1">
        <f t="shared" si="177"/>
        <v>0</v>
      </c>
      <c r="AL198" s="1">
        <f t="shared" si="178"/>
        <v>0</v>
      </c>
      <c r="AP198" s="1" t="str">
        <f t="shared" si="171"/>
        <v>N</v>
      </c>
      <c r="AQ198" s="1" t="str">
        <f t="shared" si="172"/>
        <v>N</v>
      </c>
      <c r="AR198" s="1" t="str">
        <f t="shared" si="173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79"/>
        <v/>
      </c>
      <c r="AF199" s="1" t="str">
        <f t="shared" si="180"/>
        <v/>
      </c>
      <c r="AH199" s="1" t="str">
        <f t="shared" si="182"/>
        <v/>
      </c>
      <c r="AI199" s="1" t="str">
        <f t="shared" si="183"/>
        <v/>
      </c>
      <c r="AJ199" s="1" t="str">
        <f t="shared" si="184"/>
        <v/>
      </c>
      <c r="AK199" s="1">
        <f t="shared" si="177"/>
        <v>0</v>
      </c>
      <c r="AL199" s="1">
        <f t="shared" si="178"/>
        <v>0</v>
      </c>
      <c r="AP199" s="1" t="str">
        <f t="shared" si="171"/>
        <v>N</v>
      </c>
      <c r="AQ199" s="1" t="str">
        <f t="shared" si="172"/>
        <v>N</v>
      </c>
      <c r="AR199" s="1" t="str">
        <f t="shared" si="173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79"/>
        <v/>
      </c>
      <c r="AF200" s="1" t="str">
        <f t="shared" si="180"/>
        <v/>
      </c>
      <c r="AH200" s="1" t="str">
        <f t="shared" si="182"/>
        <v/>
      </c>
      <c r="AI200" s="1" t="str">
        <f t="shared" si="183"/>
        <v/>
      </c>
      <c r="AJ200" s="1" t="str">
        <f t="shared" si="184"/>
        <v/>
      </c>
      <c r="AK200" s="1">
        <f t="shared" si="177"/>
        <v>0</v>
      </c>
      <c r="AL200" s="1">
        <f t="shared" si="178"/>
        <v>0</v>
      </c>
      <c r="AP200" s="1" t="str">
        <f t="shared" si="171"/>
        <v>N</v>
      </c>
      <c r="AQ200" s="1" t="str">
        <f t="shared" si="172"/>
        <v>N</v>
      </c>
      <c r="AR200" s="1" t="str">
        <f t="shared" si="173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79"/>
        <v/>
      </c>
      <c r="AF201" s="1" t="str">
        <f t="shared" si="180"/>
        <v/>
      </c>
      <c r="AH201" s="1" t="str">
        <f t="shared" si="182"/>
        <v/>
      </c>
      <c r="AI201" s="1" t="str">
        <f t="shared" si="183"/>
        <v/>
      </c>
      <c r="AJ201" s="1" t="str">
        <f t="shared" si="184"/>
        <v/>
      </c>
      <c r="AK201" s="1">
        <f t="shared" si="177"/>
        <v>0</v>
      </c>
      <c r="AL201" s="1">
        <f t="shared" si="178"/>
        <v>0</v>
      </c>
      <c r="AP201" s="1" t="str">
        <f t="shared" si="171"/>
        <v>N</v>
      </c>
      <c r="AQ201" s="1" t="str">
        <f t="shared" si="172"/>
        <v>N</v>
      </c>
      <c r="AR201" s="1" t="str">
        <f t="shared" si="173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85">IF(M201="","",IF(Y202="B",IF(M201="P",BH202,""),IF(M200="B",BH202,"")))</f>
        <v/>
      </c>
      <c r="AF202" s="1" t="str">
        <f t="shared" ref="AF202:AF209" si="186">IF(M201="","",IF(Y202="B",IF(M201="B",BH202,""),IF(M200="P",BH202,"")))</f>
        <v/>
      </c>
      <c r="AH202" s="1" t="str">
        <f t="shared" ref="AH202:AH209" si="187">IF(M201="","",IF(Z202="C",IF(M201="P",BJ202,""),IF(M200="P",BJ202,"")))</f>
        <v/>
      </c>
      <c r="AI202" s="1" t="str">
        <f t="shared" ref="AI202:AI209" si="188">IF(M201="","",IF(AND(AE202="L5",AH202="L5",AY202=""),"L0",AX202))</f>
        <v/>
      </c>
      <c r="AJ202" s="1" t="str">
        <f t="shared" ref="AJ202:AJ209" si="189">IF(M201="","",IF(AND(AF202="L5",AH202="L5",AX202=""),"L0",AY202))</f>
        <v/>
      </c>
      <c r="AK202" s="1">
        <f t="shared" si="177"/>
        <v>0</v>
      </c>
      <c r="AL202" s="1">
        <f t="shared" si="178"/>
        <v>0</v>
      </c>
      <c r="AP202" s="1" t="str">
        <f t="shared" ref="AP202:AP229" si="190">IF(OR(F198&amp;F199&amp;F200="WLW",F199&amp;F200="WW"),"Y","N")</f>
        <v>N</v>
      </c>
      <c r="AQ202" s="1" t="str">
        <f t="shared" ref="AQ202:AQ229" si="191">IF(OR(K198&amp;K199&amp;K200="WLW",K199&amp;K200="WW"),"Y","N")</f>
        <v>N</v>
      </c>
      <c r="AR202" s="1" t="str">
        <f t="shared" ref="AR202:AR229" si="192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85"/>
        <v/>
      </c>
      <c r="AF203" s="1" t="str">
        <f t="shared" si="186"/>
        <v/>
      </c>
      <c r="AH203" s="1" t="str">
        <f t="shared" si="187"/>
        <v/>
      </c>
      <c r="AI203" s="1" t="str">
        <f t="shared" si="188"/>
        <v/>
      </c>
      <c r="AJ203" s="1" t="str">
        <f t="shared" si="189"/>
        <v/>
      </c>
      <c r="AK203" s="1">
        <f t="shared" ref="AK203:AK246" si="193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94">IF(E203="",0,IF(OR(E203="B",E203="XB"),1,INT(RIGHT(E203))))+IF(J203="",0,IF(OR(J203="B",J203="XB"),1,INT(RIGHT(J203))))+IF(Q203="",0,IF(OR(Q203="B",Q203="XB"),1,INT(RIGHT(Q203))))</f>
        <v>0</v>
      </c>
      <c r="AP203" s="1" t="str">
        <f t="shared" si="190"/>
        <v>N</v>
      </c>
      <c r="AQ203" s="1" t="str">
        <f t="shared" si="191"/>
        <v>N</v>
      </c>
      <c r="AR203" s="1" t="str">
        <f t="shared" si="192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85"/>
        <v/>
      </c>
      <c r="AF204" s="1" t="str">
        <f t="shared" si="186"/>
        <v/>
      </c>
      <c r="AH204" s="1" t="str">
        <f t="shared" si="187"/>
        <v/>
      </c>
      <c r="AI204" s="1" t="str">
        <f t="shared" si="188"/>
        <v/>
      </c>
      <c r="AJ204" s="1" t="str">
        <f t="shared" si="189"/>
        <v/>
      </c>
      <c r="AK204" s="1">
        <f t="shared" si="193"/>
        <v>0</v>
      </c>
      <c r="AL204" s="1">
        <f t="shared" si="194"/>
        <v>0</v>
      </c>
      <c r="AP204" s="1" t="str">
        <f t="shared" si="190"/>
        <v>N</v>
      </c>
      <c r="AQ204" s="1" t="str">
        <f t="shared" si="191"/>
        <v>N</v>
      </c>
      <c r="AR204" s="1" t="str">
        <f t="shared" si="192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85"/>
        <v/>
      </c>
      <c r="AF205" s="1" t="str">
        <f t="shared" si="186"/>
        <v/>
      </c>
      <c r="AH205" s="1" t="str">
        <f t="shared" si="187"/>
        <v/>
      </c>
      <c r="AI205" s="1" t="str">
        <f t="shared" si="188"/>
        <v/>
      </c>
      <c r="AJ205" s="1" t="str">
        <f t="shared" si="189"/>
        <v/>
      </c>
      <c r="AK205" s="1">
        <f t="shared" si="193"/>
        <v>0</v>
      </c>
      <c r="AL205" s="1">
        <f t="shared" si="194"/>
        <v>0</v>
      </c>
      <c r="AP205" s="1" t="str">
        <f t="shared" si="190"/>
        <v>N</v>
      </c>
      <c r="AQ205" s="1" t="str">
        <f t="shared" si="191"/>
        <v>N</v>
      </c>
      <c r="AR205" s="1" t="str">
        <f t="shared" si="192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85"/>
        <v/>
      </c>
      <c r="AF206" s="1" t="str">
        <f t="shared" si="186"/>
        <v/>
      </c>
      <c r="AH206" s="1" t="str">
        <f t="shared" si="187"/>
        <v/>
      </c>
      <c r="AI206" s="1" t="str">
        <f t="shared" si="188"/>
        <v/>
      </c>
      <c r="AJ206" s="1" t="str">
        <f t="shared" si="189"/>
        <v/>
      </c>
      <c r="AK206" s="1">
        <f t="shared" si="193"/>
        <v>0</v>
      </c>
      <c r="AL206" s="1">
        <f t="shared" si="194"/>
        <v>0</v>
      </c>
      <c r="AP206" s="1" t="str">
        <f t="shared" si="190"/>
        <v>N</v>
      </c>
      <c r="AQ206" s="1" t="str">
        <f t="shared" si="191"/>
        <v>N</v>
      </c>
      <c r="AR206" s="1" t="str">
        <f t="shared" si="192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85"/>
        <v/>
      </c>
      <c r="AF207" s="1" t="str">
        <f t="shared" si="186"/>
        <v/>
      </c>
      <c r="AH207" s="1" t="str">
        <f t="shared" si="187"/>
        <v/>
      </c>
      <c r="AI207" s="1" t="str">
        <f t="shared" si="188"/>
        <v/>
      </c>
      <c r="AJ207" s="1" t="str">
        <f t="shared" si="189"/>
        <v/>
      </c>
      <c r="AK207" s="1">
        <f t="shared" si="193"/>
        <v>0</v>
      </c>
      <c r="AL207" s="1">
        <f t="shared" si="194"/>
        <v>0</v>
      </c>
      <c r="AP207" s="1" t="str">
        <f t="shared" si="190"/>
        <v>N</v>
      </c>
      <c r="AQ207" s="1" t="str">
        <f t="shared" si="191"/>
        <v>N</v>
      </c>
      <c r="AR207" s="1" t="str">
        <f t="shared" si="192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85"/>
        <v/>
      </c>
      <c r="AF208" s="1" t="str">
        <f t="shared" si="186"/>
        <v/>
      </c>
      <c r="AH208" s="1" t="str">
        <f t="shared" si="187"/>
        <v/>
      </c>
      <c r="AI208" s="1" t="str">
        <f t="shared" si="188"/>
        <v/>
      </c>
      <c r="AJ208" s="1" t="str">
        <f t="shared" si="189"/>
        <v/>
      </c>
      <c r="AK208" s="1">
        <f t="shared" si="193"/>
        <v>0</v>
      </c>
      <c r="AL208" s="1">
        <f t="shared" si="194"/>
        <v>0</v>
      </c>
      <c r="AP208" s="1" t="str">
        <f t="shared" si="190"/>
        <v>N</v>
      </c>
      <c r="AQ208" s="1" t="str">
        <f t="shared" si="191"/>
        <v>N</v>
      </c>
      <c r="AR208" s="1" t="str">
        <f t="shared" si="192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85"/>
        <v/>
      </c>
      <c r="AF209" s="1" t="str">
        <f t="shared" si="186"/>
        <v/>
      </c>
      <c r="AH209" s="1" t="str">
        <f t="shared" si="187"/>
        <v/>
      </c>
      <c r="AI209" s="1" t="str">
        <f t="shared" si="188"/>
        <v/>
      </c>
      <c r="AJ209" s="1" t="str">
        <f t="shared" si="189"/>
        <v/>
      </c>
      <c r="AK209" s="1">
        <f t="shared" si="193"/>
        <v>0</v>
      </c>
      <c r="AL209" s="1">
        <f t="shared" si="194"/>
        <v>0</v>
      </c>
      <c r="AP209" s="1" t="str">
        <f t="shared" si="190"/>
        <v>N</v>
      </c>
      <c r="AQ209" s="1" t="str">
        <f t="shared" si="191"/>
        <v>N</v>
      </c>
      <c r="AR209" s="1" t="str">
        <f t="shared" si="192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93"/>
        <v>0</v>
      </c>
      <c r="AL210" s="1">
        <f t="shared" si="194"/>
        <v>0</v>
      </c>
      <c r="AP210" s="1" t="str">
        <f t="shared" si="190"/>
        <v>N</v>
      </c>
      <c r="AQ210" s="1" t="str">
        <f t="shared" si="191"/>
        <v>N</v>
      </c>
      <c r="AR210" s="1" t="str">
        <f t="shared" si="192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93"/>
        <v>0</v>
      </c>
      <c r="AL211" s="1">
        <f t="shared" si="194"/>
        <v>0</v>
      </c>
      <c r="AP211" s="1" t="str">
        <f t="shared" si="190"/>
        <v>N</v>
      </c>
      <c r="AQ211" s="1" t="str">
        <f t="shared" si="191"/>
        <v>N</v>
      </c>
      <c r="AR211" s="1" t="str">
        <f t="shared" si="192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93"/>
        <v>0</v>
      </c>
      <c r="AL212" s="1">
        <f t="shared" si="194"/>
        <v>0</v>
      </c>
      <c r="AP212" s="1" t="str">
        <f t="shared" si="190"/>
        <v>N</v>
      </c>
      <c r="AQ212" s="1" t="str">
        <f t="shared" si="191"/>
        <v>N</v>
      </c>
      <c r="AR212" s="1" t="str">
        <f t="shared" si="192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93"/>
        <v>0</v>
      </c>
      <c r="AL213" s="1">
        <f t="shared" si="194"/>
        <v>0</v>
      </c>
      <c r="AP213" s="1" t="str">
        <f t="shared" si="190"/>
        <v>N</v>
      </c>
      <c r="AQ213" s="1" t="str">
        <f t="shared" si="191"/>
        <v>N</v>
      </c>
      <c r="AR213" s="1" t="str">
        <f t="shared" si="192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93"/>
        <v>0</v>
      </c>
      <c r="AL214" s="1">
        <f t="shared" si="194"/>
        <v>0</v>
      </c>
      <c r="AP214" s="1" t="str">
        <f t="shared" si="190"/>
        <v>N</v>
      </c>
      <c r="AQ214" s="1" t="str">
        <f t="shared" si="191"/>
        <v>N</v>
      </c>
      <c r="AR214" s="1" t="str">
        <f t="shared" si="192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93"/>
        <v>0</v>
      </c>
      <c r="AL215" s="1">
        <f t="shared" si="194"/>
        <v>0</v>
      </c>
      <c r="AP215" s="1" t="str">
        <f t="shared" si="190"/>
        <v>N</v>
      </c>
      <c r="AQ215" s="1" t="str">
        <f t="shared" si="191"/>
        <v>N</v>
      </c>
      <c r="AR215" s="1" t="str">
        <f t="shared" si="192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93"/>
        <v>0</v>
      </c>
      <c r="AL216" s="1">
        <f t="shared" si="194"/>
        <v>0</v>
      </c>
      <c r="AP216" s="1" t="str">
        <f t="shared" si="190"/>
        <v>N</v>
      </c>
      <c r="AQ216" s="1" t="str">
        <f t="shared" si="191"/>
        <v>N</v>
      </c>
      <c r="AR216" s="1" t="str">
        <f t="shared" si="192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93"/>
        <v>0</v>
      </c>
      <c r="AL217" s="1">
        <f t="shared" si="194"/>
        <v>0</v>
      </c>
      <c r="AP217" s="1" t="str">
        <f t="shared" si="190"/>
        <v>N</v>
      </c>
      <c r="AQ217" s="1" t="str">
        <f t="shared" si="191"/>
        <v>N</v>
      </c>
      <c r="AR217" s="1" t="str">
        <f t="shared" si="192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93"/>
        <v>0</v>
      </c>
      <c r="AL218" s="1">
        <f t="shared" si="194"/>
        <v>0</v>
      </c>
      <c r="AP218" s="1" t="str">
        <f t="shared" si="190"/>
        <v>N</v>
      </c>
      <c r="AQ218" s="1" t="str">
        <f t="shared" si="191"/>
        <v>N</v>
      </c>
      <c r="AR218" s="1" t="str">
        <f t="shared" si="192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93"/>
        <v>0</v>
      </c>
      <c r="AL219" s="1">
        <f t="shared" si="194"/>
        <v>0</v>
      </c>
      <c r="AP219" s="1" t="str">
        <f t="shared" si="190"/>
        <v>N</v>
      </c>
      <c r="AQ219" s="1" t="str">
        <f t="shared" si="191"/>
        <v>N</v>
      </c>
      <c r="AR219" s="1" t="str">
        <f t="shared" si="192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93"/>
        <v>0</v>
      </c>
      <c r="AL220" s="1">
        <f t="shared" si="194"/>
        <v>0</v>
      </c>
      <c r="AP220" s="1" t="str">
        <f t="shared" si="190"/>
        <v>N</v>
      </c>
      <c r="AQ220" s="1" t="str">
        <f t="shared" si="191"/>
        <v>N</v>
      </c>
      <c r="AR220" s="1" t="str">
        <f t="shared" si="192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93"/>
        <v>0</v>
      </c>
      <c r="AL221" s="1">
        <f t="shared" si="194"/>
        <v>0</v>
      </c>
      <c r="AP221" s="1" t="str">
        <f t="shared" si="190"/>
        <v>N</v>
      </c>
      <c r="AQ221" s="1" t="str">
        <f t="shared" si="191"/>
        <v>N</v>
      </c>
      <c r="AR221" s="1" t="str">
        <f t="shared" si="192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93"/>
        <v>0</v>
      </c>
      <c r="AL222" s="1">
        <f t="shared" si="194"/>
        <v>0</v>
      </c>
      <c r="AP222" s="1" t="str">
        <f t="shared" si="190"/>
        <v>N</v>
      </c>
      <c r="AQ222" s="1" t="str">
        <f t="shared" si="191"/>
        <v>N</v>
      </c>
      <c r="AR222" s="1" t="str">
        <f t="shared" si="192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93"/>
        <v>0</v>
      </c>
      <c r="AL223" s="1">
        <f t="shared" si="194"/>
        <v>0</v>
      </c>
      <c r="AP223" s="1" t="str">
        <f t="shared" si="190"/>
        <v>N</v>
      </c>
      <c r="AQ223" s="1" t="str">
        <f t="shared" si="191"/>
        <v>N</v>
      </c>
      <c r="AR223" s="1" t="str">
        <f t="shared" si="192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93"/>
        <v>0</v>
      </c>
      <c r="AL224" s="1">
        <f t="shared" si="194"/>
        <v>0</v>
      </c>
      <c r="AP224" s="1" t="str">
        <f t="shared" si="190"/>
        <v>N</v>
      </c>
      <c r="AQ224" s="1" t="str">
        <f t="shared" si="191"/>
        <v>N</v>
      </c>
      <c r="AR224" s="1" t="str">
        <f t="shared" si="192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93"/>
        <v>0</v>
      </c>
      <c r="AL225" s="1">
        <f t="shared" si="194"/>
        <v>0</v>
      </c>
      <c r="AP225" s="1" t="str">
        <f t="shared" si="190"/>
        <v>N</v>
      </c>
      <c r="AQ225" s="1" t="str">
        <f t="shared" si="191"/>
        <v>N</v>
      </c>
      <c r="AR225" s="1" t="str">
        <f t="shared" si="192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93"/>
        <v>0</v>
      </c>
      <c r="AL226" s="1">
        <f t="shared" si="194"/>
        <v>0</v>
      </c>
      <c r="AP226" s="1" t="str">
        <f t="shared" si="190"/>
        <v>N</v>
      </c>
      <c r="AQ226" s="1" t="str">
        <f t="shared" si="191"/>
        <v>N</v>
      </c>
      <c r="AR226" s="1" t="str">
        <f t="shared" si="192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93"/>
        <v>0</v>
      </c>
      <c r="AL227" s="1">
        <f t="shared" si="194"/>
        <v>0</v>
      </c>
      <c r="AP227" s="1" t="str">
        <f t="shared" si="190"/>
        <v>N</v>
      </c>
      <c r="AQ227" s="1" t="str">
        <f t="shared" si="191"/>
        <v>N</v>
      </c>
      <c r="AR227" s="1" t="str">
        <f t="shared" si="192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93"/>
        <v>0</v>
      </c>
      <c r="AL228" s="1">
        <f t="shared" si="194"/>
        <v>0</v>
      </c>
      <c r="AP228" s="1" t="str">
        <f t="shared" si="190"/>
        <v>N</v>
      </c>
      <c r="AQ228" s="1" t="str">
        <f t="shared" si="191"/>
        <v>N</v>
      </c>
      <c r="AR228" s="1" t="str">
        <f t="shared" si="192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93"/>
        <v>0</v>
      </c>
      <c r="AL229" s="1">
        <f t="shared" si="194"/>
        <v>0</v>
      </c>
      <c r="AP229" s="1" t="str">
        <f t="shared" si="190"/>
        <v>N</v>
      </c>
      <c r="AQ229" s="1" t="str">
        <f t="shared" si="191"/>
        <v>N</v>
      </c>
      <c r="AR229" s="1" t="str">
        <f t="shared" si="192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93"/>
        <v>0</v>
      </c>
      <c r="AL230" s="1">
        <f t="shared" si="194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93"/>
        <v>0</v>
      </c>
      <c r="AL231" s="1">
        <f t="shared" si="194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93"/>
        <v>0</v>
      </c>
      <c r="AL232" s="1">
        <f t="shared" si="194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93"/>
        <v>0</v>
      </c>
      <c r="AL233" s="1">
        <f t="shared" si="194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93"/>
        <v>0</v>
      </c>
      <c r="AL234" s="1">
        <f t="shared" si="194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93"/>
        <v>0</v>
      </c>
      <c r="AL235" s="1">
        <f t="shared" si="194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93"/>
        <v>0</v>
      </c>
      <c r="AL236" s="1">
        <f t="shared" si="194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93"/>
        <v>0</v>
      </c>
      <c r="AL237" s="1">
        <f t="shared" si="194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93"/>
        <v>0</v>
      </c>
      <c r="AL238" s="1">
        <f t="shared" si="194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93"/>
        <v>0</v>
      </c>
      <c r="AL239" s="1">
        <f t="shared" si="194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93"/>
        <v>0</v>
      </c>
      <c r="AL240" s="1">
        <f t="shared" si="194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93"/>
        <v>0</v>
      </c>
      <c r="AL241" s="1">
        <f t="shared" si="194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93"/>
        <v>0</v>
      </c>
      <c r="AL242" s="1">
        <f t="shared" si="194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93"/>
        <v>0</v>
      </c>
      <c r="AL243" s="1">
        <f t="shared" si="194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93"/>
        <v>0</v>
      </c>
      <c r="AL244" s="1">
        <f t="shared" si="194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93"/>
        <v>0</v>
      </c>
      <c r="AL245" s="1">
        <f t="shared" si="194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93"/>
        <v>0</v>
      </c>
      <c r="AL246" s="1">
        <f t="shared" si="194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B3:V3"/>
    <mergeCell ref="A111:V111"/>
    <mergeCell ref="BF3:BF4"/>
    <mergeCell ref="BP3:BQ3"/>
    <mergeCell ref="AZ3:AZ4"/>
    <mergeCell ref="BA3:BA4"/>
    <mergeCell ref="BG3:BH3"/>
    <mergeCell ref="BI3:BJ3"/>
    <mergeCell ref="BD3:BE3"/>
    <mergeCell ref="BB3:BC3"/>
    <mergeCell ref="W3:W4"/>
    <mergeCell ref="A110:V110"/>
    <mergeCell ref="AP3:AP4"/>
    <mergeCell ref="AQ3:AQ4"/>
    <mergeCell ref="Y3:Y4"/>
    <mergeCell ref="AK3:AK4"/>
    <mergeCell ref="A115:N115"/>
    <mergeCell ref="A116:N116"/>
    <mergeCell ref="A117:N117"/>
    <mergeCell ref="A112:N112"/>
    <mergeCell ref="O112:V112"/>
    <mergeCell ref="A113:N113"/>
    <mergeCell ref="A114:N114"/>
    <mergeCell ref="A121:N121"/>
    <mergeCell ref="A122:N122"/>
    <mergeCell ref="A123:N123"/>
    <mergeCell ref="A118:N118"/>
    <mergeCell ref="A119:N119"/>
    <mergeCell ref="A120:N120"/>
    <mergeCell ref="O125:V125"/>
    <mergeCell ref="O126:V126"/>
    <mergeCell ref="A124:N124"/>
    <mergeCell ref="A125:N125"/>
    <mergeCell ref="A126:N126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BK3:BL3"/>
    <mergeCell ref="Z3:Z4"/>
    <mergeCell ref="AA3:AA4"/>
    <mergeCell ref="AB3:AB4"/>
    <mergeCell ref="AC3:AC4"/>
    <mergeCell ref="AD3:AD4"/>
    <mergeCell ref="AL3:AL4"/>
    <mergeCell ref="AR3:AR4"/>
    <mergeCell ref="AE3:AF3"/>
    <mergeCell ref="AG3:AH3"/>
    <mergeCell ref="AI3:AJ3"/>
  </mergeCells>
  <phoneticPr fontId="2" type="noConversion"/>
  <conditionalFormatting sqref="M5:M109 M129:M1048576">
    <cfRule type="cellIs" dxfId="23" priority="3" operator="equal">
      <formula>"B"</formula>
    </cfRule>
    <cfRule type="cellIs" dxfId="22" priority="4" operator="equal">
      <formula>"P"</formula>
    </cfRule>
  </conditionalFormatting>
  <conditionalFormatting sqref="M5:M109">
    <cfRule type="cellIs" dxfId="21" priority="5" operator="equal">
      <formula>"P"</formula>
    </cfRule>
  </conditionalFormatting>
  <conditionalFormatting sqref="T5:T109 V5:V109">
    <cfRule type="cellIs" dxfId="2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DE4C-A1C3-41BE-AC5C-BD448D477659}">
  <dimension ref="A1:BX282"/>
  <sheetViews>
    <sheetView topLeftCell="BA3" zoomScale="168" zoomScaleNormal="148" workbookViewId="0">
      <pane ySplit="2" topLeftCell="A22" activePane="bottomLeft" state="frozen"/>
      <selection activeCell="A3" sqref="A3"/>
      <selection pane="bottomLeft" activeCell="BJ22" sqref="BJ22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69" width="9.140625" style="1" customWidth="1"/>
    <col min="70" max="70" width="5" style="1" customWidth="1"/>
    <col min="71" max="71" width="7.42578125" style="1" customWidth="1"/>
    <col min="72" max="72" width="10.85546875" style="1" customWidth="1"/>
    <col min="73" max="74" width="9.140625" style="1" customWidth="1"/>
    <col min="75" max="75" width="12.7109375" style="1" customWidth="1"/>
    <col min="76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79" t="str">
        <f>'Hedging Dashboard'!L3</f>
        <v>Hedge 2 | (BDC)2</v>
      </c>
      <c r="C3" s="180"/>
      <c r="D3" s="180"/>
      <c r="E3" s="180"/>
      <c r="F3" s="180"/>
      <c r="G3" s="181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2"/>
      <c r="W3" s="191" t="s">
        <v>50</v>
      </c>
      <c r="X3" s="1" t="s">
        <v>51</v>
      </c>
      <c r="Y3" s="196" t="s">
        <v>315</v>
      </c>
      <c r="Z3" s="162" t="s">
        <v>316</v>
      </c>
      <c r="AA3" s="162" t="s">
        <v>317</v>
      </c>
      <c r="AB3" s="162" t="s">
        <v>319</v>
      </c>
      <c r="AC3" s="162" t="s">
        <v>320</v>
      </c>
      <c r="AD3" s="164" t="s">
        <v>321</v>
      </c>
      <c r="AE3" s="168" t="s">
        <v>38</v>
      </c>
      <c r="AF3" s="168"/>
      <c r="AG3" s="168" t="s">
        <v>314</v>
      </c>
      <c r="AH3" s="168"/>
      <c r="AI3" s="168" t="s">
        <v>37</v>
      </c>
      <c r="AJ3" s="168"/>
      <c r="AK3" s="166" t="s">
        <v>328</v>
      </c>
      <c r="AL3" s="166" t="s">
        <v>327</v>
      </c>
      <c r="AO3" s="1" t="s">
        <v>34</v>
      </c>
      <c r="AP3" s="167" t="s">
        <v>300</v>
      </c>
      <c r="AQ3" s="167" t="s">
        <v>329</v>
      </c>
      <c r="AR3" s="167" t="s">
        <v>301</v>
      </c>
      <c r="AZ3" s="186" t="s">
        <v>1</v>
      </c>
      <c r="BA3" s="186" t="s">
        <v>2</v>
      </c>
      <c r="BB3" s="189" t="s">
        <v>8</v>
      </c>
      <c r="BC3" s="190"/>
      <c r="BD3" s="189" t="s">
        <v>17</v>
      </c>
      <c r="BE3" s="190"/>
      <c r="BF3" s="186" t="s">
        <v>9</v>
      </c>
      <c r="BG3" s="160" t="s">
        <v>4</v>
      </c>
      <c r="BH3" s="161"/>
      <c r="BI3" s="160" t="s">
        <v>5</v>
      </c>
      <c r="BJ3" s="161"/>
      <c r="BK3" s="160" t="s">
        <v>322</v>
      </c>
      <c r="BL3" s="161"/>
      <c r="BM3" s="7" t="s">
        <v>4</v>
      </c>
      <c r="BN3" s="7" t="s">
        <v>5</v>
      </c>
      <c r="BO3" s="7" t="s">
        <v>322</v>
      </c>
      <c r="BP3" s="188" t="s">
        <v>31</v>
      </c>
      <c r="BQ3" s="188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92"/>
      <c r="X4" s="1" t="s">
        <v>52</v>
      </c>
      <c r="Y4" s="197"/>
      <c r="Z4" s="163"/>
      <c r="AA4" s="163"/>
      <c r="AB4" s="163"/>
      <c r="AC4" s="163"/>
      <c r="AD4" s="165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66"/>
      <c r="AL4" s="166"/>
      <c r="AO4" s="1" t="s">
        <v>35</v>
      </c>
      <c r="AP4" s="167"/>
      <c r="AQ4" s="167"/>
      <c r="AR4" s="167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87"/>
      <c r="BA4" s="187"/>
      <c r="BB4" s="3" t="s">
        <v>1</v>
      </c>
      <c r="BC4" s="3" t="s">
        <v>2</v>
      </c>
      <c r="BD4" s="3" t="s">
        <v>1</v>
      </c>
      <c r="BE4" s="3" t="s">
        <v>2</v>
      </c>
      <c r="BF4" s="187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333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IF(AND(AB7="LL",Y5=Y6),IF(Y6="B","D","B"),Y6)</f>
        <v>B</v>
      </c>
      <c r="Z7" s="4" t="str">
        <f>IF(AND(AC7="LL",Z5=Z6),IF(Z6="D","C","D"),Z6)</f>
        <v>D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IF(AND(AB8="LL",Y6=Y7),IF(Y7="B","D","B"),Y7)</f>
        <v>B</v>
      </c>
      <c r="Z8" s="4" t="str">
        <f t="shared" ref="Z8:Z71" si="7">IF(AND(AC8="LL",Z6=Z7),IF(Z7="D","C","D"),Z7)</f>
        <v>D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1" t="s">
        <v>49</v>
      </c>
      <c r="U9" s="92"/>
      <c r="V9" s="112" t="str">
        <f t="shared" si="0"/>
        <v/>
      </c>
      <c r="W9" s="82"/>
      <c r="X9" s="84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101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4" t="str">
        <f>H5</f>
        <v>D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4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 t="shared" ref="S10:S41" si="13">IF(M10="","",IF(X10="",IF(AO10="S",0,S9),IF(X10="W",IF(AO10="S",0,S9)+INT(REPLACE(B10,1,1,"")),IF(AO10="S",0,S9)-INT(REPLACE(B10,1,1,"")))))</f>
        <v>1</v>
      </c>
      <c r="T10" s="107" t="str">
        <f>IF(M9="","",IF(AO10="S","",IF(S10&gt;=0,S10,IF(AW10="R",S10,""))))</f>
        <v/>
      </c>
      <c r="U10" s="96">
        <f>IF(M10="","",IF(B10="NB",U9,IF(T10="",SUM($T$5:$T10)+S10,SUM($T$5:$T10))))</f>
        <v>1</v>
      </c>
      <c r="V10" s="108" t="str">
        <f t="shared" si="0"/>
        <v/>
      </c>
      <c r="W10" s="83">
        <f t="shared" ref="W10:W41" si="14">IF(M10="","",IF(K10="W",0+BN10,0-BN10)+IF(F10="W",0+BM10,0-BM10))+IF(R10="W",0+BO10,0-BO10)</f>
        <v>1</v>
      </c>
      <c r="X10" s="85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IF(M9="","",IF(Y10="B",IF(M9="P",BH10,""),IF(BF10="P",BH10,"")))</f>
        <v/>
      </c>
      <c r="AF10" s="1" t="str">
        <f t="shared" ref="AF10:AF41" si="17">IF(M9="","",IF(Y10="B",IF(M9="B",BH10,""),IF(BF10="B",BH10,"")))</f>
        <v>B</v>
      </c>
      <c r="AG10" s="1" t="str">
        <f t="shared" ref="AG10:AG41" si="18">IF(M9="","",IF(Z10="C",IF(M9="B",BJ10,""),IF(BF10="P",BJ10,"")))</f>
        <v>B</v>
      </c>
      <c r="AH10" s="1" t="str">
        <f t="shared" ref="AH10:AH41" si="19">IF(M9="","",IF(Z10="C",IF(M9="P",BJ10,""),IF(BF10="B",BJ10,"")))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 t="shared" ref="AT10:AT41" si="27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8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9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0">IF(M9="","",IF(AND(S10&lt;0,AS10&gt;2,S10&gt;=(2-AS10)),"R","N"))</f>
        <v>N</v>
      </c>
      <c r="AX10" s="1" t="str">
        <f t="shared" ref="AX10:AX41" si="31">IF(M9="","",IF(AA10="B",IF(M9="P",BL10,""),IF(M9="B",BL10,"")))</f>
        <v>B</v>
      </c>
      <c r="AY10" s="1" t="str">
        <f t="shared" ref="AY10:AY41" si="32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3">IF(AZ5="",0,AZ5)&amp;IF(AZ6="",0,AZ6)&amp;IF(AZ7="",0,AZ7)&amp;IF(AZ8="",0,AZ8)&amp;IF(AZ9="",0,AZ9)</f>
        <v>12010</v>
      </c>
      <c r="BC10" s="1" t="str">
        <f t="shared" si="33"/>
        <v>00101</v>
      </c>
      <c r="BF10" s="1" t="str">
        <f>IF(COUNTBLANK(AZ5:AZ9)&gt;2,"B","P")</f>
        <v>P</v>
      </c>
      <c r="BG10" s="1" t="str">
        <f t="shared" ref="BG10:BG41" si="34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5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6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P2</v>
      </c>
      <c r="C11" s="102" t="str">
        <f t="shared" si="1"/>
        <v/>
      </c>
      <c r="D11" s="97" t="str">
        <f t="shared" ref="D11:D74" si="37">AE11</f>
        <v>F2</v>
      </c>
      <c r="E11" s="98" t="str">
        <f t="shared" ref="E11:E74" si="38">AF11</f>
        <v/>
      </c>
      <c r="F11" s="8" t="str">
        <f t="shared" si="12"/>
        <v>W</v>
      </c>
      <c r="H11" s="105" t="str">
        <f t="shared" si="2"/>
        <v/>
      </c>
      <c r="I11" s="97" t="str">
        <f t="shared" ref="I11:I74" si="39">AG11</f>
        <v>L4</v>
      </c>
      <c r="J11" s="98" t="str">
        <f t="shared" ref="J11:J74" si="40">AH11</f>
        <v/>
      </c>
      <c r="K11" s="8" t="str">
        <f t="shared" ref="K11:K74" si="41">IF(M11="","",IF(M11="P",IF(I11="","L","W"),IF(J11="","L","W")))</f>
        <v>W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97" t="str">
        <f t="shared" ref="P11:P74" si="42">AI11</f>
        <v/>
      </c>
      <c r="Q11" s="98" t="str">
        <f t="shared" ref="Q11:Q74" si="43">AJ11</f>
        <v>L4</v>
      </c>
      <c r="R11" s="4" t="str">
        <f t="shared" ref="R11:R74" si="44">IF(M11="","",IF(M11="P",IF(P11="","L","W"),IF(Q11="","L","W")))</f>
        <v>L</v>
      </c>
      <c r="S11" s="4">
        <f t="shared" si="13"/>
        <v>3</v>
      </c>
      <c r="T11" s="107">
        <f t="shared" ref="T11:T74" si="45">IF(M10="","",IF(AO11="S","",IF(S11&gt;=0,S11,IF(AW11="R",S11,""))))</f>
        <v>3</v>
      </c>
      <c r="U11" s="4">
        <f>IF(M11="","",IF(B11="NB",U10,IF(T11="",SUM($T$5:$T11)+S11,SUM($T$5:$T11))))</f>
        <v>3</v>
      </c>
      <c r="V11" s="109" t="str">
        <f t="shared" si="0"/>
        <v/>
      </c>
      <c r="W11" s="83">
        <f t="shared" si="14"/>
        <v>2</v>
      </c>
      <c r="X11" s="85" t="str">
        <f t="shared" si="15"/>
        <v>W</v>
      </c>
      <c r="Y11" s="9" t="str">
        <f t="shared" si="6"/>
        <v>B</v>
      </c>
      <c r="Z11" s="4" t="str">
        <f t="shared" si="7"/>
        <v>D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L4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6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4</v>
      </c>
      <c r="AN11" s="1">
        <f t="shared" si="22"/>
        <v>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si="27"/>
        <v>N</v>
      </c>
      <c r="AU11" s="1" t="str">
        <f t="shared" si="28"/>
        <v>Y</v>
      </c>
      <c r="AV11" s="1" t="str">
        <f t="shared" si="29"/>
        <v>N</v>
      </c>
      <c r="AW11" s="1" t="str">
        <f t="shared" si="30"/>
        <v>N</v>
      </c>
      <c r="AX11" s="1" t="str">
        <f t="shared" si="31"/>
        <v/>
      </c>
      <c r="AY11" s="1" t="str">
        <f t="shared" si="32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3"/>
        <v>20101</v>
      </c>
      <c r="BC11" s="1" t="str">
        <f t="shared" si="33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4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5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6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102" t="str">
        <f t="shared" si="1"/>
        <v/>
      </c>
      <c r="D12" s="97" t="str">
        <f t="shared" si="37"/>
        <v>B</v>
      </c>
      <c r="E12" s="98" t="str">
        <f t="shared" si="38"/>
        <v/>
      </c>
      <c r="F12" s="8" t="str">
        <f t="shared" si="12"/>
        <v>W</v>
      </c>
      <c r="H12" s="105" t="str">
        <f t="shared" si="2"/>
        <v/>
      </c>
      <c r="I12" s="97" t="str">
        <f t="shared" si="39"/>
        <v>B</v>
      </c>
      <c r="J12" s="98" t="str">
        <f t="shared" si="40"/>
        <v/>
      </c>
      <c r="K12" s="8" t="str">
        <f t="shared" si="41"/>
        <v>W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97" t="str">
        <f t="shared" si="42"/>
        <v/>
      </c>
      <c r="Q12" s="98" t="str">
        <f t="shared" si="43"/>
        <v>B</v>
      </c>
      <c r="R12" s="4" t="str">
        <f t="shared" si="44"/>
        <v>L</v>
      </c>
      <c r="S12" s="4">
        <f t="shared" si="13"/>
        <v>1</v>
      </c>
      <c r="T12" s="107" t="str">
        <f t="shared" si="45"/>
        <v/>
      </c>
      <c r="U12" s="4">
        <f>IF(M12="","",IF(B12="NB",U11,IF(T12="",SUM($T$5:$T12)+S12,SUM($T$5:$T12))))</f>
        <v>4</v>
      </c>
      <c r="V12" s="109" t="str">
        <f t="shared" si="0"/>
        <v/>
      </c>
      <c r="W12" s="83">
        <f t="shared" si="14"/>
        <v>1</v>
      </c>
      <c r="X12" s="85" t="str">
        <f t="shared" si="15"/>
        <v>W</v>
      </c>
      <c r="Y12" s="9" t="str">
        <f t="shared" si="6"/>
        <v>B</v>
      </c>
      <c r="Z12" s="4" t="str">
        <f t="shared" si="7"/>
        <v>D</v>
      </c>
      <c r="AA12" s="4" t="str">
        <f t="shared" si="8"/>
        <v>C</v>
      </c>
      <c r="AB12" s="4" t="str">
        <f t="shared" si="4"/>
        <v>LW</v>
      </c>
      <c r="AC12" s="4" t="str">
        <f t="shared" si="9"/>
        <v>WW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B</v>
      </c>
      <c r="AK12" s="1">
        <f t="shared" si="46"/>
        <v>2</v>
      </c>
      <c r="AL12" s="1">
        <f t="shared" si="47"/>
        <v>1</v>
      </c>
      <c r="AM12" s="1">
        <f t="shared" si="5"/>
        <v>10</v>
      </c>
      <c r="AN12" s="1">
        <f t="shared" si="22"/>
        <v>6</v>
      </c>
      <c r="AO12" s="1" t="str">
        <f t="shared" ref="AO12:AO75" si="56">IF(M11="","",IF(AW11="R","S",IF(AO11="S","C",IF(S11&gt;=0,"S","C"))))</f>
        <v>S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1</v>
      </c>
      <c r="AT12" s="15" t="str">
        <f t="shared" si="27"/>
        <v>N</v>
      </c>
      <c r="AU12" s="1" t="str">
        <f t="shared" si="28"/>
        <v>N</v>
      </c>
      <c r="AV12" s="1" t="str">
        <f t="shared" si="29"/>
        <v>N</v>
      </c>
      <c r="AW12" s="1" t="str">
        <f t="shared" si="30"/>
        <v>N</v>
      </c>
      <c r="AX12" s="1" t="str">
        <f t="shared" si="31"/>
        <v/>
      </c>
      <c r="AY12" s="1" t="str">
        <f t="shared" si="32"/>
        <v>B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3"/>
        <v>01012</v>
      </c>
      <c r="BC12" s="1" t="str">
        <f t="shared" si="33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4"/>
        <v>F2W</v>
      </c>
      <c r="BH12" s="1" t="str">
        <f t="shared" si="50"/>
        <v>B</v>
      </c>
      <c r="BI12" s="1" t="str">
        <f t="shared" si="35"/>
        <v>L4W</v>
      </c>
      <c r="BJ12" s="1" t="str">
        <f t="shared" si="51"/>
        <v>B</v>
      </c>
      <c r="BK12" s="1" t="str">
        <f t="shared" si="36"/>
        <v>L4L</v>
      </c>
      <c r="BL12" s="1" t="str">
        <f t="shared" si="52"/>
        <v>B</v>
      </c>
      <c r="BM12" s="1">
        <f t="shared" si="53"/>
        <v>1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P10</v>
      </c>
      <c r="C13" s="102" t="str">
        <f t="shared" si="1"/>
        <v/>
      </c>
      <c r="D13" s="97" t="str">
        <f t="shared" si="37"/>
        <v>L4</v>
      </c>
      <c r="E13" s="98" t="str">
        <f t="shared" si="38"/>
        <v/>
      </c>
      <c r="F13" s="8" t="str">
        <f t="shared" si="12"/>
        <v>L</v>
      </c>
      <c r="H13" s="105" t="str">
        <f t="shared" si="2"/>
        <v/>
      </c>
      <c r="I13" s="97" t="str">
        <f t="shared" si="39"/>
        <v>L4</v>
      </c>
      <c r="J13" s="98" t="str">
        <f t="shared" si="40"/>
        <v/>
      </c>
      <c r="K13" s="8" t="str">
        <f t="shared" si="41"/>
        <v>L</v>
      </c>
      <c r="L13" s="94"/>
      <c r="M13" s="17" t="str">
        <f>IF('Hedging Dashboard'!AH13="","",'Hedging Dashboard'!AH13)</f>
        <v>B</v>
      </c>
      <c r="O13" s="9" t="str">
        <f t="shared" si="3"/>
        <v>B</v>
      </c>
      <c r="P13" s="97" t="str">
        <f t="shared" si="42"/>
        <v>F2</v>
      </c>
      <c r="Q13" s="98" t="str">
        <f t="shared" si="43"/>
        <v/>
      </c>
      <c r="R13" s="4" t="str">
        <f t="shared" si="44"/>
        <v>L</v>
      </c>
      <c r="S13" s="4">
        <f t="shared" si="13"/>
        <v>-9</v>
      </c>
      <c r="T13" s="107" t="str">
        <f t="shared" si="45"/>
        <v/>
      </c>
      <c r="U13" s="4">
        <f>IF(M13="","",IF(B13="NB",U12,IF(T13="",SUM($T$5:$T13)+S13,SUM($T$5:$T13))))</f>
        <v>-6</v>
      </c>
      <c r="V13" s="109" t="str">
        <f t="shared" si="0"/>
        <v/>
      </c>
      <c r="W13" s="83">
        <f t="shared" si="14"/>
        <v>-10</v>
      </c>
      <c r="X13" s="85" t="str">
        <f t="shared" si="15"/>
        <v>L</v>
      </c>
      <c r="Y13" s="9" t="str">
        <f t="shared" si="6"/>
        <v>B</v>
      </c>
      <c r="Z13" s="4" t="str">
        <f t="shared" si="7"/>
        <v>D</v>
      </c>
      <c r="AA13" s="4" t="str">
        <f t="shared" si="8"/>
        <v>B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>L4</v>
      </c>
      <c r="AH13" s="1" t="str">
        <f t="shared" si="19"/>
        <v/>
      </c>
      <c r="AI13" s="1" t="str">
        <f t="shared" si="20"/>
        <v>F2</v>
      </c>
      <c r="AJ13" s="1" t="str">
        <f t="shared" si="21"/>
        <v/>
      </c>
      <c r="AK13" s="1">
        <f t="shared" si="46"/>
        <v>10</v>
      </c>
      <c r="AL13" s="1">
        <f t="shared" si="47"/>
        <v>0</v>
      </c>
      <c r="AM13" s="1">
        <f t="shared" si="5"/>
        <v>9</v>
      </c>
      <c r="AN13" s="1">
        <f t="shared" si="22"/>
        <v>-1</v>
      </c>
      <c r="AO13" s="1" t="str">
        <f t="shared" si="56"/>
        <v>C</v>
      </c>
      <c r="AP13" s="1" t="str">
        <f t="shared" si="23"/>
        <v>N</v>
      </c>
      <c r="AQ13" s="1" t="str">
        <f t="shared" si="24"/>
        <v>Y</v>
      </c>
      <c r="AR13" s="1" t="str">
        <f t="shared" si="25"/>
        <v>N</v>
      </c>
      <c r="AS13" s="1">
        <f t="shared" si="26"/>
        <v>2</v>
      </c>
      <c r="AT13" s="15" t="str">
        <f t="shared" si="27"/>
        <v>N</v>
      </c>
      <c r="AU13" s="1" t="str">
        <f t="shared" si="28"/>
        <v>N</v>
      </c>
      <c r="AV13" s="1" t="str">
        <f t="shared" si="29"/>
        <v>N</v>
      </c>
      <c r="AW13" s="1" t="str">
        <f t="shared" si="30"/>
        <v>N</v>
      </c>
      <c r="AX13" s="1" t="str">
        <f t="shared" si="31"/>
        <v>F2</v>
      </c>
      <c r="AY13" s="1" t="str">
        <f t="shared" si="32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3"/>
        <v>10123</v>
      </c>
      <c r="BC13" s="1" t="str">
        <f t="shared" si="33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4"/>
        <v>BW</v>
      </c>
      <c r="BH13" s="1" t="str">
        <f t="shared" si="50"/>
        <v>L4</v>
      </c>
      <c r="BI13" s="1" t="str">
        <f t="shared" si="35"/>
        <v>BW</v>
      </c>
      <c r="BJ13" s="1" t="str">
        <f t="shared" si="51"/>
        <v>L4</v>
      </c>
      <c r="BK13" s="1" t="str">
        <f t="shared" si="36"/>
        <v>BL</v>
      </c>
      <c r="BL13" s="1" t="str">
        <f t="shared" si="52"/>
        <v>F2</v>
      </c>
      <c r="BM13" s="1" t="str">
        <f t="shared" si="53"/>
        <v>4</v>
      </c>
      <c r="BN13" s="1" t="str">
        <f t="shared" si="54"/>
        <v>4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6" t="str">
        <f t="shared" si="11"/>
        <v>B3</v>
      </c>
      <c r="C14" s="103" t="str">
        <f t="shared" si="1"/>
        <v/>
      </c>
      <c r="D14" s="99" t="str">
        <f t="shared" si="37"/>
        <v/>
      </c>
      <c r="E14" s="100" t="str">
        <f t="shared" si="38"/>
        <v>F2</v>
      </c>
      <c r="F14" s="10" t="str">
        <f t="shared" si="12"/>
        <v>W</v>
      </c>
      <c r="H14" s="106" t="str">
        <f t="shared" si="2"/>
        <v/>
      </c>
      <c r="I14" s="99" t="str">
        <f t="shared" si="39"/>
        <v>F2</v>
      </c>
      <c r="J14" s="100" t="str">
        <f t="shared" si="40"/>
        <v/>
      </c>
      <c r="K14" s="10" t="str">
        <f t="shared" si="41"/>
        <v>L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99" t="str">
        <f t="shared" si="42"/>
        <v/>
      </c>
      <c r="Q14" s="100" t="str">
        <f t="shared" si="43"/>
        <v>F3</v>
      </c>
      <c r="R14" s="5" t="str">
        <f t="shared" si="44"/>
        <v>W</v>
      </c>
      <c r="S14" s="5">
        <f t="shared" si="13"/>
        <v>-6</v>
      </c>
      <c r="T14" s="107" t="str">
        <f t="shared" si="45"/>
        <v/>
      </c>
      <c r="U14" s="5">
        <f>IF(M14="","",IF(B14="NB",U13,IF(T14="",SUM($T$5:$T14)+S14,SUM($T$5:$T14))))</f>
        <v>-3</v>
      </c>
      <c r="V14" s="110" t="str">
        <f t="shared" si="0"/>
        <v/>
      </c>
      <c r="W14" s="83">
        <f t="shared" si="14"/>
        <v>3</v>
      </c>
      <c r="X14" s="85" t="str">
        <f t="shared" si="15"/>
        <v>W</v>
      </c>
      <c r="Y14" s="9" t="str">
        <f t="shared" si="6"/>
        <v>B</v>
      </c>
      <c r="Z14" s="4" t="str">
        <f t="shared" si="7"/>
        <v>D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F2</v>
      </c>
      <c r="AH14" s="1" t="str">
        <f t="shared" si="19"/>
        <v/>
      </c>
      <c r="AI14" s="1" t="str">
        <f t="shared" si="20"/>
        <v/>
      </c>
      <c r="AJ14" s="1" t="str">
        <f t="shared" si="21"/>
        <v>F3</v>
      </c>
      <c r="AK14" s="1">
        <f t="shared" si="46"/>
        <v>2</v>
      </c>
      <c r="AL14" s="1">
        <f t="shared" si="47"/>
        <v>5</v>
      </c>
      <c r="AM14" s="1">
        <f t="shared" si="5"/>
        <v>10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3</v>
      </c>
      <c r="AT14" s="15" t="str">
        <f t="shared" si="27"/>
        <v>N</v>
      </c>
      <c r="AU14" s="1" t="str">
        <f t="shared" si="28"/>
        <v>N</v>
      </c>
      <c r="AV14" s="1" t="str">
        <f t="shared" si="29"/>
        <v>N</v>
      </c>
      <c r="AW14" s="1" t="str">
        <f t="shared" si="30"/>
        <v>N</v>
      </c>
      <c r="AX14" s="1" t="str">
        <f t="shared" si="31"/>
        <v/>
      </c>
      <c r="AY14" s="1" t="str">
        <f t="shared" si="32"/>
        <v>F3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3"/>
        <v>01230</v>
      </c>
      <c r="BC14" s="1" t="str">
        <f t="shared" si="33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4"/>
        <v>L4L</v>
      </c>
      <c r="BH14" s="1" t="str">
        <f t="shared" si="50"/>
        <v>F2</v>
      </c>
      <c r="BI14" s="1" t="str">
        <f t="shared" si="35"/>
        <v>L4L</v>
      </c>
      <c r="BJ14" s="1" t="str">
        <f t="shared" si="51"/>
        <v>F2</v>
      </c>
      <c r="BK14" s="1" t="str">
        <f t="shared" si="36"/>
        <v>F2L</v>
      </c>
      <c r="BL14" s="1" t="str">
        <f t="shared" si="52"/>
        <v>F3</v>
      </c>
      <c r="BM14" s="1" t="str">
        <f t="shared" si="53"/>
        <v>2</v>
      </c>
      <c r="BN14" s="1" t="str">
        <f t="shared" si="54"/>
        <v>2</v>
      </c>
      <c r="BO14" s="1" t="str">
        <f t="shared" si="55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NB</v>
      </c>
      <c r="C15" s="101" t="str">
        <f t="shared" si="1"/>
        <v/>
      </c>
      <c r="D15" s="13" t="str">
        <f t="shared" si="37"/>
        <v/>
      </c>
      <c r="E15" s="45" t="str">
        <f t="shared" si="38"/>
        <v>B</v>
      </c>
      <c r="F15" s="14" t="str">
        <f t="shared" si="12"/>
        <v>W</v>
      </c>
      <c r="H15" s="104" t="str">
        <f t="shared" si="2"/>
        <v>C</v>
      </c>
      <c r="I15" s="13" t="str">
        <f t="shared" si="39"/>
        <v>F3</v>
      </c>
      <c r="J15" s="45" t="str">
        <f t="shared" si="40"/>
        <v/>
      </c>
      <c r="K15" s="14" t="str">
        <f t="shared" si="41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2"/>
        <v/>
      </c>
      <c r="Q15" s="45" t="str">
        <f t="shared" si="43"/>
        <v>F2</v>
      </c>
      <c r="R15" s="96" t="str">
        <f t="shared" si="44"/>
        <v>W</v>
      </c>
      <c r="S15" s="96">
        <f t="shared" si="13"/>
        <v>-6</v>
      </c>
      <c r="T15" s="107" t="str">
        <f t="shared" si="45"/>
        <v/>
      </c>
      <c r="U15" s="96">
        <f>IF(M15="","",IF(B15="NB",U14,IF(T15="",SUM($T$5:$T15)+S15,SUM($T$5:$T15))))</f>
        <v>-3</v>
      </c>
      <c r="V15" s="108" t="str">
        <f t="shared" si="0"/>
        <v/>
      </c>
      <c r="W15" s="83">
        <f t="shared" si="14"/>
        <v>0</v>
      </c>
      <c r="X15" s="85" t="str">
        <f t="shared" si="15"/>
        <v/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F3</v>
      </c>
      <c r="AH15" s="1" t="str">
        <f t="shared" si="19"/>
        <v/>
      </c>
      <c r="AI15" s="1" t="str">
        <f t="shared" si="20"/>
        <v/>
      </c>
      <c r="AJ15" s="1" t="str">
        <f t="shared" si="21"/>
        <v>F2</v>
      </c>
      <c r="AK15" s="1">
        <f t="shared" si="46"/>
        <v>3</v>
      </c>
      <c r="AL15" s="1">
        <f t="shared" si="47"/>
        <v>3</v>
      </c>
      <c r="AM15" s="1">
        <f t="shared" si="5"/>
        <v>10</v>
      </c>
      <c r="AN15" s="1">
        <f t="shared" si="22"/>
        <v>0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4</v>
      </c>
      <c r="AT15" s="15" t="str">
        <f t="shared" si="27"/>
        <v>Y</v>
      </c>
      <c r="AU15" s="1" t="str">
        <f t="shared" si="28"/>
        <v>N</v>
      </c>
      <c r="AV15" s="1" t="str">
        <f t="shared" si="29"/>
        <v>Y</v>
      </c>
      <c r="AW15" s="1" t="str">
        <f t="shared" si="30"/>
        <v>N</v>
      </c>
      <c r="AX15" s="1" t="str">
        <f t="shared" si="31"/>
        <v/>
      </c>
      <c r="AY15" s="1" t="str">
        <f t="shared" si="32"/>
        <v>F2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3"/>
        <v>12300</v>
      </c>
      <c r="BC15" s="1" t="str">
        <f t="shared" si="33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4"/>
        <v>F2W</v>
      </c>
      <c r="BH15" s="1" t="str">
        <f t="shared" si="50"/>
        <v>B</v>
      </c>
      <c r="BI15" s="1" t="str">
        <f t="shared" si="35"/>
        <v>F2L</v>
      </c>
      <c r="BJ15" s="1" t="str">
        <f t="shared" si="51"/>
        <v>F3</v>
      </c>
      <c r="BK15" s="1" t="str">
        <f t="shared" si="36"/>
        <v>F3W</v>
      </c>
      <c r="BL15" s="1" t="str">
        <f t="shared" si="52"/>
        <v>F2</v>
      </c>
      <c r="BM15" s="1">
        <f t="shared" si="53"/>
        <v>1</v>
      </c>
      <c r="BN15" s="1" t="str">
        <f t="shared" si="54"/>
        <v>3</v>
      </c>
      <c r="BO15" s="1" t="str">
        <f t="shared" si="55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B3</v>
      </c>
      <c r="C16" s="102" t="str">
        <f t="shared" si="1"/>
        <v/>
      </c>
      <c r="D16" s="97" t="str">
        <f t="shared" si="37"/>
        <v/>
      </c>
      <c r="E16" s="98" t="str">
        <f t="shared" si="38"/>
        <v>L4</v>
      </c>
      <c r="F16" s="8" t="str">
        <f t="shared" si="12"/>
        <v>L</v>
      </c>
      <c r="H16" s="105" t="str">
        <f t="shared" si="2"/>
        <v/>
      </c>
      <c r="I16" s="97" t="str">
        <f t="shared" si="39"/>
        <v>XF2</v>
      </c>
      <c r="J16" s="98" t="str">
        <f t="shared" si="40"/>
        <v/>
      </c>
      <c r="K16" s="8" t="str">
        <f t="shared" si="41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7" t="str">
        <f t="shared" si="42"/>
        <v/>
      </c>
      <c r="Q16" s="98" t="str">
        <f t="shared" si="43"/>
        <v>B</v>
      </c>
      <c r="R16" s="4" t="str">
        <f t="shared" si="44"/>
        <v>L</v>
      </c>
      <c r="S16" s="4">
        <f t="shared" si="13"/>
        <v>-9</v>
      </c>
      <c r="T16" s="107" t="str">
        <f t="shared" si="45"/>
        <v/>
      </c>
      <c r="U16" s="4">
        <f>IF(M16="","",IF(B16="NB",U15,IF(T16="",SUM($T$5:$T16)+S16,SUM($T$5:$T16))))</f>
        <v>-6</v>
      </c>
      <c r="V16" s="109" t="str">
        <f t="shared" si="0"/>
        <v/>
      </c>
      <c r="W16" s="83">
        <f t="shared" si="14"/>
        <v>-3</v>
      </c>
      <c r="X16" s="85" t="str">
        <f t="shared" si="15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XF2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6"/>
        <v>2</v>
      </c>
      <c r="AL16" s="1">
        <f t="shared" si="47"/>
        <v>5</v>
      </c>
      <c r="AM16" s="1">
        <f t="shared" si="5"/>
        <v>9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5</v>
      </c>
      <c r="AT16" s="15" t="str">
        <f t="shared" si="27"/>
        <v>N</v>
      </c>
      <c r="AU16" s="1" t="str">
        <f t="shared" si="28"/>
        <v>N</v>
      </c>
      <c r="AV16" s="1" t="str">
        <f t="shared" si="29"/>
        <v>N</v>
      </c>
      <c r="AW16" s="1" t="str">
        <f t="shared" si="30"/>
        <v>N</v>
      </c>
      <c r="AX16" s="1" t="str">
        <f t="shared" si="31"/>
        <v/>
      </c>
      <c r="AY16" s="1" t="str">
        <f t="shared" si="32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3"/>
        <v>23000</v>
      </c>
      <c r="BC16" s="1" t="str">
        <f t="shared" si="33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4"/>
        <v>BW</v>
      </c>
      <c r="BH16" s="1" t="str">
        <f t="shared" si="50"/>
        <v>L4</v>
      </c>
      <c r="BI16" s="1" t="str">
        <f t="shared" si="35"/>
        <v>F3L</v>
      </c>
      <c r="BJ16" s="1" t="str">
        <f t="shared" si="51"/>
        <v>XF2</v>
      </c>
      <c r="BK16" s="1" t="str">
        <f t="shared" si="36"/>
        <v>F2W</v>
      </c>
      <c r="BL16" s="1" t="str">
        <f t="shared" si="52"/>
        <v>B</v>
      </c>
      <c r="BM16" s="1" t="str">
        <f t="shared" si="53"/>
        <v>4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2" t="str">
        <f t="shared" si="1"/>
        <v/>
      </c>
      <c r="D17" s="97" t="str">
        <f t="shared" si="37"/>
        <v>F2</v>
      </c>
      <c r="E17" s="98" t="str">
        <f t="shared" si="38"/>
        <v/>
      </c>
      <c r="F17" s="8" t="str">
        <f t="shared" si="12"/>
        <v>L</v>
      </c>
      <c r="H17" s="105" t="str">
        <f t="shared" si="2"/>
        <v/>
      </c>
      <c r="I17" s="97" t="str">
        <f t="shared" si="39"/>
        <v/>
      </c>
      <c r="J17" s="98" t="str">
        <f t="shared" si="40"/>
        <v>F3</v>
      </c>
      <c r="K17" s="8" t="str">
        <f t="shared" si="41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7" t="str">
        <f t="shared" si="42"/>
        <v>F2</v>
      </c>
      <c r="Q17" s="98" t="str">
        <f t="shared" si="43"/>
        <v/>
      </c>
      <c r="R17" s="4" t="str">
        <f t="shared" si="44"/>
        <v>L</v>
      </c>
      <c r="S17" s="4">
        <f t="shared" si="13"/>
        <v>-10</v>
      </c>
      <c r="T17" s="107" t="str">
        <f t="shared" si="45"/>
        <v/>
      </c>
      <c r="U17" s="4">
        <f>IF(M17="","",IF(B17="NB",U16,IF(T17="",SUM($T$5:$T17)+S17,SUM($T$5:$T17))))</f>
        <v>-7</v>
      </c>
      <c r="V17" s="109" t="str">
        <f t="shared" si="0"/>
        <v/>
      </c>
      <c r="W17" s="83">
        <f t="shared" si="14"/>
        <v>-1</v>
      </c>
      <c r="X17" s="85" t="str">
        <f t="shared" si="15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/>
      </c>
      <c r="AH17" s="1" t="str">
        <f t="shared" si="19"/>
        <v>F3</v>
      </c>
      <c r="AI17" s="1" t="str">
        <f t="shared" si="20"/>
        <v>F2</v>
      </c>
      <c r="AJ17" s="1" t="str">
        <f t="shared" si="21"/>
        <v/>
      </c>
      <c r="AK17" s="1">
        <f t="shared" si="46"/>
        <v>4</v>
      </c>
      <c r="AL17" s="1">
        <f t="shared" si="47"/>
        <v>3</v>
      </c>
      <c r="AM17" s="1">
        <f t="shared" si="5"/>
        <v>6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6</v>
      </c>
      <c r="AT17" s="15" t="str">
        <f t="shared" si="27"/>
        <v>N</v>
      </c>
      <c r="AU17" s="1" t="str">
        <f t="shared" si="28"/>
        <v>Y</v>
      </c>
      <c r="AV17" s="1" t="str">
        <f t="shared" si="29"/>
        <v>N</v>
      </c>
      <c r="AW17" s="1" t="str">
        <f t="shared" si="30"/>
        <v>N</v>
      </c>
      <c r="AX17" s="1" t="str">
        <f t="shared" si="31"/>
        <v>F2</v>
      </c>
      <c r="AY17" s="1" t="str">
        <f t="shared" si="32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3"/>
        <v>30001</v>
      </c>
      <c r="BC17" s="1" t="str">
        <f t="shared" si="33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4"/>
        <v>L4L</v>
      </c>
      <c r="BH17" s="1" t="str">
        <f t="shared" si="50"/>
        <v>F2</v>
      </c>
      <c r="BI17" s="1" t="str">
        <f t="shared" si="35"/>
        <v>XF2W</v>
      </c>
      <c r="BJ17" s="1" t="str">
        <f t="shared" si="51"/>
        <v>F3</v>
      </c>
      <c r="BK17" s="1" t="str">
        <f t="shared" si="36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3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P1</v>
      </c>
      <c r="C18" s="102" t="str">
        <f t="shared" si="1"/>
        <v>D</v>
      </c>
      <c r="D18" s="97" t="str">
        <f t="shared" si="37"/>
        <v/>
      </c>
      <c r="E18" s="98" t="str">
        <f t="shared" si="38"/>
        <v>F3</v>
      </c>
      <c r="F18" s="8" t="str">
        <f t="shared" si="12"/>
        <v>W</v>
      </c>
      <c r="H18" s="105" t="str">
        <f t="shared" si="2"/>
        <v/>
      </c>
      <c r="I18" s="97" t="str">
        <f t="shared" si="39"/>
        <v>B</v>
      </c>
      <c r="J18" s="98" t="str">
        <f t="shared" si="40"/>
        <v/>
      </c>
      <c r="K18" s="8" t="str">
        <f t="shared" si="41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7" t="str">
        <f t="shared" si="42"/>
        <v>F3</v>
      </c>
      <c r="Q18" s="98" t="str">
        <f t="shared" si="43"/>
        <v/>
      </c>
      <c r="R18" s="4" t="str">
        <f t="shared" si="44"/>
        <v>L</v>
      </c>
      <c r="S18" s="4">
        <f t="shared" si="13"/>
        <v>-11</v>
      </c>
      <c r="T18" s="107" t="str">
        <f t="shared" si="45"/>
        <v/>
      </c>
      <c r="U18" s="4">
        <f>IF(M18="","",IF(B18="NB",U17,IF(T18="",SUM($T$5:$T18)+S18,SUM($T$5:$T18))))</f>
        <v>-8</v>
      </c>
      <c r="V18" s="109" t="str">
        <f t="shared" si="0"/>
        <v/>
      </c>
      <c r="W18" s="83">
        <f t="shared" si="14"/>
        <v>-1</v>
      </c>
      <c r="X18" s="85" t="str">
        <f t="shared" si="15"/>
        <v>L</v>
      </c>
      <c r="Y18" s="9" t="str">
        <f t="shared" si="6"/>
        <v>D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16"/>
        <v/>
      </c>
      <c r="AF18" s="1" t="str">
        <f t="shared" si="17"/>
        <v>F3</v>
      </c>
      <c r="AG18" s="1" t="str">
        <f t="shared" si="18"/>
        <v>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6"/>
        <v>4</v>
      </c>
      <c r="AL18" s="1">
        <f t="shared" si="47"/>
        <v>3</v>
      </c>
      <c r="AM18" s="1">
        <f t="shared" si="5"/>
        <v>0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7</v>
      </c>
      <c r="AT18" s="15" t="str">
        <f t="shared" si="27"/>
        <v>N</v>
      </c>
      <c r="AU18" s="1" t="str">
        <f t="shared" si="28"/>
        <v>N</v>
      </c>
      <c r="AV18" s="1" t="str">
        <f t="shared" si="29"/>
        <v>N</v>
      </c>
      <c r="AW18" s="1" t="str">
        <f t="shared" si="30"/>
        <v>N</v>
      </c>
      <c r="AX18" s="1" t="str">
        <f t="shared" si="31"/>
        <v>F3</v>
      </c>
      <c r="AY18" s="1" t="str">
        <f t="shared" si="32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3"/>
        <v>00010</v>
      </c>
      <c r="BC18" s="1" t="str">
        <f t="shared" si="33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4"/>
        <v>F2L</v>
      </c>
      <c r="BH18" s="1" t="str">
        <f t="shared" si="50"/>
        <v>F3</v>
      </c>
      <c r="BI18" s="1" t="str">
        <f t="shared" si="35"/>
        <v>F3W</v>
      </c>
      <c r="BJ18" s="1" t="str">
        <f t="shared" si="51"/>
        <v>B</v>
      </c>
      <c r="BK18" s="1" t="str">
        <f t="shared" si="36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6" t="str">
        <f t="shared" si="11"/>
        <v>P2</v>
      </c>
      <c r="C19" s="103" t="str">
        <f t="shared" si="1"/>
        <v/>
      </c>
      <c r="D19" s="99" t="str">
        <f t="shared" si="37"/>
        <v/>
      </c>
      <c r="E19" s="100" t="str">
        <f t="shared" si="38"/>
        <v>F2</v>
      </c>
      <c r="F19" s="10" t="str">
        <f t="shared" si="12"/>
        <v>L</v>
      </c>
      <c r="H19" s="106" t="str">
        <f t="shared" si="2"/>
        <v/>
      </c>
      <c r="I19" s="99" t="str">
        <f t="shared" si="39"/>
        <v>F2</v>
      </c>
      <c r="J19" s="100" t="str">
        <f t="shared" si="40"/>
        <v/>
      </c>
      <c r="K19" s="10" t="str">
        <f t="shared" si="41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99" t="str">
        <f t="shared" si="42"/>
        <v>XF2</v>
      </c>
      <c r="Q19" s="100" t="str">
        <f t="shared" si="43"/>
        <v/>
      </c>
      <c r="R19" s="5" t="str">
        <f t="shared" si="44"/>
        <v>W</v>
      </c>
      <c r="S19" s="5">
        <f t="shared" si="13"/>
        <v>-9</v>
      </c>
      <c r="T19" s="107" t="str">
        <f t="shared" si="45"/>
        <v/>
      </c>
      <c r="U19" s="5">
        <f>IF(M19="","",IF(B19="NB",U18,IF(T19="",SUM($T$5:$T19)+S19,SUM($T$5:$T19))))</f>
        <v>-6</v>
      </c>
      <c r="V19" s="110" t="str">
        <f t="shared" si="0"/>
        <v/>
      </c>
      <c r="W19" s="83">
        <f t="shared" si="14"/>
        <v>2</v>
      </c>
      <c r="X19" s="85" t="str">
        <f t="shared" si="15"/>
        <v>W</v>
      </c>
      <c r="Y19" s="9" t="str">
        <f t="shared" si="6"/>
        <v>D</v>
      </c>
      <c r="Z19" s="4" t="str">
        <f t="shared" si="7"/>
        <v>C</v>
      </c>
      <c r="AA19" s="4" t="str">
        <f t="shared" si="8"/>
        <v>C</v>
      </c>
      <c r="AB19" s="4" t="str">
        <f t="shared" si="4"/>
        <v>LW</v>
      </c>
      <c r="AC19" s="4" t="str">
        <f t="shared" si="9"/>
        <v>WL</v>
      </c>
      <c r="AD19" s="4" t="str">
        <f t="shared" si="10"/>
        <v>LL</v>
      </c>
      <c r="AE19" s="1" t="str">
        <f t="shared" si="16"/>
        <v/>
      </c>
      <c r="AF19" s="1" t="str">
        <f t="shared" si="17"/>
        <v>F2</v>
      </c>
      <c r="AG19" s="1" t="str">
        <f t="shared" si="18"/>
        <v>F2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6"/>
        <v>4</v>
      </c>
      <c r="AL19" s="1">
        <f t="shared" si="47"/>
        <v>2</v>
      </c>
      <c r="AM19" s="1">
        <f t="shared" si="5"/>
        <v>1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Y</v>
      </c>
      <c r="AR19" s="1" t="str">
        <f t="shared" si="25"/>
        <v>N</v>
      </c>
      <c r="AS19" s="1">
        <f t="shared" si="26"/>
        <v>8</v>
      </c>
      <c r="AT19" s="15" t="str">
        <f t="shared" si="27"/>
        <v>N</v>
      </c>
      <c r="AU19" s="1" t="str">
        <f t="shared" si="28"/>
        <v>Y</v>
      </c>
      <c r="AV19" s="1" t="str">
        <f t="shared" si="29"/>
        <v>N</v>
      </c>
      <c r="AW19" s="1" t="str">
        <f t="shared" si="30"/>
        <v>N</v>
      </c>
      <c r="AX19" s="1" t="str">
        <f t="shared" si="31"/>
        <v>XF2</v>
      </c>
      <c r="AY19" s="1" t="str">
        <f t="shared" si="32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3"/>
        <v>00100</v>
      </c>
      <c r="BC19" s="1" t="str">
        <f t="shared" si="33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4"/>
        <v>F3W</v>
      </c>
      <c r="BH19" s="1" t="str">
        <f t="shared" si="50"/>
        <v>F2</v>
      </c>
      <c r="BI19" s="1" t="str">
        <f t="shared" si="35"/>
        <v>BL</v>
      </c>
      <c r="BJ19" s="1" t="str">
        <f t="shared" si="51"/>
        <v>F2</v>
      </c>
      <c r="BK19" s="1" t="str">
        <f t="shared" si="36"/>
        <v>F3L</v>
      </c>
      <c r="BL19" s="1" t="str">
        <f t="shared" si="52"/>
        <v>XF2</v>
      </c>
      <c r="BM19" s="1" t="str">
        <f t="shared" si="53"/>
        <v>2</v>
      </c>
      <c r="BN19" s="1" t="str">
        <f t="shared" si="54"/>
        <v>2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B7</v>
      </c>
      <c r="C20" s="101" t="str">
        <f t="shared" si="1"/>
        <v/>
      </c>
      <c r="D20" s="13" t="str">
        <f t="shared" si="37"/>
        <v/>
      </c>
      <c r="E20" s="45" t="str">
        <f t="shared" si="38"/>
        <v>F3</v>
      </c>
      <c r="F20" s="14" t="str">
        <f t="shared" si="12"/>
        <v>L</v>
      </c>
      <c r="H20" s="104" t="str">
        <f t="shared" si="2"/>
        <v/>
      </c>
      <c r="I20" s="13" t="str">
        <f t="shared" si="39"/>
        <v/>
      </c>
      <c r="J20" s="45" t="str">
        <f t="shared" si="40"/>
        <v>B</v>
      </c>
      <c r="K20" s="14" t="str">
        <f t="shared" si="41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2"/>
        <v/>
      </c>
      <c r="Q20" s="45" t="str">
        <f t="shared" si="43"/>
        <v>F3</v>
      </c>
      <c r="R20" s="96" t="str">
        <f t="shared" si="44"/>
        <v>L</v>
      </c>
      <c r="S20" s="96">
        <f t="shared" si="13"/>
        <v>-16</v>
      </c>
      <c r="T20" s="107" t="str">
        <f t="shared" si="45"/>
        <v/>
      </c>
      <c r="U20" s="96">
        <f>IF(M20="","",IF(B20="NB",U19,IF(T20="",SUM($T$5:$T20)+S20,SUM($T$5:$T20))))</f>
        <v>-13</v>
      </c>
      <c r="V20" s="108" t="str">
        <f t="shared" si="0"/>
        <v/>
      </c>
      <c r="W20" s="83">
        <f t="shared" si="14"/>
        <v>-7</v>
      </c>
      <c r="X20" s="85" t="str">
        <f t="shared" si="15"/>
        <v>L</v>
      </c>
      <c r="Y20" s="9" t="str">
        <f t="shared" si="6"/>
        <v>D</v>
      </c>
      <c r="Z20" s="4" t="str">
        <f t="shared" si="7"/>
        <v>C</v>
      </c>
      <c r="AA20" s="4" t="str">
        <f t="shared" si="8"/>
        <v>C</v>
      </c>
      <c r="AB20" s="4" t="str">
        <f t="shared" si="4"/>
        <v>WL</v>
      </c>
      <c r="AC20" s="4" t="str">
        <f t="shared" si="9"/>
        <v>LW</v>
      </c>
      <c r="AD20" s="4" t="str">
        <f t="shared" si="10"/>
        <v>LW</v>
      </c>
      <c r="AE20" s="1" t="str">
        <f t="shared" si="16"/>
        <v/>
      </c>
      <c r="AF20" s="1" t="str">
        <f t="shared" si="17"/>
        <v>F3</v>
      </c>
      <c r="AG20" s="1" t="str">
        <f t="shared" si="18"/>
        <v/>
      </c>
      <c r="AH20" s="1" t="str">
        <f t="shared" si="19"/>
        <v>B</v>
      </c>
      <c r="AI20" s="1" t="str">
        <f t="shared" si="20"/>
        <v/>
      </c>
      <c r="AJ20" s="1" t="str">
        <f t="shared" si="21"/>
        <v>F3</v>
      </c>
      <c r="AK20" s="1">
        <f t="shared" si="46"/>
        <v>0</v>
      </c>
      <c r="AL20" s="1">
        <f t="shared" si="47"/>
        <v>7</v>
      </c>
      <c r="AM20" s="1">
        <f t="shared" si="5"/>
        <v>0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9</v>
      </c>
      <c r="AT20" s="15" t="str">
        <f t="shared" si="27"/>
        <v>N</v>
      </c>
      <c r="AU20" s="1" t="str">
        <f t="shared" si="28"/>
        <v>N</v>
      </c>
      <c r="AV20" s="1" t="str">
        <f t="shared" si="29"/>
        <v>N</v>
      </c>
      <c r="AW20" s="1" t="str">
        <f t="shared" si="30"/>
        <v>N</v>
      </c>
      <c r="AX20" s="1" t="str">
        <f t="shared" si="31"/>
        <v/>
      </c>
      <c r="AY20" s="1" t="str">
        <f t="shared" si="32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3"/>
        <v>01001</v>
      </c>
      <c r="BC20" s="1" t="str">
        <f t="shared" si="33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4"/>
        <v>F2L</v>
      </c>
      <c r="BH20" s="1" t="str">
        <f t="shared" si="50"/>
        <v>F3</v>
      </c>
      <c r="BI20" s="1" t="str">
        <f t="shared" si="35"/>
        <v>F2W</v>
      </c>
      <c r="BJ20" s="1" t="str">
        <f t="shared" si="51"/>
        <v>B</v>
      </c>
      <c r="BK20" s="1" t="str">
        <f t="shared" si="36"/>
        <v>XF2W</v>
      </c>
      <c r="BL20" s="1" t="str">
        <f t="shared" si="52"/>
        <v>F3</v>
      </c>
      <c r="BM20" s="1" t="str">
        <f t="shared" si="53"/>
        <v>3</v>
      </c>
      <c r="BN20" s="1">
        <f t="shared" si="54"/>
        <v>1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B2</v>
      </c>
      <c r="C21" s="102" t="str">
        <f t="shared" si="1"/>
        <v>B</v>
      </c>
      <c r="D21" s="97" t="str">
        <f t="shared" si="37"/>
        <v>XF2</v>
      </c>
      <c r="E21" s="98" t="str">
        <f t="shared" si="38"/>
        <v/>
      </c>
      <c r="F21" s="8" t="str">
        <f t="shared" si="12"/>
        <v>W</v>
      </c>
      <c r="H21" s="105" t="str">
        <f t="shared" si="2"/>
        <v/>
      </c>
      <c r="I21" s="97" t="str">
        <f t="shared" si="39"/>
        <v/>
      </c>
      <c r="J21" s="98" t="str">
        <f t="shared" si="40"/>
        <v>F2</v>
      </c>
      <c r="K21" s="8" t="str">
        <f t="shared" si="41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7" t="str">
        <f t="shared" si="42"/>
        <v/>
      </c>
      <c r="Q21" s="98" t="str">
        <f t="shared" si="43"/>
        <v>XF2</v>
      </c>
      <c r="R21" s="4" t="str">
        <f t="shared" si="44"/>
        <v>L</v>
      </c>
      <c r="S21" s="4">
        <f t="shared" si="13"/>
        <v>-18</v>
      </c>
      <c r="T21" s="107" t="str">
        <f t="shared" si="45"/>
        <v/>
      </c>
      <c r="U21" s="4">
        <f>IF(M21="","",IF(B21="NB",U20,IF(T21="",SUM($T$5:$T21)+S21,SUM($T$5:$T21))))</f>
        <v>-15</v>
      </c>
      <c r="V21" s="109" t="str">
        <f t="shared" si="0"/>
        <v/>
      </c>
      <c r="W21" s="83">
        <f t="shared" si="14"/>
        <v>-2</v>
      </c>
      <c r="X21" s="85" t="str">
        <f t="shared" si="15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LL</v>
      </c>
      <c r="AC21" s="4" t="str">
        <f t="shared" si="9"/>
        <v>WL</v>
      </c>
      <c r="AD21" s="4" t="str">
        <f t="shared" si="10"/>
        <v>WL</v>
      </c>
      <c r="AE21" s="1" t="str">
        <f t="shared" si="16"/>
        <v>XF2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6"/>
        <v>2</v>
      </c>
      <c r="AL21" s="1">
        <f t="shared" si="47"/>
        <v>4</v>
      </c>
      <c r="AM21" s="1">
        <f t="shared" si="5"/>
        <v>-3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Y</v>
      </c>
      <c r="AR21" s="1" t="str">
        <f t="shared" si="25"/>
        <v>N</v>
      </c>
      <c r="AS21" s="1">
        <f t="shared" si="26"/>
        <v>10</v>
      </c>
      <c r="AT21" s="15" t="str">
        <f t="shared" si="27"/>
        <v>N</v>
      </c>
      <c r="AU21" s="1" t="str">
        <f t="shared" si="28"/>
        <v>N</v>
      </c>
      <c r="AV21" s="1" t="str">
        <f t="shared" si="29"/>
        <v>N</v>
      </c>
      <c r="AW21" s="1" t="str">
        <f t="shared" si="30"/>
        <v>N</v>
      </c>
      <c r="AX21" s="1" t="str">
        <f t="shared" si="31"/>
        <v/>
      </c>
      <c r="AY21" s="1" t="str">
        <f t="shared" si="32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3"/>
        <v>10012</v>
      </c>
      <c r="BC21" s="1" t="str">
        <f t="shared" si="33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4"/>
        <v>F3L</v>
      </c>
      <c r="BH21" s="1" t="str">
        <f t="shared" si="50"/>
        <v>XF2</v>
      </c>
      <c r="BI21" s="1" t="str">
        <f t="shared" si="35"/>
        <v>BL</v>
      </c>
      <c r="BJ21" s="1" t="str">
        <f t="shared" si="51"/>
        <v>F2</v>
      </c>
      <c r="BK21" s="1" t="str">
        <f t="shared" si="36"/>
        <v>F3L</v>
      </c>
      <c r="BL21" s="1" t="str">
        <f t="shared" si="52"/>
        <v>XF2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P7</v>
      </c>
      <c r="C22" s="102" t="str">
        <f t="shared" si="1"/>
        <v/>
      </c>
      <c r="D22" s="97" t="str">
        <f t="shared" si="37"/>
        <v>F3</v>
      </c>
      <c r="E22" s="98" t="str">
        <f t="shared" si="38"/>
        <v/>
      </c>
      <c r="F22" s="8" t="str">
        <f t="shared" si="12"/>
        <v>W</v>
      </c>
      <c r="H22" s="105" t="str">
        <f t="shared" si="2"/>
        <v>D</v>
      </c>
      <c r="I22" s="97" t="str">
        <f t="shared" si="39"/>
        <v>F3</v>
      </c>
      <c r="J22" s="98" t="str">
        <f t="shared" si="40"/>
        <v/>
      </c>
      <c r="K22" s="8" t="str">
        <f t="shared" si="41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7" t="str">
        <f t="shared" si="42"/>
        <v>XB</v>
      </c>
      <c r="Q22" s="98" t="str">
        <f t="shared" si="43"/>
        <v/>
      </c>
      <c r="R22" s="4" t="str">
        <f t="shared" si="44"/>
        <v>W</v>
      </c>
      <c r="S22" s="4">
        <f t="shared" si="13"/>
        <v>-11</v>
      </c>
      <c r="T22" s="107" t="str">
        <f t="shared" si="45"/>
        <v/>
      </c>
      <c r="U22" s="4">
        <f>IF(M22="","",IF(B22="NB",U21,IF(T22="",SUM($T$5:$T22)+S22,SUM($T$5:$T22))))</f>
        <v>-8</v>
      </c>
      <c r="V22" s="109" t="str">
        <f t="shared" si="0"/>
        <v/>
      </c>
      <c r="W22" s="83">
        <f t="shared" si="14"/>
        <v>7</v>
      </c>
      <c r="X22" s="85" t="str">
        <f t="shared" si="15"/>
        <v>W</v>
      </c>
      <c r="Y22" s="9" t="str">
        <f t="shared" si="6"/>
        <v>B</v>
      </c>
      <c r="Z22" s="4" t="str">
        <f t="shared" si="7"/>
        <v>D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LL</v>
      </c>
      <c r="AE22" s="1" t="str">
        <f t="shared" si="16"/>
        <v>F3</v>
      </c>
      <c r="AF22" s="1" t="str">
        <f t="shared" si="17"/>
        <v/>
      </c>
      <c r="AG22" s="1" t="str">
        <f t="shared" si="18"/>
        <v>F3</v>
      </c>
      <c r="AH22" s="1" t="str">
        <f t="shared" si="19"/>
        <v/>
      </c>
      <c r="AI22" s="1" t="str">
        <f t="shared" si="20"/>
        <v>XB</v>
      </c>
      <c r="AJ22" s="1" t="str">
        <f t="shared" si="21"/>
        <v/>
      </c>
      <c r="AK22" s="1">
        <f t="shared" si="46"/>
        <v>7</v>
      </c>
      <c r="AL22" s="1">
        <f t="shared" si="47"/>
        <v>0</v>
      </c>
      <c r="AM22" s="1">
        <f t="shared" si="5"/>
        <v>-2</v>
      </c>
      <c r="AN22" s="1">
        <f t="shared" si="22"/>
        <v>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11</v>
      </c>
      <c r="AT22" s="15" t="str">
        <f t="shared" si="27"/>
        <v>Y</v>
      </c>
      <c r="AU22" s="1" t="str">
        <f t="shared" si="28"/>
        <v>N</v>
      </c>
      <c r="AV22" s="1" t="str">
        <f t="shared" si="29"/>
        <v>N</v>
      </c>
      <c r="AW22" s="1" t="str">
        <f t="shared" si="30"/>
        <v>N</v>
      </c>
      <c r="AX22" s="1" t="str">
        <f t="shared" si="31"/>
        <v>XB</v>
      </c>
      <c r="AY22" s="1" t="str">
        <f t="shared" si="32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3"/>
        <v>00123</v>
      </c>
      <c r="BC22" s="1" t="str">
        <f t="shared" si="33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4"/>
        <v>XF2W</v>
      </c>
      <c r="BH22" s="1" t="str">
        <f t="shared" si="50"/>
        <v>F3</v>
      </c>
      <c r="BI22" s="1" t="str">
        <f t="shared" si="35"/>
        <v>F2L</v>
      </c>
      <c r="BJ22" s="1" t="str">
        <f t="shared" si="51"/>
        <v>F3</v>
      </c>
      <c r="BK22" s="1" t="str">
        <f t="shared" si="36"/>
        <v>XF2L</v>
      </c>
      <c r="BL22" s="1" t="str">
        <f t="shared" si="52"/>
        <v>XB</v>
      </c>
      <c r="BM22" s="1" t="str">
        <f t="shared" si="53"/>
        <v>3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P5</v>
      </c>
      <c r="C23" s="102" t="str">
        <f t="shared" si="1"/>
        <v/>
      </c>
      <c r="D23" s="97" t="str">
        <f t="shared" si="37"/>
        <v>B</v>
      </c>
      <c r="E23" s="98" t="str">
        <f t="shared" si="38"/>
        <v/>
      </c>
      <c r="F23" s="8" t="str">
        <f t="shared" si="12"/>
        <v>L</v>
      </c>
      <c r="H23" s="105" t="str">
        <f t="shared" si="2"/>
        <v/>
      </c>
      <c r="I23" s="97" t="str">
        <f t="shared" si="39"/>
        <v>F2</v>
      </c>
      <c r="J23" s="98" t="str">
        <f t="shared" si="40"/>
        <v/>
      </c>
      <c r="K23" s="8" t="str">
        <f t="shared" si="41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7" t="str">
        <f t="shared" si="42"/>
        <v>XF2</v>
      </c>
      <c r="Q23" s="98" t="str">
        <f t="shared" si="43"/>
        <v/>
      </c>
      <c r="R23" s="4" t="str">
        <f t="shared" si="44"/>
        <v>L</v>
      </c>
      <c r="S23" s="4">
        <f t="shared" si="13"/>
        <v>-16</v>
      </c>
      <c r="T23" s="107" t="str">
        <f t="shared" si="45"/>
        <v/>
      </c>
      <c r="U23" s="4">
        <f>IF(M23="","",IF(B23="NB",U22,IF(T23="",SUM($T$5:$T23)+S23,SUM($T$5:$T23))))</f>
        <v>-13</v>
      </c>
      <c r="V23" s="109" t="str">
        <f t="shared" si="0"/>
        <v/>
      </c>
      <c r="W23" s="83">
        <f t="shared" si="14"/>
        <v>-5</v>
      </c>
      <c r="X23" s="85" t="str">
        <f t="shared" si="15"/>
        <v>L</v>
      </c>
      <c r="Y23" s="9" t="str">
        <f t="shared" si="6"/>
        <v>B</v>
      </c>
      <c r="Z23" s="4" t="str">
        <f t="shared" si="7"/>
        <v>D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16"/>
        <v>B</v>
      </c>
      <c r="AF23" s="1" t="str">
        <f t="shared" si="17"/>
        <v/>
      </c>
      <c r="AG23" s="1" t="str">
        <f t="shared" si="18"/>
        <v>F2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6"/>
        <v>5</v>
      </c>
      <c r="AL23" s="1">
        <f t="shared" si="47"/>
        <v>0</v>
      </c>
      <c r="AM23" s="1">
        <f t="shared" si="5"/>
        <v>-3</v>
      </c>
      <c r="AN23" s="1">
        <f t="shared" si="22"/>
        <v>-1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12</v>
      </c>
      <c r="AT23" s="15" t="str">
        <f t="shared" si="27"/>
        <v>N</v>
      </c>
      <c r="AU23" s="1" t="str">
        <f t="shared" si="28"/>
        <v>N</v>
      </c>
      <c r="AV23" s="1" t="str">
        <f t="shared" si="29"/>
        <v>N</v>
      </c>
      <c r="AW23" s="1" t="str">
        <f t="shared" si="30"/>
        <v>N</v>
      </c>
      <c r="AX23" s="1" t="str">
        <f t="shared" si="31"/>
        <v>XF2</v>
      </c>
      <c r="AY23" s="1" t="str">
        <f t="shared" si="32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3"/>
        <v>01234</v>
      </c>
      <c r="BC23" s="1" t="str">
        <f t="shared" si="33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4"/>
        <v>F3W</v>
      </c>
      <c r="BH23" s="1" t="str">
        <f t="shared" si="50"/>
        <v>B</v>
      </c>
      <c r="BI23" s="1" t="str">
        <f t="shared" si="35"/>
        <v>F3W</v>
      </c>
      <c r="BJ23" s="1" t="str">
        <f t="shared" si="51"/>
        <v>F2</v>
      </c>
      <c r="BK23" s="1" t="str">
        <f t="shared" si="36"/>
        <v>XBW</v>
      </c>
      <c r="BL23" s="1" t="str">
        <f t="shared" si="52"/>
        <v>XF2</v>
      </c>
      <c r="BM23" s="1">
        <f t="shared" si="53"/>
        <v>1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6" t="str">
        <f t="shared" si="11"/>
        <v>NB</v>
      </c>
      <c r="C24" s="103" t="str">
        <f t="shared" si="1"/>
        <v/>
      </c>
      <c r="D24" s="99" t="str">
        <f t="shared" si="37"/>
        <v/>
      </c>
      <c r="E24" s="100" t="str">
        <f t="shared" si="38"/>
        <v>F2</v>
      </c>
      <c r="F24" s="10" t="str">
        <f t="shared" si="12"/>
        <v>W</v>
      </c>
      <c r="H24" s="106" t="str">
        <f t="shared" si="2"/>
        <v/>
      </c>
      <c r="I24" s="99" t="str">
        <f t="shared" si="39"/>
        <v>F3</v>
      </c>
      <c r="J24" s="100" t="str">
        <f t="shared" si="40"/>
        <v/>
      </c>
      <c r="K24" s="10" t="str">
        <f t="shared" si="41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99" t="str">
        <f t="shared" si="42"/>
        <v/>
      </c>
      <c r="Q24" s="100" t="str">
        <f t="shared" si="43"/>
        <v>XB</v>
      </c>
      <c r="R24" s="5" t="str">
        <f t="shared" si="44"/>
        <v>W</v>
      </c>
      <c r="S24" s="5">
        <f t="shared" si="13"/>
        <v>-16</v>
      </c>
      <c r="T24" s="107" t="str">
        <f t="shared" si="45"/>
        <v/>
      </c>
      <c r="U24" s="5">
        <f>IF(M24="","",IF(B24="NB",U23,IF(T24="",SUM($T$5:$T24)+S24,SUM($T$5:$T24))))</f>
        <v>-13</v>
      </c>
      <c r="V24" s="110" t="str">
        <f t="shared" si="0"/>
        <v/>
      </c>
      <c r="W24" s="83">
        <f t="shared" si="14"/>
        <v>0</v>
      </c>
      <c r="X24" s="85" t="str">
        <f t="shared" si="15"/>
        <v/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18"/>
        <v>F3</v>
      </c>
      <c r="AH24" s="1" t="str">
        <f t="shared" si="19"/>
        <v/>
      </c>
      <c r="AI24" s="1" t="str">
        <f t="shared" si="20"/>
        <v/>
      </c>
      <c r="AJ24" s="1" t="str">
        <f t="shared" si="21"/>
        <v>XB</v>
      </c>
      <c r="AK24" s="1">
        <f t="shared" si="46"/>
        <v>3</v>
      </c>
      <c r="AL24" s="1">
        <f t="shared" si="47"/>
        <v>3</v>
      </c>
      <c r="AM24" s="1">
        <f t="shared" si="5"/>
        <v>-3</v>
      </c>
      <c r="AN24" s="1">
        <f t="shared" si="22"/>
        <v>0</v>
      </c>
      <c r="AO24" s="1" t="str">
        <f t="shared" si="56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13</v>
      </c>
      <c r="AT24" s="15" t="str">
        <f t="shared" si="27"/>
        <v>N</v>
      </c>
      <c r="AU24" s="1" t="str">
        <f t="shared" si="28"/>
        <v>N</v>
      </c>
      <c r="AV24" s="1" t="str">
        <f t="shared" si="29"/>
        <v>Y</v>
      </c>
      <c r="AW24" s="1" t="str">
        <f t="shared" si="30"/>
        <v>N</v>
      </c>
      <c r="AX24" s="1" t="str">
        <f t="shared" si="31"/>
        <v/>
      </c>
      <c r="AY24" s="1" t="str">
        <f t="shared" si="32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3"/>
        <v>12340</v>
      </c>
      <c r="BC24" s="1" t="str">
        <f t="shared" si="33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4"/>
        <v>BL</v>
      </c>
      <c r="BH24" s="1" t="str">
        <f t="shared" si="50"/>
        <v>F2</v>
      </c>
      <c r="BI24" s="1" t="str">
        <f t="shared" si="35"/>
        <v>F2L</v>
      </c>
      <c r="BJ24" s="1" t="str">
        <f t="shared" si="51"/>
        <v>F3</v>
      </c>
      <c r="BK24" s="1" t="str">
        <f t="shared" si="36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NB</v>
      </c>
      <c r="C25" s="101" t="str">
        <f t="shared" si="1"/>
        <v/>
      </c>
      <c r="D25" s="13" t="str">
        <f t="shared" si="37"/>
        <v/>
      </c>
      <c r="E25" s="45" t="str">
        <f t="shared" si="38"/>
        <v>B</v>
      </c>
      <c r="F25" s="14" t="str">
        <f t="shared" si="12"/>
        <v>W</v>
      </c>
      <c r="H25" s="104" t="str">
        <f t="shared" si="2"/>
        <v>C</v>
      </c>
      <c r="I25" s="13" t="str">
        <f t="shared" si="39"/>
        <v>XF2</v>
      </c>
      <c r="J25" s="45" t="str">
        <f t="shared" si="40"/>
        <v/>
      </c>
      <c r="K25" s="14" t="str">
        <f t="shared" si="41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2"/>
        <v/>
      </c>
      <c r="Q25" s="45" t="str">
        <f t="shared" si="43"/>
        <v>B</v>
      </c>
      <c r="R25" s="96" t="str">
        <f t="shared" si="44"/>
        <v>W</v>
      </c>
      <c r="S25" s="96">
        <f t="shared" si="13"/>
        <v>-16</v>
      </c>
      <c r="T25" s="107" t="str">
        <f t="shared" si="45"/>
        <v/>
      </c>
      <c r="U25" s="96">
        <f>IF(M25="","",IF(B25="NB",U24,IF(T25="",SUM($T$5:$T25)+S25,SUM($T$5:$T25))))</f>
        <v>-13</v>
      </c>
      <c r="V25" s="108" t="str">
        <f t="shared" si="0"/>
        <v/>
      </c>
      <c r="W25" s="83">
        <f t="shared" si="14"/>
        <v>0</v>
      </c>
      <c r="X25" s="85" t="str">
        <f t="shared" si="15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18"/>
        <v>XF2</v>
      </c>
      <c r="AH25" s="1" t="str">
        <f t="shared" si="19"/>
        <v/>
      </c>
      <c r="AI25" s="1" t="str">
        <f t="shared" si="20"/>
        <v/>
      </c>
      <c r="AJ25" s="1" t="str">
        <f t="shared" si="21"/>
        <v>B</v>
      </c>
      <c r="AK25" s="1">
        <f t="shared" si="46"/>
        <v>2</v>
      </c>
      <c r="AL25" s="1">
        <f t="shared" si="47"/>
        <v>2</v>
      </c>
      <c r="AM25" s="1">
        <f t="shared" si="5"/>
        <v>-3</v>
      </c>
      <c r="AN25" s="1">
        <f t="shared" si="22"/>
        <v>0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14</v>
      </c>
      <c r="AT25" s="15" t="str">
        <f t="shared" si="27"/>
        <v>Y</v>
      </c>
      <c r="AU25" s="1" t="str">
        <f t="shared" si="28"/>
        <v>N</v>
      </c>
      <c r="AV25" s="1" t="str">
        <f t="shared" si="29"/>
        <v>N</v>
      </c>
      <c r="AW25" s="1" t="str">
        <f t="shared" si="30"/>
        <v>N</v>
      </c>
      <c r="AX25" s="1" t="str">
        <f t="shared" si="31"/>
        <v/>
      </c>
      <c r="AY25" s="1" t="str">
        <f t="shared" si="32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3"/>
        <v>23400</v>
      </c>
      <c r="BC25" s="1" t="str">
        <f t="shared" si="33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4"/>
        <v>F2W</v>
      </c>
      <c r="BH25" s="1" t="str">
        <f t="shared" si="50"/>
        <v>B</v>
      </c>
      <c r="BI25" s="1" t="str">
        <f t="shared" si="35"/>
        <v>F3L</v>
      </c>
      <c r="BJ25" s="1" t="str">
        <f t="shared" si="51"/>
        <v>XF2</v>
      </c>
      <c r="BK25" s="1" t="str">
        <f t="shared" si="36"/>
        <v>XBW</v>
      </c>
      <c r="BL25" s="1" t="str">
        <f t="shared" si="52"/>
        <v>B</v>
      </c>
      <c r="BM25" s="1">
        <f t="shared" si="53"/>
        <v>1</v>
      </c>
      <c r="BN25" s="1" t="str">
        <f t="shared" si="54"/>
        <v>2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B7</v>
      </c>
      <c r="C26" s="102" t="str">
        <f t="shared" si="1"/>
        <v/>
      </c>
      <c r="D26" s="97" t="str">
        <f t="shared" si="37"/>
        <v/>
      </c>
      <c r="E26" s="98" t="str">
        <f t="shared" si="38"/>
        <v>L4</v>
      </c>
      <c r="F26" s="8" t="str">
        <f t="shared" si="12"/>
        <v>L</v>
      </c>
      <c r="H26" s="105" t="str">
        <f t="shared" si="2"/>
        <v/>
      </c>
      <c r="I26" s="97" t="str">
        <f t="shared" si="39"/>
        <v>XB</v>
      </c>
      <c r="J26" s="98" t="str">
        <f t="shared" si="40"/>
        <v/>
      </c>
      <c r="K26" s="8" t="str">
        <f t="shared" si="41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7" t="str">
        <f t="shared" si="42"/>
        <v/>
      </c>
      <c r="Q26" s="98" t="str">
        <f t="shared" si="43"/>
        <v>L4</v>
      </c>
      <c r="R26" s="4" t="str">
        <f t="shared" si="44"/>
        <v>L</v>
      </c>
      <c r="S26" s="4">
        <f t="shared" si="13"/>
        <v>-23</v>
      </c>
      <c r="T26" s="107" t="str">
        <f t="shared" si="45"/>
        <v/>
      </c>
      <c r="U26" s="4">
        <f>IF(M26="","",IF(B26="NB",U25,IF(T26="",SUM($T$5:$T26)+S26,SUM($T$5:$T26))))</f>
        <v>-20</v>
      </c>
      <c r="V26" s="109" t="str">
        <f t="shared" si="0"/>
        <v/>
      </c>
      <c r="W26" s="83">
        <f t="shared" si="14"/>
        <v>-7</v>
      </c>
      <c r="X26" s="85" t="str">
        <f t="shared" si="15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18"/>
        <v>XB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6"/>
        <v>1</v>
      </c>
      <c r="AL26" s="1">
        <f t="shared" si="47"/>
        <v>8</v>
      </c>
      <c r="AM26" s="1">
        <f t="shared" si="5"/>
        <v>-6</v>
      </c>
      <c r="AN26" s="1">
        <f t="shared" si="22"/>
        <v>-3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15</v>
      </c>
      <c r="AT26" s="15" t="str">
        <f t="shared" si="27"/>
        <v>N</v>
      </c>
      <c r="AU26" s="1" t="str">
        <f t="shared" si="28"/>
        <v>N</v>
      </c>
      <c r="AV26" s="1" t="str">
        <f t="shared" si="29"/>
        <v>N</v>
      </c>
      <c r="AW26" s="1" t="str">
        <f t="shared" si="30"/>
        <v>N</v>
      </c>
      <c r="AX26" s="1" t="str">
        <f t="shared" si="31"/>
        <v/>
      </c>
      <c r="AY26" s="1" t="str">
        <f t="shared" si="32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4"/>
        <v>BW</v>
      </c>
      <c r="BH26" s="1" t="str">
        <f t="shared" si="50"/>
        <v>L4</v>
      </c>
      <c r="BI26" s="1" t="str">
        <f t="shared" si="35"/>
        <v>XF2L</v>
      </c>
      <c r="BJ26" s="1" t="str">
        <f t="shared" si="51"/>
        <v>XB</v>
      </c>
      <c r="BK26" s="1" t="str">
        <f t="shared" si="36"/>
        <v>BW</v>
      </c>
      <c r="BL26" s="1" t="str">
        <f t="shared" si="52"/>
        <v>L4</v>
      </c>
      <c r="BM26" s="1" t="str">
        <f t="shared" si="53"/>
        <v>4</v>
      </c>
      <c r="BN26" s="1">
        <f t="shared" si="54"/>
        <v>1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P2</v>
      </c>
      <c r="C27" s="102" t="str">
        <f t="shared" si="1"/>
        <v/>
      </c>
      <c r="D27" s="97" t="str">
        <f t="shared" si="37"/>
        <v>F2</v>
      </c>
      <c r="E27" s="98" t="str">
        <f t="shared" si="38"/>
        <v/>
      </c>
      <c r="F27" s="8" t="str">
        <f t="shared" si="12"/>
        <v>W</v>
      </c>
      <c r="H27" s="105" t="str">
        <f t="shared" si="2"/>
        <v/>
      </c>
      <c r="I27" s="97" t="str">
        <f t="shared" si="39"/>
        <v/>
      </c>
      <c r="J27" s="98" t="str">
        <f t="shared" si="40"/>
        <v>XF2</v>
      </c>
      <c r="K27" s="8" t="str">
        <f t="shared" si="41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7" t="str">
        <f t="shared" si="42"/>
        <v>F2</v>
      </c>
      <c r="Q27" s="98" t="str">
        <f t="shared" si="43"/>
        <v/>
      </c>
      <c r="R27" s="4" t="str">
        <f t="shared" si="44"/>
        <v>W</v>
      </c>
      <c r="S27" s="4">
        <f t="shared" si="13"/>
        <v>-21</v>
      </c>
      <c r="T27" s="107" t="str">
        <f t="shared" si="45"/>
        <v/>
      </c>
      <c r="U27" s="4">
        <f>IF(M27="","",IF(B27="NB",U26,IF(T27="",SUM($T$5:$T27)+S27,SUM($T$5:$T27))))</f>
        <v>-18</v>
      </c>
      <c r="V27" s="109" t="str">
        <f t="shared" si="0"/>
        <v/>
      </c>
      <c r="W27" s="83">
        <f t="shared" si="14"/>
        <v>2</v>
      </c>
      <c r="X27" s="85" t="str">
        <f t="shared" si="15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/>
      </c>
      <c r="AH27" s="1" t="str">
        <f t="shared" si="19"/>
        <v>XF2</v>
      </c>
      <c r="AI27" s="1" t="str">
        <f t="shared" si="20"/>
        <v>F2</v>
      </c>
      <c r="AJ27" s="1" t="str">
        <f t="shared" si="21"/>
        <v/>
      </c>
      <c r="AK27" s="1">
        <f t="shared" si="46"/>
        <v>4</v>
      </c>
      <c r="AL27" s="1">
        <f t="shared" si="47"/>
        <v>2</v>
      </c>
      <c r="AM27" s="1">
        <f t="shared" si="5"/>
        <v>-5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Y</v>
      </c>
      <c r="AS27" s="1">
        <f t="shared" si="26"/>
        <v>16</v>
      </c>
      <c r="AT27" s="15" t="str">
        <f t="shared" si="27"/>
        <v>N</v>
      </c>
      <c r="AU27" s="1" t="str">
        <f t="shared" si="28"/>
        <v>N</v>
      </c>
      <c r="AV27" s="1" t="str">
        <f t="shared" si="29"/>
        <v>Y</v>
      </c>
      <c r="AW27" s="1" t="str">
        <f t="shared" si="30"/>
        <v>N</v>
      </c>
      <c r="AX27" s="1" t="str">
        <f t="shared" si="31"/>
        <v>F2</v>
      </c>
      <c r="AY27" s="1" t="str">
        <f t="shared" si="32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4"/>
        <v>L4L</v>
      </c>
      <c r="BH27" s="1" t="str">
        <f t="shared" si="50"/>
        <v>F2</v>
      </c>
      <c r="BI27" s="1" t="str">
        <f t="shared" si="35"/>
        <v>XBW</v>
      </c>
      <c r="BJ27" s="1" t="str">
        <f t="shared" si="51"/>
        <v>XF2</v>
      </c>
      <c r="BK27" s="1" t="str">
        <f t="shared" si="36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2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2" t="str">
        <f t="shared" si="1"/>
        <v/>
      </c>
      <c r="D28" s="97" t="str">
        <f t="shared" si="37"/>
        <v>B</v>
      </c>
      <c r="E28" s="98" t="str">
        <f t="shared" si="38"/>
        <v/>
      </c>
      <c r="F28" s="8" t="str">
        <f t="shared" si="12"/>
        <v>W</v>
      </c>
      <c r="H28" s="105" t="str">
        <f t="shared" si="2"/>
        <v/>
      </c>
      <c r="I28" s="97" t="str">
        <f t="shared" si="39"/>
        <v/>
      </c>
      <c r="J28" s="98" t="str">
        <f t="shared" si="40"/>
        <v>XB</v>
      </c>
      <c r="K28" s="8" t="str">
        <f t="shared" si="41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7" t="str">
        <f t="shared" si="42"/>
        <v>B</v>
      </c>
      <c r="Q28" s="98" t="str">
        <f t="shared" si="43"/>
        <v/>
      </c>
      <c r="R28" s="4" t="str">
        <f t="shared" si="44"/>
        <v>W</v>
      </c>
      <c r="S28" s="4">
        <f t="shared" si="13"/>
        <v>-20</v>
      </c>
      <c r="T28" s="107" t="str">
        <f t="shared" si="45"/>
        <v/>
      </c>
      <c r="U28" s="4">
        <f>IF(M28="","",IF(B28="NB",U27,IF(T28="",SUM($T$5:$T28)+S28,SUM($T$5:$T28))))</f>
        <v>-17</v>
      </c>
      <c r="V28" s="109" t="str">
        <f t="shared" si="0"/>
        <v/>
      </c>
      <c r="W28" s="83">
        <f t="shared" si="14"/>
        <v>1</v>
      </c>
      <c r="X28" s="85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XB</v>
      </c>
      <c r="AI28" s="1" t="str">
        <f t="shared" si="20"/>
        <v>B</v>
      </c>
      <c r="AJ28" s="1" t="str">
        <f t="shared" si="21"/>
        <v/>
      </c>
      <c r="AK28" s="1">
        <f t="shared" si="46"/>
        <v>2</v>
      </c>
      <c r="AL28" s="1">
        <f t="shared" si="47"/>
        <v>1</v>
      </c>
      <c r="AM28" s="1">
        <f t="shared" si="5"/>
        <v>-2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17</v>
      </c>
      <c r="AT28" s="15" t="str">
        <f t="shared" si="27"/>
        <v>Y</v>
      </c>
      <c r="AU28" s="1" t="str">
        <f t="shared" si="28"/>
        <v>N</v>
      </c>
      <c r="AV28" s="1" t="str">
        <f t="shared" si="29"/>
        <v>N</v>
      </c>
      <c r="AW28" s="1" t="str">
        <f t="shared" si="30"/>
        <v>N</v>
      </c>
      <c r="AX28" s="1" t="str">
        <f t="shared" si="31"/>
        <v>B</v>
      </c>
      <c r="AY28" s="1" t="str">
        <f t="shared" si="32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4"/>
        <v>F2W</v>
      </c>
      <c r="BH28" s="1" t="str">
        <f t="shared" si="50"/>
        <v>B</v>
      </c>
      <c r="BI28" s="1" t="str">
        <f t="shared" si="35"/>
        <v>XF2L</v>
      </c>
      <c r="BJ28" s="1" t="str">
        <f t="shared" si="51"/>
        <v>XB</v>
      </c>
      <c r="BK28" s="1" t="str">
        <f t="shared" si="36"/>
        <v>F2W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6" t="str">
        <f t="shared" si="11"/>
        <v>P9</v>
      </c>
      <c r="C29" s="103" t="str">
        <f t="shared" si="1"/>
        <v/>
      </c>
      <c r="D29" s="99" t="str">
        <f t="shared" si="37"/>
        <v>L4</v>
      </c>
      <c r="E29" s="100" t="str">
        <f t="shared" si="38"/>
        <v/>
      </c>
      <c r="F29" s="10" t="str">
        <f t="shared" si="12"/>
        <v>W</v>
      </c>
      <c r="H29" s="106" t="str">
        <f t="shared" si="2"/>
        <v>D</v>
      </c>
      <c r="I29" s="99" t="str">
        <f t="shared" si="39"/>
        <v>B</v>
      </c>
      <c r="J29" s="100" t="str">
        <f t="shared" si="40"/>
        <v/>
      </c>
      <c r="K29" s="10" t="str">
        <f t="shared" si="41"/>
        <v>W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99" t="str">
        <f t="shared" si="42"/>
        <v>L4</v>
      </c>
      <c r="Q29" s="100" t="str">
        <f t="shared" si="43"/>
        <v/>
      </c>
      <c r="R29" s="5" t="str">
        <f t="shared" si="44"/>
        <v>W</v>
      </c>
      <c r="S29" s="5">
        <f t="shared" si="13"/>
        <v>-11</v>
      </c>
      <c r="T29" s="107">
        <f t="shared" si="45"/>
        <v>-11</v>
      </c>
      <c r="U29" s="5">
        <f>IF(M29="","",IF(B29="NB",U28,IF(T29="",SUM($T$5:$T29)+S29,SUM($T$5:$T29))))</f>
        <v>-8</v>
      </c>
      <c r="V29" s="110" t="str">
        <f t="shared" si="0"/>
        <v>Rabbit</v>
      </c>
      <c r="W29" s="83">
        <f t="shared" si="14"/>
        <v>9</v>
      </c>
      <c r="X29" s="85" t="str">
        <f t="shared" si="15"/>
        <v>W</v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18"/>
        <v>B</v>
      </c>
      <c r="AH29" s="1" t="str">
        <f t="shared" si="19"/>
        <v/>
      </c>
      <c r="AI29" s="1" t="str">
        <f t="shared" si="20"/>
        <v>L4</v>
      </c>
      <c r="AJ29" s="1" t="str">
        <f t="shared" si="21"/>
        <v/>
      </c>
      <c r="AK29" s="1">
        <f t="shared" si="46"/>
        <v>9</v>
      </c>
      <c r="AL29" s="1">
        <f t="shared" si="47"/>
        <v>0</v>
      </c>
      <c r="AM29" s="1">
        <f t="shared" si="5"/>
        <v>4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18</v>
      </c>
      <c r="AT29" s="15" t="str">
        <f t="shared" si="27"/>
        <v>N</v>
      </c>
      <c r="AU29" s="1" t="str">
        <f t="shared" si="28"/>
        <v>N</v>
      </c>
      <c r="AV29" s="1" t="str">
        <f t="shared" si="29"/>
        <v>Y</v>
      </c>
      <c r="AW29" s="1" t="str">
        <f t="shared" si="30"/>
        <v>R</v>
      </c>
      <c r="AX29" s="1" t="str">
        <f t="shared" si="31"/>
        <v>L4</v>
      </c>
      <c r="AY29" s="1" t="str">
        <f t="shared" si="32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4"/>
        <v>BW</v>
      </c>
      <c r="BH29" s="1" t="str">
        <f t="shared" si="50"/>
        <v>L4</v>
      </c>
      <c r="BI29" s="1" t="str">
        <f t="shared" si="35"/>
        <v>XBL</v>
      </c>
      <c r="BJ29" s="1" t="str">
        <f t="shared" si="51"/>
        <v>B</v>
      </c>
      <c r="BK29" s="1" t="str">
        <f t="shared" si="36"/>
        <v>BW</v>
      </c>
      <c r="BL29" s="1" t="str">
        <f t="shared" si="52"/>
        <v>L4</v>
      </c>
      <c r="BM29" s="1" t="str">
        <f t="shared" si="53"/>
        <v>4</v>
      </c>
      <c r="BN29" s="1">
        <f t="shared" si="54"/>
        <v>1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P3</v>
      </c>
      <c r="C30" s="101" t="str">
        <f t="shared" si="1"/>
        <v/>
      </c>
      <c r="D30" s="13" t="str">
        <f t="shared" si="37"/>
        <v>B</v>
      </c>
      <c r="E30" s="45" t="str">
        <f t="shared" si="38"/>
        <v/>
      </c>
      <c r="F30" s="14" t="str">
        <f t="shared" si="12"/>
        <v/>
      </c>
      <c r="H30" s="104" t="str">
        <f t="shared" si="2"/>
        <v/>
      </c>
      <c r="I30" s="13" t="str">
        <f t="shared" si="39"/>
        <v>B</v>
      </c>
      <c r="J30" s="45" t="str">
        <f t="shared" si="40"/>
        <v/>
      </c>
      <c r="K30" s="14" t="str">
        <f t="shared" si="41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2"/>
        <v>B</v>
      </c>
      <c r="Q30" s="45" t="str">
        <f t="shared" si="43"/>
        <v/>
      </c>
      <c r="R30" s="96" t="str">
        <f t="shared" si="44"/>
        <v/>
      </c>
      <c r="S30" s="96" t="str">
        <f t="shared" si="13"/>
        <v/>
      </c>
      <c r="T30" s="107" t="str">
        <f t="shared" si="45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4"/>
        <v>#VALUE!</v>
      </c>
      <c r="X30" s="85" t="str">
        <f t="shared" si="15"/>
        <v/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B</v>
      </c>
      <c r="AF30" s="1" t="str">
        <f t="shared" si="17"/>
        <v/>
      </c>
      <c r="AG30" s="1" t="str">
        <f t="shared" si="18"/>
        <v>B</v>
      </c>
      <c r="AH30" s="1" t="str">
        <f t="shared" si="19"/>
        <v/>
      </c>
      <c r="AI30" s="1" t="str">
        <f t="shared" si="20"/>
        <v>B</v>
      </c>
      <c r="AJ30" s="1" t="str">
        <f t="shared" si="21"/>
        <v/>
      </c>
      <c r="AK30" s="1">
        <f t="shared" si="46"/>
        <v>3</v>
      </c>
      <c r="AL30" s="1">
        <f t="shared" si="47"/>
        <v>0</v>
      </c>
      <c r="AM30" s="1" t="str">
        <f t="shared" si="5"/>
        <v/>
      </c>
      <c r="AN30" s="1">
        <f t="shared" si="22"/>
        <v>0</v>
      </c>
      <c r="AO30" s="1" t="str">
        <f t="shared" si="56"/>
        <v>S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1</v>
      </c>
      <c r="AT30" s="15" t="str">
        <f t="shared" si="27"/>
        <v>N</v>
      </c>
      <c r="AU30" s="1" t="str">
        <f t="shared" si="28"/>
        <v>N</v>
      </c>
      <c r="AV30" s="1" t="str">
        <f t="shared" si="29"/>
        <v>N</v>
      </c>
      <c r="AW30" s="1" t="str">
        <f t="shared" si="30"/>
        <v>N</v>
      </c>
      <c r="AX30" s="1" t="str">
        <f t="shared" si="31"/>
        <v>B</v>
      </c>
      <c r="AY30" s="1" t="str">
        <f t="shared" si="32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4"/>
        <v>L4W</v>
      </c>
      <c r="BH30" s="1" t="str">
        <f t="shared" si="50"/>
        <v>B</v>
      </c>
      <c r="BI30" s="1" t="str">
        <f t="shared" si="35"/>
        <v>BW</v>
      </c>
      <c r="BJ30" s="1" t="str">
        <f t="shared" si="51"/>
        <v>B</v>
      </c>
      <c r="BK30" s="1" t="str">
        <f t="shared" si="36"/>
        <v>L4W</v>
      </c>
      <c r="BL30" s="1" t="str">
        <f t="shared" si="52"/>
        <v>B</v>
      </c>
      <c r="BM30" s="1">
        <f t="shared" si="53"/>
        <v>1</v>
      </c>
      <c r="BN30" s="1">
        <f t="shared" si="54"/>
        <v>1</v>
      </c>
      <c r="BO30" s="1">
        <f t="shared" si="55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102" t="str">
        <f t="shared" si="1"/>
        <v/>
      </c>
      <c r="D31" s="97" t="str">
        <f t="shared" si="37"/>
        <v/>
      </c>
      <c r="E31" s="98" t="str">
        <f t="shared" si="38"/>
        <v/>
      </c>
      <c r="F31" s="8" t="str">
        <f t="shared" si="12"/>
        <v/>
      </c>
      <c r="H31" s="105" t="str">
        <f t="shared" si="2"/>
        <v/>
      </c>
      <c r="I31" s="97" t="str">
        <f t="shared" si="39"/>
        <v/>
      </c>
      <c r="J31" s="98" t="str">
        <f t="shared" si="40"/>
        <v/>
      </c>
      <c r="K31" s="8" t="str">
        <f t="shared" si="41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7" t="str">
        <f t="shared" si="42"/>
        <v/>
      </c>
      <c r="Q31" s="98" t="str">
        <f t="shared" si="43"/>
        <v/>
      </c>
      <c r="R31" s="4" t="str">
        <f t="shared" si="44"/>
        <v/>
      </c>
      <c r="S31" s="4" t="str">
        <f t="shared" si="13"/>
        <v/>
      </c>
      <c r="T31" s="107" t="str">
        <f t="shared" si="45"/>
        <v/>
      </c>
      <c r="U31" s="4" t="str">
        <f>IF(M31="","",IF(B31="NB",U30,IF(T31="",SUM($T$5:$T31)+S31,SUM($T$5:$T31))))</f>
        <v/>
      </c>
      <c r="V31" s="109" t="str">
        <f t="shared" si="0"/>
        <v/>
      </c>
      <c r="W31" s="83" t="e">
        <f t="shared" si="14"/>
        <v>#VALUE!</v>
      </c>
      <c r="X31" s="85" t="str">
        <f t="shared" si="15"/>
        <v/>
      </c>
      <c r="Y31" s="9" t="str">
        <f t="shared" si="6"/>
        <v>B</v>
      </c>
      <c r="Z31" s="4" t="str">
        <f t="shared" si="7"/>
        <v>D</v>
      </c>
      <c r="AA31" s="4" t="str">
        <f t="shared" si="8"/>
        <v>B</v>
      </c>
      <c r="AB31" s="4" t="str">
        <f t="shared" si="4"/>
        <v>W</v>
      </c>
      <c r="AC31" s="4" t="str">
        <f t="shared" si="9"/>
        <v>W</v>
      </c>
      <c r="AD31" s="4" t="str">
        <f t="shared" si="10"/>
        <v>W</v>
      </c>
      <c r="AE31" s="1" t="str">
        <f t="shared" si="16"/>
        <v/>
      </c>
      <c r="AF31" s="1" t="str">
        <f t="shared" si="17"/>
        <v/>
      </c>
      <c r="AG31" s="1" t="str">
        <f t="shared" si="18"/>
        <v/>
      </c>
      <c r="AH31" s="1" t="str">
        <f t="shared" si="19"/>
        <v/>
      </c>
      <c r="AI31" s="1" t="str">
        <f t="shared" si="20"/>
        <v/>
      </c>
      <c r="AJ31" s="1" t="str">
        <f t="shared" si="21"/>
        <v/>
      </c>
      <c r="AK31" s="1">
        <f t="shared" si="46"/>
        <v>0</v>
      </c>
      <c r="AL31" s="1">
        <f t="shared" si="47"/>
        <v>0</v>
      </c>
      <c r="AM31" s="1" t="str">
        <f t="shared" si="5"/>
        <v/>
      </c>
      <c r="AN31" s="1">
        <f t="shared" si="22"/>
        <v>0</v>
      </c>
      <c r="AO31" s="1" t="str">
        <f t="shared" si="56"/>
        <v/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 t="str">
        <f t="shared" si="26"/>
        <v/>
      </c>
      <c r="AT31" s="15" t="str">
        <f t="shared" si="27"/>
        <v/>
      </c>
      <c r="AU31" s="1" t="str">
        <f t="shared" si="28"/>
        <v/>
      </c>
      <c r="AV31" s="1" t="str">
        <f t="shared" si="29"/>
        <v/>
      </c>
      <c r="AW31" s="1" t="str">
        <f t="shared" si="30"/>
        <v/>
      </c>
      <c r="AX31" s="1" t="str">
        <f t="shared" si="31"/>
        <v/>
      </c>
      <c r="AY31" s="1" t="str">
        <f t="shared" si="32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12340</v>
      </c>
      <c r="BC31" s="1" t="str">
        <f t="shared" si="57"/>
        <v>00000</v>
      </c>
      <c r="BD31" s="1" t="str">
        <f t="shared" si="48"/>
        <v>012340</v>
      </c>
      <c r="BE31" s="1" t="str">
        <f t="shared" si="48"/>
        <v>300000</v>
      </c>
      <c r="BF31" s="1" t="str">
        <f t="shared" si="49"/>
        <v>P</v>
      </c>
      <c r="BG31" s="1" t="str">
        <f t="shared" si="34"/>
        <v>B</v>
      </c>
      <c r="BH31" s="1" t="str">
        <f t="shared" si="50"/>
        <v/>
      </c>
      <c r="BI31" s="1" t="str">
        <f t="shared" si="35"/>
        <v>B</v>
      </c>
      <c r="BJ31" s="1" t="str">
        <f t="shared" si="51"/>
        <v/>
      </c>
      <c r="BK31" s="1" t="str">
        <f t="shared" si="36"/>
        <v>B</v>
      </c>
      <c r="BL31" s="1" t="str">
        <f t="shared" si="52"/>
        <v/>
      </c>
      <c r="BM31" s="1" t="str">
        <f t="shared" si="53"/>
        <v/>
      </c>
      <c r="BN31" s="1" t="str">
        <f t="shared" si="54"/>
        <v/>
      </c>
      <c r="BO31" s="1" t="str">
        <f t="shared" si="55"/>
        <v/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102" t="str">
        <f t="shared" si="1"/>
        <v/>
      </c>
      <c r="D32" s="97" t="str">
        <f t="shared" si="37"/>
        <v/>
      </c>
      <c r="E32" s="98" t="str">
        <f t="shared" si="38"/>
        <v/>
      </c>
      <c r="F32" s="8" t="str">
        <f t="shared" si="12"/>
        <v/>
      </c>
      <c r="H32" s="105" t="str">
        <f t="shared" si="2"/>
        <v/>
      </c>
      <c r="I32" s="97" t="str">
        <f t="shared" si="39"/>
        <v/>
      </c>
      <c r="J32" s="98" t="str">
        <f t="shared" si="40"/>
        <v/>
      </c>
      <c r="K32" s="8" t="str">
        <f t="shared" si="41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7" t="str">
        <f t="shared" si="42"/>
        <v/>
      </c>
      <c r="Q32" s="98" t="str">
        <f t="shared" si="43"/>
        <v/>
      </c>
      <c r="R32" s="4" t="str">
        <f t="shared" si="44"/>
        <v/>
      </c>
      <c r="S32" s="4" t="str">
        <f t="shared" si="13"/>
        <v/>
      </c>
      <c r="T32" s="107" t="str">
        <f t="shared" si="45"/>
        <v/>
      </c>
      <c r="U32" s="4" t="str">
        <f>IF(M32="","",IF(B32="NB",U31,IF(T32="",SUM($T$5:$T32)+S32,SUM($T$5:$T32))))</f>
        <v/>
      </c>
      <c r="V32" s="109" t="str">
        <f t="shared" si="0"/>
        <v/>
      </c>
      <c r="W32" s="83" t="e">
        <f t="shared" si="14"/>
        <v>#VALUE!</v>
      </c>
      <c r="X32" s="85" t="str">
        <f t="shared" si="15"/>
        <v/>
      </c>
      <c r="Y32" s="9" t="str">
        <f t="shared" si="6"/>
        <v>B</v>
      </c>
      <c r="Z32" s="4" t="str">
        <f t="shared" si="7"/>
        <v>D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6"/>
        <v/>
      </c>
      <c r="AF32" s="1" t="str">
        <f t="shared" si="17"/>
        <v/>
      </c>
      <c r="AG32" s="1" t="str">
        <f t="shared" si="18"/>
        <v/>
      </c>
      <c r="AH32" s="1" t="str">
        <f t="shared" si="19"/>
        <v/>
      </c>
      <c r="AI32" s="1" t="str">
        <f t="shared" si="20"/>
        <v/>
      </c>
      <c r="AJ32" s="1" t="str">
        <f t="shared" si="21"/>
        <v/>
      </c>
      <c r="AK32" s="1">
        <f t="shared" si="46"/>
        <v>0</v>
      </c>
      <c r="AL32" s="1">
        <f t="shared" si="47"/>
        <v>0</v>
      </c>
      <c r="AM32" s="1" t="str">
        <f t="shared" si="5"/>
        <v/>
      </c>
      <c r="AN32" s="1">
        <f t="shared" si="22"/>
        <v>0</v>
      </c>
      <c r="AO32" s="1" t="str">
        <f t="shared" si="56"/>
        <v/>
      </c>
      <c r="AP32" s="1" t="str">
        <f t="shared" si="23"/>
        <v>N</v>
      </c>
      <c r="AQ32" s="1" t="str">
        <f t="shared" si="24"/>
        <v>N</v>
      </c>
      <c r="AR32" s="1" t="str">
        <f t="shared" si="25"/>
        <v>N</v>
      </c>
      <c r="AS32" s="1" t="str">
        <f t="shared" si="26"/>
        <v/>
      </c>
      <c r="AT32" s="15" t="str">
        <f t="shared" si="27"/>
        <v/>
      </c>
      <c r="AU32" s="1" t="str">
        <f t="shared" si="28"/>
        <v/>
      </c>
      <c r="AV32" s="1" t="str">
        <f t="shared" si="29"/>
        <v/>
      </c>
      <c r="AW32" s="1" t="str">
        <f t="shared" si="30"/>
        <v/>
      </c>
      <c r="AX32" s="1" t="str">
        <f t="shared" si="31"/>
        <v/>
      </c>
      <c r="AY32" s="1" t="str">
        <f t="shared" si="32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23400</v>
      </c>
      <c r="BC32" s="1" t="str">
        <f t="shared" si="57"/>
        <v>00000</v>
      </c>
      <c r="BD32" s="1" t="str">
        <f t="shared" si="48"/>
        <v>123400</v>
      </c>
      <c r="BE32" s="1" t="str">
        <f t="shared" si="48"/>
        <v>000000</v>
      </c>
      <c r="BF32" s="1" t="str">
        <f t="shared" si="49"/>
        <v>P</v>
      </c>
      <c r="BG32" s="1" t="str">
        <f t="shared" si="34"/>
        <v/>
      </c>
      <c r="BH32" s="1">
        <f t="shared" si="50"/>
        <v>0</v>
      </c>
      <c r="BI32" s="1" t="str">
        <f t="shared" si="35"/>
        <v/>
      </c>
      <c r="BJ32" s="1">
        <f t="shared" si="51"/>
        <v>0</v>
      </c>
      <c r="BK32" s="1" t="str">
        <f t="shared" si="36"/>
        <v/>
      </c>
      <c r="BL32" s="1">
        <f t="shared" si="52"/>
        <v>0</v>
      </c>
      <c r="BM32" s="1" t="str">
        <f t="shared" si="53"/>
        <v>0</v>
      </c>
      <c r="BN32" s="1" t="str">
        <f t="shared" si="54"/>
        <v>0</v>
      </c>
      <c r="BO32" s="1" t="str">
        <f t="shared" si="55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/>
      </c>
      <c r="C33" s="102" t="str">
        <f t="shared" si="1"/>
        <v/>
      </c>
      <c r="D33" s="97" t="str">
        <f t="shared" si="37"/>
        <v/>
      </c>
      <c r="E33" s="98" t="str">
        <f t="shared" si="38"/>
        <v/>
      </c>
      <c r="F33" s="8" t="str">
        <f t="shared" si="12"/>
        <v/>
      </c>
      <c r="H33" s="105" t="str">
        <f t="shared" si="2"/>
        <v/>
      </c>
      <c r="I33" s="97" t="str">
        <f t="shared" si="39"/>
        <v/>
      </c>
      <c r="J33" s="98" t="str">
        <f t="shared" si="40"/>
        <v/>
      </c>
      <c r="K33" s="8" t="str">
        <f t="shared" si="41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7" t="str">
        <f t="shared" si="42"/>
        <v/>
      </c>
      <c r="Q33" s="98" t="str">
        <f t="shared" si="43"/>
        <v/>
      </c>
      <c r="R33" s="4" t="str">
        <f t="shared" si="44"/>
        <v/>
      </c>
      <c r="S33" s="4" t="str">
        <f t="shared" si="13"/>
        <v/>
      </c>
      <c r="T33" s="107" t="str">
        <f t="shared" si="45"/>
        <v/>
      </c>
      <c r="U33" s="4" t="str">
        <f>IF(M33="","",IF(B33="NB",U32,IF(T33="",SUM($T$5:$T33)+S33,SUM($T$5:$T33))))</f>
        <v/>
      </c>
      <c r="V33" s="109" t="str">
        <f t="shared" si="0"/>
        <v/>
      </c>
      <c r="W33" s="83" t="e">
        <f t="shared" si="14"/>
        <v>#VALUE!</v>
      </c>
      <c r="X33" s="85" t="str">
        <f t="shared" si="15"/>
        <v/>
      </c>
      <c r="Y33" s="9" t="str">
        <f t="shared" si="6"/>
        <v>B</v>
      </c>
      <c r="Z33" s="4" t="str">
        <f t="shared" si="7"/>
        <v>D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6"/>
        <v/>
      </c>
      <c r="AF33" s="1" t="str">
        <f t="shared" si="17"/>
        <v/>
      </c>
      <c r="AG33" s="1" t="str">
        <f t="shared" si="18"/>
        <v/>
      </c>
      <c r="AH33" s="1" t="str">
        <f t="shared" si="19"/>
        <v/>
      </c>
      <c r="AI33" s="1" t="str">
        <f t="shared" si="20"/>
        <v/>
      </c>
      <c r="AJ33" s="1" t="str">
        <f t="shared" si="21"/>
        <v/>
      </c>
      <c r="AK33" s="1">
        <f t="shared" si="46"/>
        <v>0</v>
      </c>
      <c r="AL33" s="1">
        <f t="shared" si="47"/>
        <v>0</v>
      </c>
      <c r="AM33" s="1" t="str">
        <f t="shared" si="5"/>
        <v/>
      </c>
      <c r="AN33" s="1">
        <f t="shared" si="22"/>
        <v>0</v>
      </c>
      <c r="AO33" s="1" t="str">
        <f t="shared" si="56"/>
        <v/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 t="str">
        <f t="shared" si="26"/>
        <v/>
      </c>
      <c r="AT33" s="15" t="str">
        <f t="shared" si="27"/>
        <v/>
      </c>
      <c r="AU33" s="1" t="str">
        <f t="shared" si="28"/>
        <v/>
      </c>
      <c r="AV33" s="1" t="str">
        <f t="shared" si="29"/>
        <v/>
      </c>
      <c r="AW33" s="1" t="str">
        <f t="shared" si="30"/>
        <v/>
      </c>
      <c r="AX33" s="1" t="str">
        <f t="shared" si="31"/>
        <v/>
      </c>
      <c r="AY33" s="1" t="str">
        <f t="shared" si="32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34000</v>
      </c>
      <c r="BC33" s="1" t="str">
        <f t="shared" si="57"/>
        <v>00000</v>
      </c>
      <c r="BD33" s="1" t="str">
        <f t="shared" si="48"/>
        <v>234000</v>
      </c>
      <c r="BE33" s="1" t="str">
        <f t="shared" si="48"/>
        <v>000000</v>
      </c>
      <c r="BF33" s="1" t="str">
        <f t="shared" si="49"/>
        <v>B</v>
      </c>
      <c r="BG33" s="1" t="str">
        <f t="shared" si="34"/>
        <v/>
      </c>
      <c r="BH33" s="1">
        <f t="shared" si="50"/>
        <v>0</v>
      </c>
      <c r="BI33" s="1" t="str">
        <f t="shared" si="35"/>
        <v/>
      </c>
      <c r="BJ33" s="1">
        <f t="shared" si="51"/>
        <v>0</v>
      </c>
      <c r="BK33" s="1" t="str">
        <f t="shared" si="36"/>
        <v/>
      </c>
      <c r="BL33" s="1">
        <f t="shared" si="52"/>
        <v>0</v>
      </c>
      <c r="BM33" s="1" t="str">
        <f t="shared" si="53"/>
        <v>0</v>
      </c>
      <c r="BN33" s="1" t="str">
        <f t="shared" si="54"/>
        <v>0</v>
      </c>
      <c r="BO33" s="1" t="str">
        <f t="shared" si="55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6" t="str">
        <f t="shared" si="11"/>
        <v/>
      </c>
      <c r="C34" s="103" t="str">
        <f t="shared" si="1"/>
        <v/>
      </c>
      <c r="D34" s="99" t="str">
        <f t="shared" si="37"/>
        <v/>
      </c>
      <c r="E34" s="100" t="str">
        <f t="shared" si="38"/>
        <v/>
      </c>
      <c r="F34" s="10" t="str">
        <f t="shared" si="12"/>
        <v/>
      </c>
      <c r="H34" s="106" t="str">
        <f t="shared" si="2"/>
        <v/>
      </c>
      <c r="I34" s="99" t="str">
        <f t="shared" si="39"/>
        <v/>
      </c>
      <c r="J34" s="100" t="str">
        <f t="shared" si="40"/>
        <v/>
      </c>
      <c r="K34" s="10" t="str">
        <f t="shared" si="41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99" t="str">
        <f t="shared" si="42"/>
        <v/>
      </c>
      <c r="Q34" s="100" t="str">
        <f t="shared" si="43"/>
        <v/>
      </c>
      <c r="R34" s="5" t="str">
        <f t="shared" si="44"/>
        <v/>
      </c>
      <c r="S34" s="5" t="str">
        <f t="shared" si="13"/>
        <v/>
      </c>
      <c r="T34" s="107" t="str">
        <f t="shared" si="45"/>
        <v/>
      </c>
      <c r="U34" s="5" t="str">
        <f>IF(M34="","",IF(B34="NB",U33,IF(T34="",SUM($T$5:$T34)+S34,SUM($T$5:$T34))))</f>
        <v/>
      </c>
      <c r="V34" s="110" t="str">
        <f t="shared" si="0"/>
        <v/>
      </c>
      <c r="W34" s="83" t="e">
        <f t="shared" si="14"/>
        <v>#VALUE!</v>
      </c>
      <c r="X34" s="85" t="str">
        <f t="shared" si="15"/>
        <v/>
      </c>
      <c r="Y34" s="9" t="str">
        <f t="shared" si="6"/>
        <v>B</v>
      </c>
      <c r="Z34" s="4" t="str">
        <f t="shared" si="7"/>
        <v>D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6"/>
        <v/>
      </c>
      <c r="AF34" s="1" t="str">
        <f t="shared" si="17"/>
        <v/>
      </c>
      <c r="AG34" s="1" t="str">
        <f t="shared" si="18"/>
        <v/>
      </c>
      <c r="AH34" s="1" t="str">
        <f t="shared" si="19"/>
        <v/>
      </c>
      <c r="AI34" s="1" t="str">
        <f t="shared" si="20"/>
        <v/>
      </c>
      <c r="AJ34" s="1" t="str">
        <f t="shared" si="21"/>
        <v/>
      </c>
      <c r="AK34" s="1">
        <f t="shared" si="46"/>
        <v>0</v>
      </c>
      <c r="AL34" s="1">
        <f t="shared" si="47"/>
        <v>0</v>
      </c>
      <c r="AM34" s="1" t="str">
        <f t="shared" si="5"/>
        <v/>
      </c>
      <c r="AN34" s="1">
        <f t="shared" si="22"/>
        <v>0</v>
      </c>
      <c r="AO34" s="1" t="str">
        <f t="shared" si="56"/>
        <v/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 t="str">
        <f t="shared" si="26"/>
        <v/>
      </c>
      <c r="AT34" s="15" t="str">
        <f t="shared" si="27"/>
        <v/>
      </c>
      <c r="AU34" s="1" t="str">
        <f t="shared" si="28"/>
        <v/>
      </c>
      <c r="AV34" s="1" t="str">
        <f t="shared" si="29"/>
        <v/>
      </c>
      <c r="AW34" s="1" t="str">
        <f t="shared" si="30"/>
        <v/>
      </c>
      <c r="AX34" s="1" t="str">
        <f t="shared" si="31"/>
        <v/>
      </c>
      <c r="AY34" s="1" t="str">
        <f t="shared" si="32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40000</v>
      </c>
      <c r="BC34" s="1" t="str">
        <f t="shared" si="57"/>
        <v>00000</v>
      </c>
      <c r="BD34" s="1" t="str">
        <f t="shared" si="48"/>
        <v>340000</v>
      </c>
      <c r="BE34" s="1" t="str">
        <f t="shared" si="48"/>
        <v>000000</v>
      </c>
      <c r="BF34" s="1" t="str">
        <f t="shared" si="49"/>
        <v>B</v>
      </c>
      <c r="BG34" s="1" t="str">
        <f t="shared" si="34"/>
        <v/>
      </c>
      <c r="BH34" s="1">
        <f t="shared" si="50"/>
        <v>0</v>
      </c>
      <c r="BI34" s="1" t="str">
        <f t="shared" si="35"/>
        <v/>
      </c>
      <c r="BJ34" s="1">
        <f t="shared" si="51"/>
        <v>0</v>
      </c>
      <c r="BK34" s="1" t="str">
        <f t="shared" si="36"/>
        <v/>
      </c>
      <c r="BL34" s="1">
        <f t="shared" si="52"/>
        <v>0</v>
      </c>
      <c r="BM34" s="1" t="str">
        <f t="shared" si="53"/>
        <v>0</v>
      </c>
      <c r="BN34" s="1" t="str">
        <f t="shared" si="54"/>
        <v>0</v>
      </c>
      <c r="BO34" s="1" t="str">
        <f t="shared" si="55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7"/>
        <v/>
      </c>
      <c r="E35" s="45" t="str">
        <f t="shared" si="38"/>
        <v/>
      </c>
      <c r="F35" s="14" t="str">
        <f t="shared" si="12"/>
        <v/>
      </c>
      <c r="H35" s="104" t="str">
        <f t="shared" si="2"/>
        <v/>
      </c>
      <c r="I35" s="13" t="str">
        <f t="shared" si="39"/>
        <v/>
      </c>
      <c r="J35" s="45" t="str">
        <f t="shared" si="40"/>
        <v/>
      </c>
      <c r="K35" s="14" t="str">
        <f t="shared" si="41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2"/>
        <v/>
      </c>
      <c r="Q35" s="45" t="str">
        <f t="shared" si="43"/>
        <v/>
      </c>
      <c r="R35" s="96" t="str">
        <f t="shared" si="44"/>
        <v/>
      </c>
      <c r="S35" s="96" t="str">
        <f t="shared" si="13"/>
        <v/>
      </c>
      <c r="T35" s="107" t="str">
        <f t="shared" si="45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4"/>
        <v>#VALUE!</v>
      </c>
      <c r="X35" s="85" t="str">
        <f t="shared" si="15"/>
        <v/>
      </c>
      <c r="Y35" s="9" t="str">
        <f t="shared" si="6"/>
        <v>B</v>
      </c>
      <c r="Z35" s="4" t="str">
        <f t="shared" si="7"/>
        <v>D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6"/>
        <v/>
      </c>
      <c r="AF35" s="1" t="str">
        <f t="shared" si="17"/>
        <v/>
      </c>
      <c r="AG35" s="1" t="str">
        <f t="shared" si="18"/>
        <v/>
      </c>
      <c r="AH35" s="1" t="str">
        <f t="shared" si="19"/>
        <v/>
      </c>
      <c r="AI35" s="1" t="str">
        <f t="shared" si="20"/>
        <v/>
      </c>
      <c r="AJ35" s="1" t="str">
        <f t="shared" si="21"/>
        <v/>
      </c>
      <c r="AK35" s="1">
        <f t="shared" si="46"/>
        <v>0</v>
      </c>
      <c r="AL35" s="1">
        <f t="shared" si="47"/>
        <v>0</v>
      </c>
      <c r="AM35" s="1" t="str">
        <f t="shared" si="5"/>
        <v/>
      </c>
      <c r="AN35" s="1">
        <f t="shared" si="22"/>
        <v>0</v>
      </c>
      <c r="AO35" s="1" t="str">
        <f t="shared" si="56"/>
        <v/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 t="str">
        <f t="shared" si="26"/>
        <v/>
      </c>
      <c r="AT35" s="15" t="str">
        <f t="shared" si="27"/>
        <v/>
      </c>
      <c r="AU35" s="1" t="str">
        <f t="shared" si="28"/>
        <v/>
      </c>
      <c r="AV35" s="1" t="str">
        <f t="shared" si="29"/>
        <v/>
      </c>
      <c r="AW35" s="1" t="str">
        <f t="shared" si="30"/>
        <v/>
      </c>
      <c r="AX35" s="1" t="str">
        <f t="shared" si="31"/>
        <v/>
      </c>
      <c r="AY35" s="1" t="str">
        <f t="shared" si="32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48"/>
        <v>400000</v>
      </c>
      <c r="BE35" s="1" t="str">
        <f t="shared" si="48"/>
        <v>000000</v>
      </c>
      <c r="BF35" s="1" t="str">
        <f t="shared" si="49"/>
        <v>B</v>
      </c>
      <c r="BG35" s="1" t="str">
        <f t="shared" si="34"/>
        <v/>
      </c>
      <c r="BH35" s="1">
        <f t="shared" si="50"/>
        <v>0</v>
      </c>
      <c r="BI35" s="1" t="str">
        <f t="shared" si="35"/>
        <v/>
      </c>
      <c r="BJ35" s="1">
        <f t="shared" si="51"/>
        <v>0</v>
      </c>
      <c r="BK35" s="1" t="str">
        <f t="shared" si="36"/>
        <v/>
      </c>
      <c r="BL35" s="1">
        <f t="shared" si="52"/>
        <v>0</v>
      </c>
      <c r="BM35" s="1" t="str">
        <f t="shared" si="53"/>
        <v>0</v>
      </c>
      <c r="BN35" s="1" t="str">
        <f t="shared" si="54"/>
        <v>0</v>
      </c>
      <c r="BO35" s="1" t="str">
        <f t="shared" si="55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2" t="str">
        <f t="shared" si="1"/>
        <v/>
      </c>
      <c r="D36" s="97" t="str">
        <f t="shared" si="37"/>
        <v/>
      </c>
      <c r="E36" s="98" t="str">
        <f t="shared" si="38"/>
        <v/>
      </c>
      <c r="F36" s="8" t="str">
        <f t="shared" si="12"/>
        <v/>
      </c>
      <c r="H36" s="105" t="str">
        <f t="shared" si="2"/>
        <v/>
      </c>
      <c r="I36" s="97" t="str">
        <f t="shared" si="39"/>
        <v/>
      </c>
      <c r="J36" s="98" t="str">
        <f t="shared" si="40"/>
        <v/>
      </c>
      <c r="K36" s="8" t="str">
        <f t="shared" si="41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7" t="str">
        <f t="shared" si="42"/>
        <v/>
      </c>
      <c r="Q36" s="98" t="str">
        <f t="shared" si="43"/>
        <v/>
      </c>
      <c r="R36" s="4" t="str">
        <f t="shared" si="44"/>
        <v/>
      </c>
      <c r="S36" s="4" t="str">
        <f t="shared" si="13"/>
        <v/>
      </c>
      <c r="T36" s="107" t="str">
        <f t="shared" si="45"/>
        <v/>
      </c>
      <c r="U36" s="4" t="str">
        <f>IF(M36="","",IF(B36="NB",U35,IF(T36="",SUM($T$5:$T36)+S36,SUM($T$5:$T36))))</f>
        <v/>
      </c>
      <c r="V36" s="109" t="str">
        <f t="shared" si="0"/>
        <v/>
      </c>
      <c r="W36" s="83" t="e">
        <f t="shared" si="14"/>
        <v>#VALUE!</v>
      </c>
      <c r="X36" s="85" t="str">
        <f t="shared" si="15"/>
        <v/>
      </c>
      <c r="Y36" s="9" t="str">
        <f t="shared" si="6"/>
        <v>B</v>
      </c>
      <c r="Z36" s="4" t="str">
        <f t="shared" si="7"/>
        <v>D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6"/>
        <v>0</v>
      </c>
      <c r="AL36" s="1">
        <f t="shared" si="47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27"/>
        <v/>
      </c>
      <c r="AU36" s="1" t="str">
        <f t="shared" si="28"/>
        <v/>
      </c>
      <c r="AV36" s="1" t="str">
        <f t="shared" si="29"/>
        <v/>
      </c>
      <c r="AW36" s="1" t="str">
        <f t="shared" si="30"/>
        <v/>
      </c>
      <c r="AX36" s="1" t="str">
        <f t="shared" si="31"/>
        <v/>
      </c>
      <c r="AY36" s="1" t="str">
        <f t="shared" si="32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48"/>
        <v>000000</v>
      </c>
      <c r="BE36" s="1" t="str">
        <f t="shared" si="48"/>
        <v>000000</v>
      </c>
      <c r="BF36" s="1" t="str">
        <f t="shared" si="49"/>
        <v>B</v>
      </c>
      <c r="BG36" s="1" t="str">
        <f t="shared" si="34"/>
        <v/>
      </c>
      <c r="BH36" s="1">
        <f t="shared" si="50"/>
        <v>0</v>
      </c>
      <c r="BI36" s="1" t="str">
        <f t="shared" si="35"/>
        <v/>
      </c>
      <c r="BJ36" s="1">
        <f t="shared" si="51"/>
        <v>0</v>
      </c>
      <c r="BK36" s="1" t="str">
        <f t="shared" si="36"/>
        <v/>
      </c>
      <c r="BL36" s="1">
        <f t="shared" si="52"/>
        <v>0</v>
      </c>
      <c r="BM36" s="1" t="str">
        <f t="shared" si="53"/>
        <v>0</v>
      </c>
      <c r="BN36" s="1" t="str">
        <f t="shared" si="54"/>
        <v>0</v>
      </c>
      <c r="BO36" s="1" t="str">
        <f t="shared" si="55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2" t="str">
        <f t="shared" si="1"/>
        <v/>
      </c>
      <c r="D37" s="97" t="str">
        <f t="shared" si="37"/>
        <v/>
      </c>
      <c r="E37" s="98" t="str">
        <f t="shared" si="38"/>
        <v/>
      </c>
      <c r="F37" s="8" t="str">
        <f t="shared" si="12"/>
        <v/>
      </c>
      <c r="H37" s="105" t="str">
        <f t="shared" si="2"/>
        <v/>
      </c>
      <c r="I37" s="97" t="str">
        <f t="shared" si="39"/>
        <v/>
      </c>
      <c r="J37" s="98" t="str">
        <f t="shared" si="40"/>
        <v/>
      </c>
      <c r="K37" s="8" t="str">
        <f t="shared" si="41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7" t="str">
        <f t="shared" si="42"/>
        <v/>
      </c>
      <c r="Q37" s="98" t="str">
        <f t="shared" si="43"/>
        <v/>
      </c>
      <c r="R37" s="4" t="str">
        <f t="shared" si="44"/>
        <v/>
      </c>
      <c r="S37" s="4" t="str">
        <f t="shared" si="13"/>
        <v/>
      </c>
      <c r="T37" s="107" t="str">
        <f t="shared" si="45"/>
        <v/>
      </c>
      <c r="U37" s="4" t="str">
        <f>IF(M37="","",IF(B37="NB",U36,IF(T37="",SUM($T$5:$T37)+S37,SUM($T$5:$T37))))</f>
        <v/>
      </c>
      <c r="V37" s="109" t="str">
        <f t="shared" si="0"/>
        <v/>
      </c>
      <c r="W37" s="83" t="e">
        <f t="shared" si="14"/>
        <v>#VALUE!</v>
      </c>
      <c r="X37" s="85" t="str">
        <f t="shared" si="15"/>
        <v/>
      </c>
      <c r="Y37" s="9" t="str">
        <f t="shared" si="6"/>
        <v>B</v>
      </c>
      <c r="Z37" s="4" t="str">
        <f t="shared" si="7"/>
        <v>D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6"/>
        <v>0</v>
      </c>
      <c r="AL37" s="1">
        <f t="shared" si="47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27"/>
        <v/>
      </c>
      <c r="AU37" s="1" t="str">
        <f t="shared" si="28"/>
        <v/>
      </c>
      <c r="AV37" s="1" t="str">
        <f t="shared" si="29"/>
        <v/>
      </c>
      <c r="AW37" s="1" t="str">
        <f t="shared" si="30"/>
        <v/>
      </c>
      <c r="AX37" s="1" t="str">
        <f t="shared" si="31"/>
        <v/>
      </c>
      <c r="AY37" s="1" t="str">
        <f t="shared" si="32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48"/>
        <v>000000</v>
      </c>
      <c r="BE37" s="1" t="str">
        <f t="shared" si="48"/>
        <v>000000</v>
      </c>
      <c r="BF37" s="1" t="str">
        <f t="shared" si="49"/>
        <v>B</v>
      </c>
      <c r="BG37" s="1" t="str">
        <f t="shared" si="34"/>
        <v/>
      </c>
      <c r="BH37" s="1">
        <f t="shared" si="50"/>
        <v>0</v>
      </c>
      <c r="BI37" s="1" t="str">
        <f t="shared" si="35"/>
        <v/>
      </c>
      <c r="BJ37" s="1">
        <f t="shared" si="51"/>
        <v>0</v>
      </c>
      <c r="BK37" s="1" t="str">
        <f t="shared" si="36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2" t="str">
        <f t="shared" si="1"/>
        <v/>
      </c>
      <c r="D38" s="97" t="str">
        <f t="shared" si="37"/>
        <v/>
      </c>
      <c r="E38" s="98" t="str">
        <f t="shared" si="38"/>
        <v/>
      </c>
      <c r="F38" s="8" t="str">
        <f t="shared" si="12"/>
        <v/>
      </c>
      <c r="H38" s="105" t="str">
        <f t="shared" si="2"/>
        <v/>
      </c>
      <c r="I38" s="97" t="str">
        <f t="shared" si="39"/>
        <v/>
      </c>
      <c r="J38" s="98" t="str">
        <f t="shared" si="40"/>
        <v/>
      </c>
      <c r="K38" s="8" t="str">
        <f t="shared" si="41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7" t="str">
        <f t="shared" si="42"/>
        <v/>
      </c>
      <c r="Q38" s="98" t="str">
        <f t="shared" si="43"/>
        <v/>
      </c>
      <c r="R38" s="4" t="str">
        <f t="shared" si="44"/>
        <v/>
      </c>
      <c r="S38" s="4" t="str">
        <f t="shared" si="13"/>
        <v/>
      </c>
      <c r="T38" s="107" t="str">
        <f t="shared" si="45"/>
        <v/>
      </c>
      <c r="U38" s="4" t="str">
        <f>IF(M38="","",IF(B38="NB",U37,IF(T38="",SUM($T$5:$T38)+S38,SUM($T$5:$T38))))</f>
        <v/>
      </c>
      <c r="V38" s="109" t="str">
        <f t="shared" si="0"/>
        <v/>
      </c>
      <c r="W38" s="83" t="e">
        <f t="shared" si="14"/>
        <v>#VALUE!</v>
      </c>
      <c r="X38" s="85" t="str">
        <f t="shared" si="15"/>
        <v/>
      </c>
      <c r="Y38" s="9" t="str">
        <f t="shared" si="6"/>
        <v>B</v>
      </c>
      <c r="Z38" s="4" t="str">
        <f t="shared" si="7"/>
        <v>D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6"/>
        <v>0</v>
      </c>
      <c r="AL38" s="1">
        <f t="shared" si="47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27"/>
        <v/>
      </c>
      <c r="AU38" s="1" t="str">
        <f t="shared" si="28"/>
        <v/>
      </c>
      <c r="AV38" s="1" t="str">
        <f t="shared" si="29"/>
        <v/>
      </c>
      <c r="AW38" s="1" t="str">
        <f t="shared" si="30"/>
        <v/>
      </c>
      <c r="AX38" s="1" t="str">
        <f t="shared" si="31"/>
        <v/>
      </c>
      <c r="AY38" s="1" t="str">
        <f t="shared" si="32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48"/>
        <v>000000</v>
      </c>
      <c r="BE38" s="1" t="str">
        <f t="shared" si="48"/>
        <v>000000</v>
      </c>
      <c r="BF38" s="1" t="str">
        <f t="shared" si="49"/>
        <v>B</v>
      </c>
      <c r="BG38" s="1" t="str">
        <f t="shared" si="34"/>
        <v/>
      </c>
      <c r="BH38" s="1">
        <f t="shared" si="50"/>
        <v>0</v>
      </c>
      <c r="BI38" s="1" t="str">
        <f t="shared" si="35"/>
        <v/>
      </c>
      <c r="BJ38" s="1">
        <f t="shared" si="51"/>
        <v>0</v>
      </c>
      <c r="BK38" s="1" t="str">
        <f t="shared" si="36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6" t="str">
        <f t="shared" si="11"/>
        <v/>
      </c>
      <c r="C39" s="103" t="str">
        <f t="shared" si="1"/>
        <v/>
      </c>
      <c r="D39" s="99" t="str">
        <f t="shared" si="37"/>
        <v/>
      </c>
      <c r="E39" s="100" t="str">
        <f t="shared" si="38"/>
        <v/>
      </c>
      <c r="F39" s="10" t="str">
        <f t="shared" si="12"/>
        <v/>
      </c>
      <c r="H39" s="106" t="str">
        <f t="shared" si="2"/>
        <v/>
      </c>
      <c r="I39" s="99" t="str">
        <f t="shared" si="39"/>
        <v/>
      </c>
      <c r="J39" s="100" t="str">
        <f t="shared" si="40"/>
        <v/>
      </c>
      <c r="K39" s="10" t="str">
        <f t="shared" si="41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99" t="str">
        <f t="shared" si="42"/>
        <v/>
      </c>
      <c r="Q39" s="100" t="str">
        <f t="shared" si="43"/>
        <v/>
      </c>
      <c r="R39" s="5" t="str">
        <f t="shared" si="44"/>
        <v/>
      </c>
      <c r="S39" s="5" t="str">
        <f t="shared" si="13"/>
        <v/>
      </c>
      <c r="T39" s="107" t="str">
        <f t="shared" si="45"/>
        <v/>
      </c>
      <c r="U39" s="5" t="str">
        <f>IF(M39="","",IF(B39="NB",U38,IF(T39="",SUM($T$5:$T39)+S39,SUM($T$5:$T39))))</f>
        <v/>
      </c>
      <c r="V39" s="110" t="str">
        <f t="shared" si="0"/>
        <v/>
      </c>
      <c r="W39" s="83" t="e">
        <f t="shared" si="14"/>
        <v>#VALUE!</v>
      </c>
      <c r="X39" s="85" t="str">
        <f t="shared" si="15"/>
        <v/>
      </c>
      <c r="Y39" s="9" t="str">
        <f t="shared" si="6"/>
        <v>B</v>
      </c>
      <c r="Z39" s="4" t="str">
        <f t="shared" si="7"/>
        <v>D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6"/>
        <v>0</v>
      </c>
      <c r="AL39" s="1">
        <f t="shared" si="47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27"/>
        <v/>
      </c>
      <c r="AU39" s="1" t="str">
        <f t="shared" si="28"/>
        <v/>
      </c>
      <c r="AV39" s="1" t="str">
        <f t="shared" si="29"/>
        <v/>
      </c>
      <c r="AW39" s="1" t="str">
        <f t="shared" si="30"/>
        <v/>
      </c>
      <c r="AX39" s="1" t="str">
        <f t="shared" si="31"/>
        <v/>
      </c>
      <c r="AY39" s="1" t="str">
        <f t="shared" si="32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48"/>
        <v>000000</v>
      </c>
      <c r="BE39" s="1" t="str">
        <f t="shared" si="48"/>
        <v>000000</v>
      </c>
      <c r="BF39" s="1" t="str">
        <f t="shared" si="49"/>
        <v>B</v>
      </c>
      <c r="BG39" s="1" t="str">
        <f t="shared" si="34"/>
        <v/>
      </c>
      <c r="BH39" s="1">
        <f t="shared" si="50"/>
        <v>0</v>
      </c>
      <c r="BI39" s="1" t="str">
        <f t="shared" si="35"/>
        <v/>
      </c>
      <c r="BJ39" s="1">
        <f t="shared" si="51"/>
        <v>0</v>
      </c>
      <c r="BK39" s="1" t="str">
        <f t="shared" si="36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7"/>
        <v/>
      </c>
      <c r="E40" s="45" t="str">
        <f t="shared" si="38"/>
        <v/>
      </c>
      <c r="F40" s="14" t="str">
        <f t="shared" si="12"/>
        <v/>
      </c>
      <c r="H40" s="104" t="str">
        <f t="shared" si="2"/>
        <v/>
      </c>
      <c r="I40" s="13" t="str">
        <f t="shared" si="39"/>
        <v/>
      </c>
      <c r="J40" s="45" t="str">
        <f t="shared" si="40"/>
        <v/>
      </c>
      <c r="K40" s="14" t="str">
        <f t="shared" si="41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2"/>
        <v/>
      </c>
      <c r="Q40" s="45" t="str">
        <f t="shared" si="43"/>
        <v/>
      </c>
      <c r="R40" s="96" t="str">
        <f t="shared" si="44"/>
        <v/>
      </c>
      <c r="S40" s="96" t="str">
        <f t="shared" si="13"/>
        <v/>
      </c>
      <c r="T40" s="107" t="str">
        <f t="shared" si="45"/>
        <v/>
      </c>
      <c r="U40" s="96" t="str">
        <f>IF(M40="","",IF(B40="NB",U39,IF(T40="",SUM($T$5:$T40)+S40,SUM($T$5:$T40))))</f>
        <v/>
      </c>
      <c r="V40" s="108" t="str">
        <f t="shared" si="0"/>
        <v/>
      </c>
      <c r="W40" s="83" t="e">
        <f t="shared" si="14"/>
        <v>#VALUE!</v>
      </c>
      <c r="X40" s="85" t="str">
        <f t="shared" si="15"/>
        <v/>
      </c>
      <c r="Y40" s="9" t="str">
        <f t="shared" si="6"/>
        <v>B</v>
      </c>
      <c r="Z40" s="4" t="str">
        <f t="shared" si="7"/>
        <v>D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6"/>
        <v>0</v>
      </c>
      <c r="AL40" s="1">
        <f t="shared" si="47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27"/>
        <v/>
      </c>
      <c r="AU40" s="1" t="str">
        <f t="shared" si="28"/>
        <v/>
      </c>
      <c r="AV40" s="1" t="str">
        <f t="shared" si="29"/>
        <v/>
      </c>
      <c r="AW40" s="1" t="str">
        <f t="shared" si="30"/>
        <v/>
      </c>
      <c r="AX40" s="1" t="str">
        <f t="shared" si="31"/>
        <v/>
      </c>
      <c r="AY40" s="1" t="str">
        <f t="shared" si="32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000000</v>
      </c>
      <c r="BE40" s="1" t="str">
        <f t="shared" si="48"/>
        <v>000000</v>
      </c>
      <c r="BF40" s="1" t="str">
        <f t="shared" si="49"/>
        <v>B</v>
      </c>
      <c r="BG40" s="1" t="str">
        <f t="shared" si="34"/>
        <v/>
      </c>
      <c r="BH40" s="1">
        <f t="shared" si="50"/>
        <v>0</v>
      </c>
      <c r="BI40" s="1" t="str">
        <f t="shared" si="35"/>
        <v/>
      </c>
      <c r="BJ40" s="1">
        <f t="shared" si="51"/>
        <v>0</v>
      </c>
      <c r="BK40" s="1" t="str">
        <f t="shared" si="36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2" t="str">
        <f t="shared" si="1"/>
        <v/>
      </c>
      <c r="D41" s="97" t="str">
        <f t="shared" si="37"/>
        <v/>
      </c>
      <c r="E41" s="98" t="str">
        <f t="shared" si="38"/>
        <v/>
      </c>
      <c r="F41" s="8" t="str">
        <f t="shared" si="12"/>
        <v/>
      </c>
      <c r="H41" s="105" t="str">
        <f t="shared" si="2"/>
        <v/>
      </c>
      <c r="I41" s="97" t="str">
        <f t="shared" si="39"/>
        <v/>
      </c>
      <c r="J41" s="98" t="str">
        <f t="shared" si="40"/>
        <v/>
      </c>
      <c r="K41" s="8" t="str">
        <f t="shared" si="41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7" t="str">
        <f t="shared" si="42"/>
        <v/>
      </c>
      <c r="Q41" s="98" t="str">
        <f t="shared" si="43"/>
        <v/>
      </c>
      <c r="R41" s="4" t="str">
        <f t="shared" si="44"/>
        <v/>
      </c>
      <c r="S41" s="4" t="str">
        <f t="shared" si="13"/>
        <v/>
      </c>
      <c r="T41" s="107" t="str">
        <f t="shared" si="45"/>
        <v/>
      </c>
      <c r="U41" s="4" t="str">
        <f>IF(M41="","",IF(B41="NB",U40,IF(T41="",SUM($T$5:$T41)+S41,SUM($T$5:$T41))))</f>
        <v/>
      </c>
      <c r="V41" s="109" t="str">
        <f t="shared" si="0"/>
        <v/>
      </c>
      <c r="W41" s="83" t="e">
        <f t="shared" si="14"/>
        <v>#VALUE!</v>
      </c>
      <c r="X41" s="85" t="str">
        <f t="shared" si="15"/>
        <v/>
      </c>
      <c r="Y41" s="9" t="str">
        <f t="shared" si="6"/>
        <v>B</v>
      </c>
      <c r="Z41" s="4" t="str">
        <f t="shared" si="7"/>
        <v>D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6"/>
        <v>0</v>
      </c>
      <c r="AL41" s="1">
        <f t="shared" si="47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27"/>
        <v/>
      </c>
      <c r="AU41" s="1" t="str">
        <f t="shared" si="28"/>
        <v/>
      </c>
      <c r="AV41" s="1" t="str">
        <f t="shared" si="29"/>
        <v/>
      </c>
      <c r="AW41" s="1" t="str">
        <f t="shared" si="30"/>
        <v/>
      </c>
      <c r="AX41" s="1" t="str">
        <f t="shared" si="31"/>
        <v/>
      </c>
      <c r="AY41" s="1" t="str">
        <f t="shared" si="32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4"/>
        <v/>
      </c>
      <c r="BH41" s="1">
        <f t="shared" si="50"/>
        <v>0</v>
      </c>
      <c r="BI41" s="1" t="str">
        <f t="shared" si="35"/>
        <v/>
      </c>
      <c r="BJ41" s="1">
        <f t="shared" si="51"/>
        <v>0</v>
      </c>
      <c r="BK41" s="1" t="str">
        <f t="shared" si="36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2" t="str">
        <f t="shared" si="1"/>
        <v/>
      </c>
      <c r="D42" s="97" t="str">
        <f t="shared" si="37"/>
        <v/>
      </c>
      <c r="E42" s="98" t="str">
        <f t="shared" si="38"/>
        <v/>
      </c>
      <c r="F42" s="8" t="str">
        <f t="shared" si="12"/>
        <v/>
      </c>
      <c r="H42" s="105" t="str">
        <f t="shared" si="2"/>
        <v/>
      </c>
      <c r="I42" s="97" t="str">
        <f t="shared" si="39"/>
        <v/>
      </c>
      <c r="J42" s="98" t="str">
        <f t="shared" si="40"/>
        <v/>
      </c>
      <c r="K42" s="8" t="str">
        <f t="shared" si="41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7" t="str">
        <f t="shared" si="42"/>
        <v/>
      </c>
      <c r="Q42" s="98" t="str">
        <f t="shared" si="43"/>
        <v/>
      </c>
      <c r="R42" s="4" t="str">
        <f t="shared" si="44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07" t="str">
        <f t="shared" si="45"/>
        <v/>
      </c>
      <c r="U42" s="4" t="str">
        <f>IF(M42="","",IF(B42="NB",U41,IF(T42="",SUM($T$5:$T42)+S42,SUM($T$5:$T42))))</f>
        <v/>
      </c>
      <c r="V42" s="109" t="str">
        <f t="shared" si="0"/>
        <v/>
      </c>
      <c r="W42" s="83" t="e">
        <f t="shared" ref="W42:W73" si="61">IF(M42="","",IF(K42="W",0+BN42,0-BN42)+IF(F42="W",0+BM42,0-BM42))+IF(R42="W",0+BO42,0-BO42)</f>
        <v>#VALUE!</v>
      </c>
      <c r="X42" s="85" t="str">
        <f t="shared" si="15"/>
        <v/>
      </c>
      <c r="Y42" s="9" t="str">
        <f t="shared" si="6"/>
        <v>B</v>
      </c>
      <c r="Z42" s="4" t="str">
        <f t="shared" si="7"/>
        <v>D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IF(M41="","",IF(Y42="B",IF(M41="P",BH42,""),IF(BF42="P",BH42,"")))</f>
        <v/>
      </c>
      <c r="AF42" s="1" t="str">
        <f t="shared" ref="AF42:AF73" si="63">IF(M41="","",IF(Y42="B",IF(M41="B",BH42,""),IF(BF42="B",BH42,"")))</f>
        <v/>
      </c>
      <c r="AG42" s="1" t="str">
        <f t="shared" ref="AG42:AG73" si="64">IF(M41="","",IF(Z42="C",IF(M41="B",BJ42,""),IF(BF42="P",BJ42,"")))</f>
        <v/>
      </c>
      <c r="AH42" s="1" t="str">
        <f t="shared" ref="AH42:AH73" si="65">IF(M41="","",IF(Z42="C",IF(M41="P",BJ42,""),IF(BF42="B",BJ42,"")))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6"/>
        <v>0</v>
      </c>
      <c r="AL42" s="1">
        <f t="shared" si="47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si="24"/>
        <v>N</v>
      </c>
      <c r="AR42" s="1" t="str">
        <f t="shared" si="25"/>
        <v>N</v>
      </c>
      <c r="AS42" s="1" t="str">
        <f t="shared" ref="AS42:AS73" si="69">IF(M41="","",IF(AO42="S",1,AS41+1))</f>
        <v/>
      </c>
      <c r="AT42" s="15" t="str">
        <f t="shared" ref="AT42:AT73" si="70">IF(AT41="Y","N",IF(M41="","",(IF(AND(F41&amp;F42="WW",OR(AO41&amp;AO42="SC",AO41&amp;AO42="CC")),"Y",IF(AND(F40&amp;F41&amp;F42="WLW",BH42&lt;&gt;"B",OR(F40&amp;F41&amp;F42="SCC",F40&amp;F41&amp;F42="CCC")),"Y","N")))))</f>
        <v/>
      </c>
      <c r="AU42" s="1" t="str">
        <f t="shared" ref="AU42:AU73" si="71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2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3">IF(M41="","",IF(AND(S42&lt;0,AS42&gt;2,S42&gt;=(2-AS42)),"R","N"))</f>
        <v/>
      </c>
      <c r="AX42" s="1" t="str">
        <f t="shared" ref="AX42:AX73" si="74">IF(M41="","",IF(AA42="B",IF(M41="P",BL42,""),IF(M41="B",BL42,"")))</f>
        <v/>
      </c>
      <c r="AY42" s="1" t="str">
        <f t="shared" ref="AY42:AY73" si="75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6">IF(AE41="",AF41,AE41)&amp;F41</f>
        <v/>
      </c>
      <c r="BH42" s="1">
        <f t="shared" si="50"/>
        <v>0</v>
      </c>
      <c r="BI42" s="1" t="str">
        <f t="shared" ref="BI42:BI73" si="77">IF(AG41="",AH41,AG41)&amp;K41</f>
        <v/>
      </c>
      <c r="BJ42" s="1">
        <f t="shared" si="51"/>
        <v>0</v>
      </c>
      <c r="BK42" s="1" t="str">
        <f t="shared" ref="BK42:BK73" si="78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2" t="str">
        <f t="shared" si="1"/>
        <v/>
      </c>
      <c r="D43" s="97" t="str">
        <f t="shared" si="37"/>
        <v/>
      </c>
      <c r="E43" s="98" t="str">
        <f t="shared" si="38"/>
        <v/>
      </c>
      <c r="F43" s="8" t="str">
        <f t="shared" si="12"/>
        <v/>
      </c>
      <c r="H43" s="105" t="str">
        <f t="shared" si="2"/>
        <v/>
      </c>
      <c r="I43" s="97" t="str">
        <f t="shared" si="39"/>
        <v/>
      </c>
      <c r="J43" s="98" t="str">
        <f t="shared" si="40"/>
        <v/>
      </c>
      <c r="K43" s="8" t="str">
        <f t="shared" si="41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7" t="str">
        <f t="shared" si="42"/>
        <v/>
      </c>
      <c r="Q43" s="98" t="str">
        <f t="shared" si="43"/>
        <v/>
      </c>
      <c r="R43" s="4" t="str">
        <f t="shared" si="44"/>
        <v/>
      </c>
      <c r="S43" s="4" t="str">
        <f t="shared" si="60"/>
        <v/>
      </c>
      <c r="T43" s="107" t="str">
        <f t="shared" si="45"/>
        <v/>
      </c>
      <c r="U43" s="4" t="str">
        <f>IF(M43="","",IF(B43="NB",U42,IF(T43="",SUM($T$5:$T43)+S43,SUM($T$5:$T43))))</f>
        <v/>
      </c>
      <c r="V43" s="109" t="str">
        <f t="shared" si="0"/>
        <v/>
      </c>
      <c r="W43" s="83" t="e">
        <f t="shared" si="61"/>
        <v>#VALUE!</v>
      </c>
      <c r="X43" s="85" t="str">
        <f t="shared" si="15"/>
        <v/>
      </c>
      <c r="Y43" s="9" t="str">
        <f t="shared" si="6"/>
        <v>B</v>
      </c>
      <c r="Z43" s="4" t="str">
        <f t="shared" si="7"/>
        <v>D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6"/>
        <v>0</v>
      </c>
      <c r="AL43" s="1">
        <f t="shared" si="47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24"/>
        <v>N</v>
      </c>
      <c r="AR43" s="1" t="str">
        <f t="shared" si="25"/>
        <v>N</v>
      </c>
      <c r="AS43" s="1" t="str">
        <f t="shared" si="69"/>
        <v/>
      </c>
      <c r="AT43" s="15" t="str">
        <f t="shared" si="70"/>
        <v/>
      </c>
      <c r="AU43" s="1" t="str">
        <f t="shared" si="71"/>
        <v/>
      </c>
      <c r="AV43" s="1" t="str">
        <f t="shared" si="72"/>
        <v/>
      </c>
      <c r="AW43" s="1" t="str">
        <f t="shared" si="73"/>
        <v/>
      </c>
      <c r="AX43" s="1" t="str">
        <f t="shared" si="74"/>
        <v/>
      </c>
      <c r="AY43" s="1" t="str">
        <f t="shared" si="75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6"/>
        <v/>
      </c>
      <c r="BH43" s="1">
        <f t="shared" si="50"/>
        <v>0</v>
      </c>
      <c r="BI43" s="1" t="str">
        <f t="shared" si="77"/>
        <v/>
      </c>
      <c r="BJ43" s="1">
        <f t="shared" si="51"/>
        <v>0</v>
      </c>
      <c r="BK43" s="1" t="str">
        <f t="shared" si="78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6" t="str">
        <f t="shared" si="59"/>
        <v/>
      </c>
      <c r="C44" s="103" t="str">
        <f t="shared" si="1"/>
        <v/>
      </c>
      <c r="D44" s="99" t="str">
        <f t="shared" si="37"/>
        <v/>
      </c>
      <c r="E44" s="100" t="str">
        <f t="shared" si="38"/>
        <v/>
      </c>
      <c r="F44" s="10" t="str">
        <f t="shared" si="12"/>
        <v/>
      </c>
      <c r="H44" s="106" t="str">
        <f t="shared" si="2"/>
        <v/>
      </c>
      <c r="I44" s="99" t="str">
        <f t="shared" si="39"/>
        <v/>
      </c>
      <c r="J44" s="100" t="str">
        <f t="shared" si="40"/>
        <v/>
      </c>
      <c r="K44" s="10" t="str">
        <f t="shared" si="41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99" t="str">
        <f t="shared" si="42"/>
        <v/>
      </c>
      <c r="Q44" s="100" t="str">
        <f t="shared" si="43"/>
        <v/>
      </c>
      <c r="R44" s="5" t="str">
        <f t="shared" si="44"/>
        <v/>
      </c>
      <c r="S44" s="5" t="str">
        <f t="shared" si="60"/>
        <v/>
      </c>
      <c r="T44" s="107" t="str">
        <f t="shared" si="45"/>
        <v/>
      </c>
      <c r="U44" s="5" t="str">
        <f>IF(M44="","",IF(B44="NB",U43,IF(T44="",SUM($T$5:$T44)+S44,SUM($T$5:$T44))))</f>
        <v/>
      </c>
      <c r="V44" s="110" t="str">
        <f t="shared" si="0"/>
        <v/>
      </c>
      <c r="W44" s="83" t="e">
        <f t="shared" si="61"/>
        <v>#VALUE!</v>
      </c>
      <c r="X44" s="85" t="str">
        <f t="shared" si="15"/>
        <v/>
      </c>
      <c r="Y44" s="9" t="str">
        <f t="shared" si="6"/>
        <v>B</v>
      </c>
      <c r="Z44" s="4" t="str">
        <f t="shared" si="7"/>
        <v>D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6"/>
        <v>0</v>
      </c>
      <c r="AL44" s="1">
        <f t="shared" si="47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24"/>
        <v>N</v>
      </c>
      <c r="AR44" s="1" t="str">
        <f t="shared" si="25"/>
        <v>N</v>
      </c>
      <c r="AS44" s="1" t="str">
        <f t="shared" si="69"/>
        <v/>
      </c>
      <c r="AT44" s="15" t="str">
        <f t="shared" si="70"/>
        <v/>
      </c>
      <c r="AU44" s="1" t="str">
        <f t="shared" si="71"/>
        <v/>
      </c>
      <c r="AV44" s="1" t="str">
        <f t="shared" si="72"/>
        <v/>
      </c>
      <c r="AW44" s="1" t="str">
        <f t="shared" si="73"/>
        <v/>
      </c>
      <c r="AX44" s="1" t="str">
        <f t="shared" si="74"/>
        <v/>
      </c>
      <c r="AY44" s="1" t="str">
        <f t="shared" si="75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6"/>
        <v/>
      </c>
      <c r="BH44" s="1">
        <f t="shared" si="50"/>
        <v>0</v>
      </c>
      <c r="BI44" s="1" t="str">
        <f t="shared" si="77"/>
        <v/>
      </c>
      <c r="BJ44" s="1">
        <f t="shared" si="51"/>
        <v>0</v>
      </c>
      <c r="BK44" s="1" t="str">
        <f t="shared" si="78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1" t="str">
        <f t="shared" si="1"/>
        <v/>
      </c>
      <c r="D45" s="13" t="str">
        <f t="shared" si="37"/>
        <v/>
      </c>
      <c r="E45" s="45" t="str">
        <f t="shared" si="38"/>
        <v/>
      </c>
      <c r="F45" s="14" t="str">
        <f t="shared" si="12"/>
        <v/>
      </c>
      <c r="H45" s="104" t="str">
        <f t="shared" si="2"/>
        <v/>
      </c>
      <c r="I45" s="13" t="str">
        <f t="shared" si="39"/>
        <v/>
      </c>
      <c r="J45" s="45" t="str">
        <f t="shared" si="40"/>
        <v/>
      </c>
      <c r="K45" s="14" t="str">
        <f t="shared" si="41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2"/>
        <v/>
      </c>
      <c r="Q45" s="45" t="str">
        <f t="shared" si="43"/>
        <v/>
      </c>
      <c r="R45" s="96" t="str">
        <f t="shared" si="44"/>
        <v/>
      </c>
      <c r="S45" s="96" t="str">
        <f t="shared" si="60"/>
        <v/>
      </c>
      <c r="T45" s="107" t="str">
        <f t="shared" si="45"/>
        <v/>
      </c>
      <c r="U45" s="96" t="str">
        <f>IF(M45="","",IF(B45="NB",U44,IF(T45="",SUM($T$5:$T45)+S45,SUM($T$5:$T45))))</f>
        <v/>
      </c>
      <c r="V45" s="108" t="str">
        <f t="shared" si="0"/>
        <v/>
      </c>
      <c r="W45" s="83" t="e">
        <f t="shared" si="61"/>
        <v>#VALUE!</v>
      </c>
      <c r="X45" s="85" t="str">
        <f t="shared" si="15"/>
        <v/>
      </c>
      <c r="Y45" s="9" t="str">
        <f t="shared" si="6"/>
        <v>B</v>
      </c>
      <c r="Z45" s="4" t="str">
        <f t="shared" si="7"/>
        <v>D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6"/>
        <v>0</v>
      </c>
      <c r="AL45" s="1">
        <f t="shared" si="47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 t="str">
        <f t="shared" si="69"/>
        <v/>
      </c>
      <c r="AT45" s="15" t="str">
        <f t="shared" si="70"/>
        <v/>
      </c>
      <c r="AU45" s="1" t="str">
        <f t="shared" si="71"/>
        <v/>
      </c>
      <c r="AV45" s="1" t="str">
        <f t="shared" si="72"/>
        <v/>
      </c>
      <c r="AW45" s="1" t="str">
        <f t="shared" si="73"/>
        <v/>
      </c>
      <c r="AX45" s="1" t="str">
        <f t="shared" si="74"/>
        <v/>
      </c>
      <c r="AY45" s="1" t="str">
        <f t="shared" si="75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6"/>
        <v/>
      </c>
      <c r="BH45" s="1">
        <f t="shared" si="50"/>
        <v>0</v>
      </c>
      <c r="BI45" s="1" t="str">
        <f t="shared" si="77"/>
        <v/>
      </c>
      <c r="BJ45" s="1">
        <f t="shared" si="51"/>
        <v>0</v>
      </c>
      <c r="BK45" s="1" t="str">
        <f t="shared" si="78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2" t="str">
        <f t="shared" si="1"/>
        <v/>
      </c>
      <c r="D46" s="97" t="str">
        <f t="shared" si="37"/>
        <v/>
      </c>
      <c r="E46" s="98" t="str">
        <f t="shared" si="38"/>
        <v/>
      </c>
      <c r="F46" s="8" t="str">
        <f t="shared" si="12"/>
        <v/>
      </c>
      <c r="H46" s="105" t="str">
        <f t="shared" si="2"/>
        <v/>
      </c>
      <c r="I46" s="97" t="str">
        <f t="shared" si="39"/>
        <v/>
      </c>
      <c r="J46" s="98" t="str">
        <f t="shared" si="40"/>
        <v/>
      </c>
      <c r="K46" s="8" t="str">
        <f t="shared" si="41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7" t="str">
        <f t="shared" si="42"/>
        <v/>
      </c>
      <c r="Q46" s="98" t="str">
        <f t="shared" si="43"/>
        <v/>
      </c>
      <c r="R46" s="4" t="str">
        <f t="shared" si="44"/>
        <v/>
      </c>
      <c r="S46" s="4" t="str">
        <f t="shared" si="60"/>
        <v/>
      </c>
      <c r="T46" s="107" t="str">
        <f t="shared" si="45"/>
        <v/>
      </c>
      <c r="U46" s="4" t="str">
        <f>IF(M46="","",IF(B46="NB",U45,IF(T46="",SUM($T$5:$T46)+S46,SUM($T$5:$T46))))</f>
        <v/>
      </c>
      <c r="V46" s="109" t="str">
        <f t="shared" si="0"/>
        <v/>
      </c>
      <c r="W46" s="83" t="e">
        <f t="shared" si="61"/>
        <v>#VALUE!</v>
      </c>
      <c r="X46" s="85" t="str">
        <f t="shared" si="15"/>
        <v/>
      </c>
      <c r="Y46" s="9" t="str">
        <f t="shared" si="6"/>
        <v>B</v>
      </c>
      <c r="Z46" s="4" t="str">
        <f t="shared" si="7"/>
        <v>D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6"/>
        <v>0</v>
      </c>
      <c r="AL46" s="1">
        <f t="shared" si="47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24"/>
        <v>N</v>
      </c>
      <c r="AR46" s="1" t="str">
        <f t="shared" si="25"/>
        <v>N</v>
      </c>
      <c r="AS46" s="1" t="str">
        <f t="shared" si="69"/>
        <v/>
      </c>
      <c r="AT46" s="15" t="str">
        <f t="shared" si="70"/>
        <v/>
      </c>
      <c r="AU46" s="1" t="str">
        <f t="shared" si="71"/>
        <v/>
      </c>
      <c r="AV46" s="1" t="str">
        <f t="shared" si="72"/>
        <v/>
      </c>
      <c r="AW46" s="1" t="str">
        <f t="shared" si="73"/>
        <v/>
      </c>
      <c r="AX46" s="1" t="str">
        <f t="shared" si="74"/>
        <v/>
      </c>
      <c r="AY46" s="1" t="str">
        <f t="shared" si="75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79">IF(AZ41="",0,AZ41)&amp;IF(AZ42="",0,AZ42)&amp;IF(AZ43="",0,AZ43)&amp;IF(AZ44="",0,AZ44)&amp;IF(AZ45="",0,AZ45)</f>
        <v>00000</v>
      </c>
      <c r="BC46" s="1" t="str">
        <f t="shared" si="79"/>
        <v>00000</v>
      </c>
      <c r="BD46" s="1" t="str">
        <f t="shared" ref="BD46:BE61" si="80">IF(AZ40="",0,AZ40)&amp;IF(AZ41="",0,AZ41)&amp;IF(AZ42="",0,AZ42)&amp;IF(AZ43="",0,AZ43)&amp;IF(AZ44="",0,AZ44)&amp;IF(AZ45="",0,AZ45)</f>
        <v>000000</v>
      </c>
      <c r="BE46" s="1" t="str">
        <f t="shared" si="80"/>
        <v>000000</v>
      </c>
      <c r="BF46" s="1" t="str">
        <f t="shared" si="49"/>
        <v>B</v>
      </c>
      <c r="BG46" s="1" t="str">
        <f t="shared" si="76"/>
        <v/>
      </c>
      <c r="BH46" s="1">
        <f t="shared" si="50"/>
        <v>0</v>
      </c>
      <c r="BI46" s="1" t="str">
        <f t="shared" si="77"/>
        <v/>
      </c>
      <c r="BJ46" s="1">
        <f t="shared" si="51"/>
        <v>0</v>
      </c>
      <c r="BK46" s="1" t="str">
        <f t="shared" si="78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2" t="str">
        <f t="shared" si="1"/>
        <v/>
      </c>
      <c r="D47" s="97" t="str">
        <f t="shared" si="37"/>
        <v/>
      </c>
      <c r="E47" s="98" t="str">
        <f t="shared" si="38"/>
        <v/>
      </c>
      <c r="F47" s="8" t="str">
        <f t="shared" si="12"/>
        <v/>
      </c>
      <c r="H47" s="105" t="str">
        <f t="shared" si="2"/>
        <v/>
      </c>
      <c r="I47" s="97" t="str">
        <f t="shared" si="39"/>
        <v/>
      </c>
      <c r="J47" s="98" t="str">
        <f t="shared" si="40"/>
        <v/>
      </c>
      <c r="K47" s="8" t="str">
        <f t="shared" si="41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7" t="str">
        <f t="shared" si="42"/>
        <v/>
      </c>
      <c r="Q47" s="98" t="str">
        <f t="shared" si="43"/>
        <v/>
      </c>
      <c r="R47" s="4" t="str">
        <f t="shared" si="44"/>
        <v/>
      </c>
      <c r="S47" s="4" t="str">
        <f t="shared" si="60"/>
        <v/>
      </c>
      <c r="T47" s="107" t="str">
        <f t="shared" si="45"/>
        <v/>
      </c>
      <c r="U47" s="4" t="str">
        <f>IF(M47="","",IF(B47="NB",U46,IF(T47="",SUM($T$5:$T47)+S47,SUM($T$5:$T47))))</f>
        <v/>
      </c>
      <c r="V47" s="109" t="str">
        <f t="shared" si="0"/>
        <v/>
      </c>
      <c r="W47" s="83" t="e">
        <f t="shared" si="61"/>
        <v>#VALUE!</v>
      </c>
      <c r="X47" s="85" t="str">
        <f t="shared" si="15"/>
        <v/>
      </c>
      <c r="Y47" s="9" t="str">
        <f t="shared" si="6"/>
        <v>B</v>
      </c>
      <c r="Z47" s="4" t="str">
        <f t="shared" si="7"/>
        <v>D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6"/>
        <v>0</v>
      </c>
      <c r="AL47" s="1">
        <f t="shared" si="47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24"/>
        <v>N</v>
      </c>
      <c r="AR47" s="1" t="str">
        <f t="shared" si="25"/>
        <v>N</v>
      </c>
      <c r="AS47" s="1" t="str">
        <f t="shared" si="69"/>
        <v/>
      </c>
      <c r="AT47" s="15" t="str">
        <f t="shared" si="70"/>
        <v/>
      </c>
      <c r="AU47" s="1" t="str">
        <f t="shared" si="71"/>
        <v/>
      </c>
      <c r="AV47" s="1" t="str">
        <f t="shared" si="72"/>
        <v/>
      </c>
      <c r="AW47" s="1" t="str">
        <f t="shared" si="73"/>
        <v/>
      </c>
      <c r="AX47" s="1" t="str">
        <f t="shared" si="74"/>
        <v/>
      </c>
      <c r="AY47" s="1" t="str">
        <f t="shared" si="75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79"/>
        <v>00000</v>
      </c>
      <c r="BC47" s="1" t="str">
        <f t="shared" si="79"/>
        <v>00000</v>
      </c>
      <c r="BD47" s="1" t="str">
        <f t="shared" si="80"/>
        <v>000000</v>
      </c>
      <c r="BE47" s="1" t="str">
        <f t="shared" si="80"/>
        <v>000000</v>
      </c>
      <c r="BF47" s="1" t="str">
        <f t="shared" si="49"/>
        <v>B</v>
      </c>
      <c r="BG47" s="1" t="str">
        <f t="shared" si="76"/>
        <v/>
      </c>
      <c r="BH47" s="1">
        <f t="shared" si="50"/>
        <v>0</v>
      </c>
      <c r="BI47" s="1" t="str">
        <f t="shared" si="77"/>
        <v/>
      </c>
      <c r="BJ47" s="1">
        <f t="shared" si="51"/>
        <v>0</v>
      </c>
      <c r="BK47" s="1" t="str">
        <f t="shared" si="78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2" t="str">
        <f t="shared" si="1"/>
        <v/>
      </c>
      <c r="D48" s="97" t="str">
        <f t="shared" si="37"/>
        <v/>
      </c>
      <c r="E48" s="98" t="str">
        <f t="shared" si="38"/>
        <v/>
      </c>
      <c r="F48" s="8" t="str">
        <f t="shared" si="12"/>
        <v/>
      </c>
      <c r="H48" s="105" t="str">
        <f t="shared" si="2"/>
        <v/>
      </c>
      <c r="I48" s="97" t="str">
        <f t="shared" si="39"/>
        <v/>
      </c>
      <c r="J48" s="98" t="str">
        <f t="shared" si="40"/>
        <v/>
      </c>
      <c r="K48" s="8" t="str">
        <f t="shared" si="41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7" t="str">
        <f t="shared" si="42"/>
        <v/>
      </c>
      <c r="Q48" s="98" t="str">
        <f t="shared" si="43"/>
        <v/>
      </c>
      <c r="R48" s="4" t="str">
        <f t="shared" si="44"/>
        <v/>
      </c>
      <c r="S48" s="4" t="str">
        <f t="shared" si="60"/>
        <v/>
      </c>
      <c r="T48" s="107" t="str">
        <f t="shared" si="45"/>
        <v/>
      </c>
      <c r="U48" s="4" t="str">
        <f>IF(M48="","",IF(B48="NB",U47,IF(T48="",SUM($T$5:$T48)+S48,SUM($T$5:$T48))))</f>
        <v/>
      </c>
      <c r="V48" s="109" t="str">
        <f t="shared" si="0"/>
        <v/>
      </c>
      <c r="W48" s="83" t="e">
        <f t="shared" si="61"/>
        <v>#VALUE!</v>
      </c>
      <c r="X48" s="85" t="str">
        <f t="shared" si="15"/>
        <v/>
      </c>
      <c r="Y48" s="9" t="str">
        <f t="shared" si="6"/>
        <v>B</v>
      </c>
      <c r="Z48" s="4" t="str">
        <f t="shared" si="7"/>
        <v>D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6"/>
        <v>0</v>
      </c>
      <c r="AL48" s="1">
        <f t="shared" si="47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24"/>
        <v>N</v>
      </c>
      <c r="AR48" s="1" t="str">
        <f t="shared" si="25"/>
        <v>N</v>
      </c>
      <c r="AS48" s="1" t="str">
        <f t="shared" si="69"/>
        <v/>
      </c>
      <c r="AT48" s="15" t="str">
        <f t="shared" si="70"/>
        <v/>
      </c>
      <c r="AU48" s="1" t="str">
        <f t="shared" si="71"/>
        <v/>
      </c>
      <c r="AV48" s="1" t="str">
        <f t="shared" si="72"/>
        <v/>
      </c>
      <c r="AW48" s="1" t="str">
        <f t="shared" si="73"/>
        <v/>
      </c>
      <c r="AX48" s="1" t="str">
        <f t="shared" si="74"/>
        <v/>
      </c>
      <c r="AY48" s="1" t="str">
        <f t="shared" si="75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79"/>
        <v>00000</v>
      </c>
      <c r="BC48" s="1" t="str">
        <f t="shared" si="79"/>
        <v>00000</v>
      </c>
      <c r="BD48" s="1" t="str">
        <f t="shared" si="80"/>
        <v>000000</v>
      </c>
      <c r="BE48" s="1" t="str">
        <f t="shared" si="80"/>
        <v>000000</v>
      </c>
      <c r="BF48" s="1" t="str">
        <f t="shared" si="49"/>
        <v>B</v>
      </c>
      <c r="BG48" s="1" t="str">
        <f t="shared" si="76"/>
        <v/>
      </c>
      <c r="BH48" s="1">
        <f t="shared" si="50"/>
        <v>0</v>
      </c>
      <c r="BI48" s="1" t="str">
        <f t="shared" si="77"/>
        <v/>
      </c>
      <c r="BJ48" s="1">
        <f t="shared" si="51"/>
        <v>0</v>
      </c>
      <c r="BK48" s="1" t="str">
        <f t="shared" si="78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6" t="str">
        <f t="shared" si="59"/>
        <v/>
      </c>
      <c r="C49" s="103" t="str">
        <f t="shared" si="1"/>
        <v/>
      </c>
      <c r="D49" s="99" t="str">
        <f t="shared" si="37"/>
        <v/>
      </c>
      <c r="E49" s="100" t="str">
        <f t="shared" si="38"/>
        <v/>
      </c>
      <c r="F49" s="10" t="str">
        <f t="shared" si="12"/>
        <v/>
      </c>
      <c r="H49" s="106" t="str">
        <f t="shared" si="2"/>
        <v/>
      </c>
      <c r="I49" s="99" t="str">
        <f t="shared" si="39"/>
        <v/>
      </c>
      <c r="J49" s="100" t="str">
        <f t="shared" si="40"/>
        <v/>
      </c>
      <c r="K49" s="10" t="str">
        <f t="shared" si="41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99" t="str">
        <f t="shared" si="42"/>
        <v/>
      </c>
      <c r="Q49" s="100" t="str">
        <f t="shared" si="43"/>
        <v/>
      </c>
      <c r="R49" s="5" t="str">
        <f t="shared" si="44"/>
        <v/>
      </c>
      <c r="S49" s="5" t="str">
        <f t="shared" si="60"/>
        <v/>
      </c>
      <c r="T49" s="107" t="str">
        <f t="shared" si="45"/>
        <v/>
      </c>
      <c r="U49" s="5" t="str">
        <f>IF(M49="","",IF(B49="NB",U48,IF(T49="",SUM($T$5:$T49)+S49,SUM($T$5:$T49))))</f>
        <v/>
      </c>
      <c r="V49" s="110" t="str">
        <f t="shared" si="0"/>
        <v/>
      </c>
      <c r="W49" s="83" t="e">
        <f t="shared" si="61"/>
        <v>#VALUE!</v>
      </c>
      <c r="X49" s="85" t="str">
        <f t="shared" si="15"/>
        <v/>
      </c>
      <c r="Y49" s="9" t="str">
        <f t="shared" si="6"/>
        <v>B</v>
      </c>
      <c r="Z49" s="4" t="str">
        <f t="shared" si="7"/>
        <v>D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6"/>
        <v>0</v>
      </c>
      <c r="AL49" s="1">
        <f t="shared" si="47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24"/>
        <v>N</v>
      </c>
      <c r="AR49" s="1" t="str">
        <f t="shared" si="25"/>
        <v>N</v>
      </c>
      <c r="AS49" s="1" t="str">
        <f t="shared" si="69"/>
        <v/>
      </c>
      <c r="AT49" s="15" t="str">
        <f t="shared" si="70"/>
        <v/>
      </c>
      <c r="AU49" s="1" t="str">
        <f t="shared" si="71"/>
        <v/>
      </c>
      <c r="AV49" s="1" t="str">
        <f t="shared" si="72"/>
        <v/>
      </c>
      <c r="AW49" s="1" t="str">
        <f t="shared" si="73"/>
        <v/>
      </c>
      <c r="AX49" s="1" t="str">
        <f t="shared" si="74"/>
        <v/>
      </c>
      <c r="AY49" s="1" t="str">
        <f t="shared" si="75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79"/>
        <v>00000</v>
      </c>
      <c r="BC49" s="1" t="str">
        <f t="shared" si="79"/>
        <v>00000</v>
      </c>
      <c r="BD49" s="1" t="str">
        <f t="shared" si="80"/>
        <v>000000</v>
      </c>
      <c r="BE49" s="1" t="str">
        <f t="shared" si="80"/>
        <v>000000</v>
      </c>
      <c r="BF49" s="1" t="str">
        <f t="shared" si="49"/>
        <v>B</v>
      </c>
      <c r="BG49" s="1" t="str">
        <f t="shared" si="76"/>
        <v/>
      </c>
      <c r="BH49" s="1">
        <f t="shared" si="50"/>
        <v>0</v>
      </c>
      <c r="BI49" s="1" t="str">
        <f t="shared" si="77"/>
        <v/>
      </c>
      <c r="BJ49" s="1">
        <f t="shared" si="51"/>
        <v>0</v>
      </c>
      <c r="BK49" s="1" t="str">
        <f t="shared" si="78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1" t="str">
        <f t="shared" si="1"/>
        <v/>
      </c>
      <c r="D50" s="13" t="str">
        <f t="shared" si="37"/>
        <v/>
      </c>
      <c r="E50" s="45" t="str">
        <f t="shared" si="38"/>
        <v/>
      </c>
      <c r="F50" s="14" t="str">
        <f t="shared" si="12"/>
        <v/>
      </c>
      <c r="H50" s="104" t="str">
        <f t="shared" si="2"/>
        <v/>
      </c>
      <c r="I50" s="13" t="str">
        <f t="shared" si="39"/>
        <v/>
      </c>
      <c r="J50" s="45" t="str">
        <f t="shared" si="40"/>
        <v/>
      </c>
      <c r="K50" s="14" t="str">
        <f t="shared" si="41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2"/>
        <v/>
      </c>
      <c r="Q50" s="45" t="str">
        <f t="shared" si="43"/>
        <v/>
      </c>
      <c r="R50" s="96" t="str">
        <f t="shared" si="44"/>
        <v/>
      </c>
      <c r="S50" s="96" t="str">
        <f t="shared" si="60"/>
        <v/>
      </c>
      <c r="T50" s="107" t="str">
        <f t="shared" si="45"/>
        <v/>
      </c>
      <c r="U50" s="96" t="str">
        <f>IF(M50="","",IF(B50="NB",U49,IF(T50="",SUM($T$5:$T50)+S50,SUM($T$5:$T50))))</f>
        <v/>
      </c>
      <c r="V50" s="108" t="str">
        <f t="shared" si="0"/>
        <v/>
      </c>
      <c r="W50" s="83" t="e">
        <f t="shared" si="61"/>
        <v>#VALUE!</v>
      </c>
      <c r="X50" s="85" t="str">
        <f t="shared" si="15"/>
        <v/>
      </c>
      <c r="Y50" s="9" t="str">
        <f t="shared" si="6"/>
        <v>B</v>
      </c>
      <c r="Z50" s="4" t="str">
        <f t="shared" si="7"/>
        <v>D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6"/>
        <v>0</v>
      </c>
      <c r="AL50" s="1">
        <f t="shared" si="47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24"/>
        <v>N</v>
      </c>
      <c r="AR50" s="1" t="str">
        <f t="shared" si="25"/>
        <v>N</v>
      </c>
      <c r="AS50" s="1" t="str">
        <f t="shared" si="69"/>
        <v/>
      </c>
      <c r="AT50" s="15" t="str">
        <f t="shared" si="70"/>
        <v/>
      </c>
      <c r="AU50" s="1" t="str">
        <f t="shared" si="71"/>
        <v/>
      </c>
      <c r="AV50" s="1" t="str">
        <f t="shared" si="72"/>
        <v/>
      </c>
      <c r="AW50" s="1" t="str">
        <f t="shared" si="73"/>
        <v/>
      </c>
      <c r="AX50" s="1" t="str">
        <f t="shared" si="74"/>
        <v/>
      </c>
      <c r="AY50" s="1" t="str">
        <f t="shared" si="75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79"/>
        <v>00000</v>
      </c>
      <c r="BC50" s="1" t="str">
        <f t="shared" si="79"/>
        <v>00000</v>
      </c>
      <c r="BD50" s="1" t="str">
        <f t="shared" si="80"/>
        <v>000000</v>
      </c>
      <c r="BE50" s="1" t="str">
        <f t="shared" si="80"/>
        <v>000000</v>
      </c>
      <c r="BF50" s="1" t="str">
        <f t="shared" si="49"/>
        <v>B</v>
      </c>
      <c r="BG50" s="1" t="str">
        <f t="shared" si="76"/>
        <v/>
      </c>
      <c r="BH50" s="1">
        <f t="shared" si="50"/>
        <v>0</v>
      </c>
      <c r="BI50" s="1" t="str">
        <f t="shared" si="77"/>
        <v/>
      </c>
      <c r="BJ50" s="1">
        <f t="shared" si="51"/>
        <v>0</v>
      </c>
      <c r="BK50" s="1" t="str">
        <f t="shared" si="78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2" t="str">
        <f t="shared" si="1"/>
        <v/>
      </c>
      <c r="D51" s="97" t="str">
        <f t="shared" si="37"/>
        <v/>
      </c>
      <c r="E51" s="98" t="str">
        <f t="shared" si="38"/>
        <v/>
      </c>
      <c r="F51" s="8" t="str">
        <f t="shared" si="12"/>
        <v/>
      </c>
      <c r="H51" s="105" t="str">
        <f t="shared" si="2"/>
        <v/>
      </c>
      <c r="I51" s="97" t="str">
        <f t="shared" si="39"/>
        <v/>
      </c>
      <c r="J51" s="98" t="str">
        <f t="shared" si="40"/>
        <v/>
      </c>
      <c r="K51" s="8" t="str">
        <f t="shared" si="41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7" t="str">
        <f t="shared" si="42"/>
        <v/>
      </c>
      <c r="Q51" s="98" t="str">
        <f t="shared" si="43"/>
        <v/>
      </c>
      <c r="R51" s="4" t="str">
        <f t="shared" si="44"/>
        <v/>
      </c>
      <c r="S51" s="4" t="str">
        <f t="shared" si="60"/>
        <v/>
      </c>
      <c r="T51" s="107" t="str">
        <f t="shared" si="45"/>
        <v/>
      </c>
      <c r="U51" s="4" t="str">
        <f>IF(M51="","",IF(B51="NB",U50,IF(T51="",SUM($T$5:$T51)+S51,SUM($T$5:$T51))))</f>
        <v/>
      </c>
      <c r="V51" s="109" t="str">
        <f t="shared" si="0"/>
        <v/>
      </c>
      <c r="W51" s="83" t="e">
        <f t="shared" si="61"/>
        <v>#VALUE!</v>
      </c>
      <c r="X51" s="85" t="str">
        <f t="shared" si="15"/>
        <v/>
      </c>
      <c r="Y51" s="9" t="str">
        <f t="shared" si="6"/>
        <v>B</v>
      </c>
      <c r="Z51" s="4" t="str">
        <f t="shared" si="7"/>
        <v>D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6"/>
        <v>0</v>
      </c>
      <c r="AL51" s="1">
        <f t="shared" si="47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24"/>
        <v>N</v>
      </c>
      <c r="AR51" s="1" t="str">
        <f t="shared" si="25"/>
        <v>N</v>
      </c>
      <c r="AS51" s="1" t="str">
        <f t="shared" si="69"/>
        <v/>
      </c>
      <c r="AT51" s="15" t="str">
        <f t="shared" si="70"/>
        <v/>
      </c>
      <c r="AU51" s="1" t="str">
        <f t="shared" si="71"/>
        <v/>
      </c>
      <c r="AV51" s="1" t="str">
        <f t="shared" si="72"/>
        <v/>
      </c>
      <c r="AW51" s="1" t="str">
        <f t="shared" si="73"/>
        <v/>
      </c>
      <c r="AX51" s="1" t="str">
        <f t="shared" si="74"/>
        <v/>
      </c>
      <c r="AY51" s="1" t="str">
        <f t="shared" si="75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79"/>
        <v>00000</v>
      </c>
      <c r="BC51" s="1" t="str">
        <f t="shared" si="79"/>
        <v>00000</v>
      </c>
      <c r="BD51" s="1" t="str">
        <f t="shared" si="80"/>
        <v>000000</v>
      </c>
      <c r="BE51" s="1" t="str">
        <f t="shared" si="80"/>
        <v>000000</v>
      </c>
      <c r="BF51" s="1" t="str">
        <f t="shared" si="49"/>
        <v>B</v>
      </c>
      <c r="BG51" s="1" t="str">
        <f t="shared" si="76"/>
        <v/>
      </c>
      <c r="BH51" s="1">
        <f t="shared" si="50"/>
        <v>0</v>
      </c>
      <c r="BI51" s="1" t="str">
        <f t="shared" si="77"/>
        <v/>
      </c>
      <c r="BJ51" s="1">
        <f t="shared" si="51"/>
        <v>0</v>
      </c>
      <c r="BK51" s="1" t="str">
        <f t="shared" si="78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2" t="str">
        <f t="shared" si="1"/>
        <v/>
      </c>
      <c r="D52" s="97" t="str">
        <f t="shared" si="37"/>
        <v/>
      </c>
      <c r="E52" s="98" t="str">
        <f t="shared" si="38"/>
        <v/>
      </c>
      <c r="F52" s="8" t="str">
        <f t="shared" si="12"/>
        <v/>
      </c>
      <c r="H52" s="105" t="str">
        <f t="shared" si="2"/>
        <v/>
      </c>
      <c r="I52" s="97" t="str">
        <f t="shared" si="39"/>
        <v/>
      </c>
      <c r="J52" s="98" t="str">
        <f t="shared" si="40"/>
        <v/>
      </c>
      <c r="K52" s="8" t="str">
        <f t="shared" si="41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7" t="str">
        <f t="shared" si="42"/>
        <v/>
      </c>
      <c r="Q52" s="98" t="str">
        <f t="shared" si="43"/>
        <v/>
      </c>
      <c r="R52" s="4" t="str">
        <f t="shared" si="44"/>
        <v/>
      </c>
      <c r="S52" s="4" t="str">
        <f t="shared" si="60"/>
        <v/>
      </c>
      <c r="T52" s="107" t="str">
        <f t="shared" si="45"/>
        <v/>
      </c>
      <c r="U52" s="4" t="str">
        <f>IF(M52="","",IF(B52="NB",U51,IF(T52="",SUM($T$5:$T52)+S52,SUM($T$5:$T52))))</f>
        <v/>
      </c>
      <c r="V52" s="109" t="str">
        <f t="shared" si="0"/>
        <v/>
      </c>
      <c r="W52" s="83" t="e">
        <f t="shared" si="61"/>
        <v>#VALUE!</v>
      </c>
      <c r="X52" s="85" t="str">
        <f t="shared" si="15"/>
        <v/>
      </c>
      <c r="Y52" s="9" t="str">
        <f t="shared" si="6"/>
        <v>B</v>
      </c>
      <c r="Z52" s="4" t="str">
        <f t="shared" si="7"/>
        <v>D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6"/>
        <v>0</v>
      </c>
      <c r="AL52" s="1">
        <f t="shared" si="47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24"/>
        <v>N</v>
      </c>
      <c r="AR52" s="1" t="str">
        <f t="shared" si="25"/>
        <v>N</v>
      </c>
      <c r="AS52" s="1" t="str">
        <f t="shared" si="69"/>
        <v/>
      </c>
      <c r="AT52" s="15" t="str">
        <f t="shared" si="70"/>
        <v/>
      </c>
      <c r="AU52" s="1" t="str">
        <f t="shared" si="71"/>
        <v/>
      </c>
      <c r="AV52" s="1" t="str">
        <f t="shared" si="72"/>
        <v/>
      </c>
      <c r="AW52" s="1" t="str">
        <f t="shared" si="73"/>
        <v/>
      </c>
      <c r="AX52" s="1" t="str">
        <f t="shared" si="74"/>
        <v/>
      </c>
      <c r="AY52" s="1" t="str">
        <f t="shared" si="75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79"/>
        <v>00000</v>
      </c>
      <c r="BC52" s="1" t="str">
        <f t="shared" si="79"/>
        <v>00000</v>
      </c>
      <c r="BD52" s="1" t="str">
        <f t="shared" si="80"/>
        <v>000000</v>
      </c>
      <c r="BE52" s="1" t="str">
        <f t="shared" si="80"/>
        <v>000000</v>
      </c>
      <c r="BF52" s="1" t="str">
        <f t="shared" si="49"/>
        <v>B</v>
      </c>
      <c r="BG52" s="1" t="str">
        <f t="shared" si="76"/>
        <v/>
      </c>
      <c r="BH52" s="1">
        <f t="shared" si="50"/>
        <v>0</v>
      </c>
      <c r="BI52" s="1" t="str">
        <f t="shared" si="77"/>
        <v/>
      </c>
      <c r="BJ52" s="1">
        <f t="shared" si="51"/>
        <v>0</v>
      </c>
      <c r="BK52" s="1" t="str">
        <f t="shared" si="78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2" t="str">
        <f t="shared" si="1"/>
        <v/>
      </c>
      <c r="D53" s="97" t="str">
        <f t="shared" si="37"/>
        <v/>
      </c>
      <c r="E53" s="98" t="str">
        <f t="shared" si="38"/>
        <v/>
      </c>
      <c r="F53" s="8" t="str">
        <f t="shared" si="12"/>
        <v/>
      </c>
      <c r="H53" s="105" t="str">
        <f t="shared" si="2"/>
        <v/>
      </c>
      <c r="I53" s="97" t="str">
        <f t="shared" si="39"/>
        <v/>
      </c>
      <c r="J53" s="98" t="str">
        <f t="shared" si="40"/>
        <v/>
      </c>
      <c r="K53" s="8" t="str">
        <f t="shared" si="41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7" t="str">
        <f t="shared" si="42"/>
        <v/>
      </c>
      <c r="Q53" s="98" t="str">
        <f t="shared" si="43"/>
        <v/>
      </c>
      <c r="R53" s="4" t="str">
        <f t="shared" si="44"/>
        <v/>
      </c>
      <c r="S53" s="4" t="str">
        <f t="shared" si="60"/>
        <v/>
      </c>
      <c r="T53" s="107" t="str">
        <f t="shared" si="45"/>
        <v/>
      </c>
      <c r="U53" s="4" t="str">
        <f>IF(M53="","",IF(B53="NB",U52,IF(T53="",SUM($T$5:$T53)+S53,SUM($T$5:$T53))))</f>
        <v/>
      </c>
      <c r="V53" s="109" t="str">
        <f t="shared" si="0"/>
        <v/>
      </c>
      <c r="W53" s="83" t="e">
        <f t="shared" si="61"/>
        <v>#VALUE!</v>
      </c>
      <c r="X53" s="85" t="str">
        <f t="shared" si="15"/>
        <v/>
      </c>
      <c r="Y53" s="9" t="str">
        <f t="shared" si="6"/>
        <v>B</v>
      </c>
      <c r="Z53" s="4" t="str">
        <f t="shared" si="7"/>
        <v>D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6"/>
        <v>0</v>
      </c>
      <c r="AL53" s="1">
        <f t="shared" si="47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24"/>
        <v>N</v>
      </c>
      <c r="AR53" s="1" t="str">
        <f t="shared" si="25"/>
        <v>N</v>
      </c>
      <c r="AS53" s="1" t="str">
        <f t="shared" si="69"/>
        <v/>
      </c>
      <c r="AT53" s="15" t="str">
        <f t="shared" si="70"/>
        <v/>
      </c>
      <c r="AU53" s="1" t="str">
        <f t="shared" si="71"/>
        <v/>
      </c>
      <c r="AV53" s="1" t="str">
        <f t="shared" si="72"/>
        <v/>
      </c>
      <c r="AW53" s="1" t="str">
        <f t="shared" si="73"/>
        <v/>
      </c>
      <c r="AX53" s="1" t="str">
        <f t="shared" si="74"/>
        <v/>
      </c>
      <c r="AY53" s="1" t="str">
        <f t="shared" si="75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79"/>
        <v>00000</v>
      </c>
      <c r="BC53" s="1" t="str">
        <f t="shared" si="79"/>
        <v>00000</v>
      </c>
      <c r="BD53" s="1" t="str">
        <f t="shared" si="80"/>
        <v>000000</v>
      </c>
      <c r="BE53" s="1" t="str">
        <f t="shared" si="80"/>
        <v>000000</v>
      </c>
      <c r="BF53" s="1" t="str">
        <f t="shared" si="49"/>
        <v>B</v>
      </c>
      <c r="BG53" s="1" t="str">
        <f t="shared" si="76"/>
        <v/>
      </c>
      <c r="BH53" s="1">
        <f t="shared" si="50"/>
        <v>0</v>
      </c>
      <c r="BI53" s="1" t="str">
        <f t="shared" si="77"/>
        <v/>
      </c>
      <c r="BJ53" s="1">
        <f t="shared" si="51"/>
        <v>0</v>
      </c>
      <c r="BK53" s="1" t="str">
        <f t="shared" si="78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6" t="str">
        <f t="shared" si="59"/>
        <v/>
      </c>
      <c r="C54" s="103" t="str">
        <f t="shared" si="1"/>
        <v/>
      </c>
      <c r="D54" s="99" t="str">
        <f t="shared" si="37"/>
        <v/>
      </c>
      <c r="E54" s="100" t="str">
        <f t="shared" si="38"/>
        <v/>
      </c>
      <c r="F54" s="10" t="str">
        <f t="shared" si="12"/>
        <v/>
      </c>
      <c r="H54" s="106" t="str">
        <f t="shared" si="2"/>
        <v/>
      </c>
      <c r="I54" s="99" t="str">
        <f t="shared" si="39"/>
        <v/>
      </c>
      <c r="J54" s="100" t="str">
        <f t="shared" si="40"/>
        <v/>
      </c>
      <c r="K54" s="10" t="str">
        <f t="shared" si="41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99" t="str">
        <f t="shared" si="42"/>
        <v/>
      </c>
      <c r="Q54" s="100" t="str">
        <f t="shared" si="43"/>
        <v/>
      </c>
      <c r="R54" s="5" t="str">
        <f t="shared" si="44"/>
        <v/>
      </c>
      <c r="S54" s="5" t="str">
        <f t="shared" si="60"/>
        <v/>
      </c>
      <c r="T54" s="107" t="str">
        <f t="shared" si="45"/>
        <v/>
      </c>
      <c r="U54" s="5" t="str">
        <f>IF(M54="","",IF(B54="NB",U53,IF(T54="",SUM($T$5:$T54)+S54,SUM($T$5:$T54))))</f>
        <v/>
      </c>
      <c r="V54" s="110" t="str">
        <f t="shared" si="0"/>
        <v/>
      </c>
      <c r="W54" s="83" t="e">
        <f t="shared" si="61"/>
        <v>#VALUE!</v>
      </c>
      <c r="X54" s="85" t="str">
        <f t="shared" si="15"/>
        <v/>
      </c>
      <c r="Y54" s="9" t="str">
        <f t="shared" si="6"/>
        <v>B</v>
      </c>
      <c r="Z54" s="4" t="str">
        <f t="shared" si="7"/>
        <v>D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6"/>
        <v>0</v>
      </c>
      <c r="AL54" s="1">
        <f t="shared" si="47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24"/>
        <v>N</v>
      </c>
      <c r="AR54" s="1" t="str">
        <f t="shared" si="25"/>
        <v>N</v>
      </c>
      <c r="AS54" s="1" t="str">
        <f t="shared" si="69"/>
        <v/>
      </c>
      <c r="AT54" s="15" t="str">
        <f t="shared" si="70"/>
        <v/>
      </c>
      <c r="AU54" s="1" t="str">
        <f t="shared" si="71"/>
        <v/>
      </c>
      <c r="AV54" s="1" t="str">
        <f t="shared" si="72"/>
        <v/>
      </c>
      <c r="AW54" s="1" t="str">
        <f t="shared" si="73"/>
        <v/>
      </c>
      <c r="AX54" s="1" t="str">
        <f t="shared" si="74"/>
        <v/>
      </c>
      <c r="AY54" s="1" t="str">
        <f t="shared" si="75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79"/>
        <v>00000</v>
      </c>
      <c r="BC54" s="1" t="str">
        <f t="shared" si="79"/>
        <v>00000</v>
      </c>
      <c r="BD54" s="1" t="str">
        <f t="shared" si="80"/>
        <v>000000</v>
      </c>
      <c r="BE54" s="1" t="str">
        <f t="shared" si="80"/>
        <v>000000</v>
      </c>
      <c r="BF54" s="1" t="str">
        <f t="shared" si="49"/>
        <v>B</v>
      </c>
      <c r="BG54" s="1" t="str">
        <f t="shared" si="76"/>
        <v/>
      </c>
      <c r="BH54" s="1">
        <f t="shared" si="50"/>
        <v>0</v>
      </c>
      <c r="BI54" s="1" t="str">
        <f t="shared" si="77"/>
        <v/>
      </c>
      <c r="BJ54" s="1">
        <f t="shared" si="51"/>
        <v>0</v>
      </c>
      <c r="BK54" s="1" t="str">
        <f t="shared" si="78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1" t="str">
        <f t="shared" si="1"/>
        <v/>
      </c>
      <c r="D55" s="13" t="str">
        <f t="shared" si="37"/>
        <v/>
      </c>
      <c r="E55" s="45" t="str">
        <f t="shared" si="38"/>
        <v/>
      </c>
      <c r="F55" s="14" t="str">
        <f t="shared" si="12"/>
        <v/>
      </c>
      <c r="H55" s="104" t="str">
        <f t="shared" si="2"/>
        <v/>
      </c>
      <c r="I55" s="13" t="str">
        <f t="shared" si="39"/>
        <v/>
      </c>
      <c r="J55" s="45" t="str">
        <f t="shared" si="40"/>
        <v/>
      </c>
      <c r="K55" s="14" t="str">
        <f t="shared" si="41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2"/>
        <v/>
      </c>
      <c r="Q55" s="45" t="str">
        <f t="shared" si="43"/>
        <v/>
      </c>
      <c r="R55" s="96" t="str">
        <f t="shared" si="44"/>
        <v/>
      </c>
      <c r="S55" s="96" t="str">
        <f t="shared" si="60"/>
        <v/>
      </c>
      <c r="T55" s="107" t="str">
        <f t="shared" si="45"/>
        <v/>
      </c>
      <c r="U55" s="96" t="str">
        <f>IF(M55="","",IF(B55="NB",U54,IF(T55="",SUM($T$5:$T55)+S55,SUM($T$5:$T55))))</f>
        <v/>
      </c>
      <c r="V55" s="108" t="str">
        <f t="shared" si="0"/>
        <v/>
      </c>
      <c r="W55" s="83" t="e">
        <f t="shared" si="61"/>
        <v>#VALUE!</v>
      </c>
      <c r="X55" s="85" t="str">
        <f t="shared" si="15"/>
        <v/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6"/>
        <v>0</v>
      </c>
      <c r="AL55" s="1">
        <f t="shared" si="47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24"/>
        <v>N</v>
      </c>
      <c r="AR55" s="1" t="str">
        <f t="shared" si="25"/>
        <v>N</v>
      </c>
      <c r="AS55" s="1" t="str">
        <f t="shared" si="69"/>
        <v/>
      </c>
      <c r="AT55" s="15" t="str">
        <f t="shared" si="70"/>
        <v/>
      </c>
      <c r="AU55" s="1" t="str">
        <f t="shared" si="71"/>
        <v/>
      </c>
      <c r="AV55" s="1" t="str">
        <f t="shared" si="72"/>
        <v/>
      </c>
      <c r="AW55" s="1" t="str">
        <f t="shared" si="73"/>
        <v/>
      </c>
      <c r="AX55" s="1" t="str">
        <f t="shared" si="74"/>
        <v/>
      </c>
      <c r="AY55" s="1" t="str">
        <f t="shared" si="75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79"/>
        <v>00000</v>
      </c>
      <c r="BC55" s="1" t="str">
        <f t="shared" si="79"/>
        <v>00000</v>
      </c>
      <c r="BD55" s="1" t="str">
        <f t="shared" si="80"/>
        <v>000000</v>
      </c>
      <c r="BE55" s="1" t="str">
        <f t="shared" si="80"/>
        <v>000000</v>
      </c>
      <c r="BF55" s="1" t="str">
        <f t="shared" si="49"/>
        <v>B</v>
      </c>
      <c r="BG55" s="1" t="str">
        <f t="shared" si="76"/>
        <v/>
      </c>
      <c r="BH55" s="1">
        <f t="shared" si="50"/>
        <v>0</v>
      </c>
      <c r="BI55" s="1" t="str">
        <f t="shared" si="77"/>
        <v/>
      </c>
      <c r="BJ55" s="1">
        <f t="shared" si="51"/>
        <v>0</v>
      </c>
      <c r="BK55" s="1" t="str">
        <f t="shared" si="78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2" t="str">
        <f t="shared" si="1"/>
        <v/>
      </c>
      <c r="D56" s="97" t="str">
        <f t="shared" si="37"/>
        <v/>
      </c>
      <c r="E56" s="98" t="str">
        <f t="shared" si="38"/>
        <v/>
      </c>
      <c r="F56" s="8" t="str">
        <f t="shared" si="12"/>
        <v/>
      </c>
      <c r="H56" s="105" t="str">
        <f t="shared" si="2"/>
        <v/>
      </c>
      <c r="I56" s="97" t="str">
        <f t="shared" si="39"/>
        <v/>
      </c>
      <c r="J56" s="98" t="str">
        <f t="shared" si="40"/>
        <v/>
      </c>
      <c r="K56" s="8" t="str">
        <f t="shared" si="41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7" t="str">
        <f t="shared" si="42"/>
        <v/>
      </c>
      <c r="Q56" s="98" t="str">
        <f t="shared" si="43"/>
        <v/>
      </c>
      <c r="R56" s="4" t="str">
        <f t="shared" si="44"/>
        <v/>
      </c>
      <c r="S56" s="4" t="str">
        <f t="shared" si="60"/>
        <v/>
      </c>
      <c r="T56" s="107" t="str">
        <f t="shared" si="45"/>
        <v/>
      </c>
      <c r="U56" s="4" t="str">
        <f>IF(M56="","",IF(B56="NB",U55,IF(T56="",SUM($T$5:$T56)+S56,SUM($T$5:$T56))))</f>
        <v/>
      </c>
      <c r="V56" s="109" t="str">
        <f t="shared" si="0"/>
        <v/>
      </c>
      <c r="W56" s="83" t="e">
        <f t="shared" si="61"/>
        <v>#VALUE!</v>
      </c>
      <c r="X56" s="85" t="str">
        <f t="shared" si="15"/>
        <v/>
      </c>
      <c r="Y56" s="9" t="str">
        <f t="shared" si="6"/>
        <v>B</v>
      </c>
      <c r="Z56" s="4" t="str">
        <f t="shared" si="7"/>
        <v>D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6"/>
        <v>0</v>
      </c>
      <c r="AL56" s="1">
        <f t="shared" si="47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 t="str">
        <f t="shared" si="69"/>
        <v/>
      </c>
      <c r="AT56" s="15" t="str">
        <f t="shared" si="70"/>
        <v/>
      </c>
      <c r="AU56" s="1" t="str">
        <f t="shared" si="71"/>
        <v/>
      </c>
      <c r="AV56" s="1" t="str">
        <f t="shared" si="72"/>
        <v/>
      </c>
      <c r="AW56" s="1" t="str">
        <f t="shared" si="73"/>
        <v/>
      </c>
      <c r="AX56" s="1" t="str">
        <f t="shared" si="74"/>
        <v/>
      </c>
      <c r="AY56" s="1" t="str">
        <f t="shared" si="75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79"/>
        <v>00000</v>
      </c>
      <c r="BC56" s="1" t="str">
        <f t="shared" si="79"/>
        <v>00000</v>
      </c>
      <c r="BD56" s="1" t="str">
        <f t="shared" si="80"/>
        <v>000000</v>
      </c>
      <c r="BE56" s="1" t="str">
        <f t="shared" si="80"/>
        <v>000000</v>
      </c>
      <c r="BF56" s="1" t="str">
        <f t="shared" si="49"/>
        <v>B</v>
      </c>
      <c r="BG56" s="1" t="str">
        <f t="shared" si="76"/>
        <v/>
      </c>
      <c r="BH56" s="1">
        <f t="shared" si="50"/>
        <v>0</v>
      </c>
      <c r="BI56" s="1" t="str">
        <f t="shared" si="77"/>
        <v/>
      </c>
      <c r="BJ56" s="1">
        <f t="shared" si="51"/>
        <v>0</v>
      </c>
      <c r="BK56" s="1" t="str">
        <f t="shared" si="78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2" t="str">
        <f t="shared" si="1"/>
        <v/>
      </c>
      <c r="D57" s="97" t="str">
        <f t="shared" si="37"/>
        <v/>
      </c>
      <c r="E57" s="98" t="str">
        <f t="shared" si="38"/>
        <v/>
      </c>
      <c r="F57" s="8" t="str">
        <f t="shared" si="12"/>
        <v/>
      </c>
      <c r="H57" s="105" t="str">
        <f t="shared" si="2"/>
        <v/>
      </c>
      <c r="I57" s="97" t="str">
        <f t="shared" si="39"/>
        <v/>
      </c>
      <c r="J57" s="98" t="str">
        <f t="shared" si="40"/>
        <v/>
      </c>
      <c r="K57" s="8" t="str">
        <f t="shared" si="41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7" t="str">
        <f t="shared" si="42"/>
        <v/>
      </c>
      <c r="Q57" s="98" t="str">
        <f t="shared" si="43"/>
        <v/>
      </c>
      <c r="R57" s="4" t="str">
        <f t="shared" si="44"/>
        <v/>
      </c>
      <c r="S57" s="4" t="str">
        <f t="shared" si="60"/>
        <v/>
      </c>
      <c r="T57" s="107" t="str">
        <f t="shared" si="45"/>
        <v/>
      </c>
      <c r="U57" s="4" t="str">
        <f>IF(M57="","",IF(B57="NB",U56,IF(T57="",SUM($T$5:$T57)+S57,SUM($T$5:$T57))))</f>
        <v/>
      </c>
      <c r="V57" s="109" t="str">
        <f t="shared" si="0"/>
        <v/>
      </c>
      <c r="W57" s="83" t="e">
        <f t="shared" si="61"/>
        <v>#VALUE!</v>
      </c>
      <c r="X57" s="85" t="str">
        <f t="shared" si="15"/>
        <v/>
      </c>
      <c r="Y57" s="9" t="str">
        <f t="shared" si="6"/>
        <v>B</v>
      </c>
      <c r="Z57" s="4" t="str">
        <f t="shared" si="7"/>
        <v>D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6"/>
        <v>0</v>
      </c>
      <c r="AL57" s="1">
        <f t="shared" si="47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24"/>
        <v>N</v>
      </c>
      <c r="AR57" s="1" t="str">
        <f t="shared" si="25"/>
        <v>N</v>
      </c>
      <c r="AS57" s="1" t="str">
        <f t="shared" si="69"/>
        <v/>
      </c>
      <c r="AT57" s="15" t="str">
        <f t="shared" si="70"/>
        <v/>
      </c>
      <c r="AU57" s="1" t="str">
        <f t="shared" si="71"/>
        <v/>
      </c>
      <c r="AV57" s="1" t="str">
        <f t="shared" si="72"/>
        <v/>
      </c>
      <c r="AW57" s="1" t="str">
        <f t="shared" si="73"/>
        <v/>
      </c>
      <c r="AX57" s="1" t="str">
        <f t="shared" si="74"/>
        <v/>
      </c>
      <c r="AY57" s="1" t="str">
        <f t="shared" si="75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79"/>
        <v>00000</v>
      </c>
      <c r="BC57" s="1" t="str">
        <f t="shared" si="79"/>
        <v>00000</v>
      </c>
      <c r="BD57" s="1" t="str">
        <f t="shared" si="80"/>
        <v>000000</v>
      </c>
      <c r="BE57" s="1" t="str">
        <f t="shared" si="80"/>
        <v>000000</v>
      </c>
      <c r="BF57" s="1" t="str">
        <f t="shared" si="49"/>
        <v>B</v>
      </c>
      <c r="BG57" s="1" t="str">
        <f t="shared" si="76"/>
        <v/>
      </c>
      <c r="BH57" s="1">
        <f t="shared" si="50"/>
        <v>0</v>
      </c>
      <c r="BI57" s="1" t="str">
        <f t="shared" si="77"/>
        <v/>
      </c>
      <c r="BJ57" s="1">
        <f t="shared" si="51"/>
        <v>0</v>
      </c>
      <c r="BK57" s="1" t="str">
        <f t="shared" si="78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2" t="str">
        <f t="shared" si="1"/>
        <v/>
      </c>
      <c r="D58" s="97" t="str">
        <f t="shared" si="37"/>
        <v/>
      </c>
      <c r="E58" s="98" t="str">
        <f t="shared" si="38"/>
        <v/>
      </c>
      <c r="F58" s="8" t="str">
        <f t="shared" si="12"/>
        <v/>
      </c>
      <c r="H58" s="105" t="str">
        <f t="shared" si="2"/>
        <v/>
      </c>
      <c r="I58" s="97" t="str">
        <f t="shared" si="39"/>
        <v/>
      </c>
      <c r="J58" s="98" t="str">
        <f t="shared" si="40"/>
        <v/>
      </c>
      <c r="K58" s="8" t="str">
        <f t="shared" si="41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7" t="str">
        <f t="shared" si="42"/>
        <v/>
      </c>
      <c r="Q58" s="98" t="str">
        <f t="shared" si="43"/>
        <v/>
      </c>
      <c r="R58" s="4" t="str">
        <f t="shared" si="44"/>
        <v/>
      </c>
      <c r="S58" s="4" t="str">
        <f t="shared" si="60"/>
        <v/>
      </c>
      <c r="T58" s="107" t="str">
        <f t="shared" si="45"/>
        <v/>
      </c>
      <c r="U58" s="4" t="str">
        <f>IF(M58="","",IF(B58="NB",U57,IF(T58="",SUM($T$5:$T58)+S58,SUM($T$5:$T58))))</f>
        <v/>
      </c>
      <c r="V58" s="109" t="str">
        <f t="shared" si="0"/>
        <v/>
      </c>
      <c r="W58" s="83" t="e">
        <f t="shared" si="61"/>
        <v>#VALUE!</v>
      </c>
      <c r="X58" s="85" t="str">
        <f t="shared" si="15"/>
        <v/>
      </c>
      <c r="Y58" s="9" t="str">
        <f t="shared" si="6"/>
        <v>B</v>
      </c>
      <c r="Z58" s="4" t="str">
        <f t="shared" si="7"/>
        <v>D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6"/>
        <v>0</v>
      </c>
      <c r="AL58" s="1">
        <f t="shared" si="47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24"/>
        <v>N</v>
      </c>
      <c r="AR58" s="1" t="str">
        <f t="shared" si="25"/>
        <v>N</v>
      </c>
      <c r="AS58" s="1" t="str">
        <f t="shared" si="69"/>
        <v/>
      </c>
      <c r="AT58" s="15" t="str">
        <f t="shared" si="70"/>
        <v/>
      </c>
      <c r="AU58" s="1" t="str">
        <f t="shared" si="71"/>
        <v/>
      </c>
      <c r="AV58" s="1" t="str">
        <f t="shared" si="72"/>
        <v/>
      </c>
      <c r="AW58" s="1" t="str">
        <f t="shared" si="73"/>
        <v/>
      </c>
      <c r="AX58" s="1" t="str">
        <f t="shared" si="74"/>
        <v/>
      </c>
      <c r="AY58" s="1" t="str">
        <f t="shared" si="75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79"/>
        <v>00000</v>
      </c>
      <c r="BC58" s="1" t="str">
        <f t="shared" si="79"/>
        <v>00000</v>
      </c>
      <c r="BD58" s="1" t="str">
        <f t="shared" si="80"/>
        <v>000000</v>
      </c>
      <c r="BE58" s="1" t="str">
        <f t="shared" si="80"/>
        <v>000000</v>
      </c>
      <c r="BF58" s="1" t="str">
        <f t="shared" si="49"/>
        <v>B</v>
      </c>
      <c r="BG58" s="1" t="str">
        <f t="shared" si="76"/>
        <v/>
      </c>
      <c r="BH58" s="1">
        <f t="shared" si="50"/>
        <v>0</v>
      </c>
      <c r="BI58" s="1" t="str">
        <f t="shared" si="77"/>
        <v/>
      </c>
      <c r="BJ58" s="1">
        <f t="shared" si="51"/>
        <v>0</v>
      </c>
      <c r="BK58" s="1" t="str">
        <f t="shared" si="78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6" t="str">
        <f t="shared" si="59"/>
        <v/>
      </c>
      <c r="C59" s="103" t="str">
        <f t="shared" si="1"/>
        <v/>
      </c>
      <c r="D59" s="99" t="str">
        <f t="shared" si="37"/>
        <v/>
      </c>
      <c r="E59" s="100" t="str">
        <f t="shared" si="38"/>
        <v/>
      </c>
      <c r="F59" s="10" t="str">
        <f t="shared" si="12"/>
        <v/>
      </c>
      <c r="H59" s="106" t="str">
        <f t="shared" si="2"/>
        <v/>
      </c>
      <c r="I59" s="99" t="str">
        <f t="shared" si="39"/>
        <v/>
      </c>
      <c r="J59" s="100" t="str">
        <f t="shared" si="40"/>
        <v/>
      </c>
      <c r="K59" s="10" t="str">
        <f t="shared" si="41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99" t="str">
        <f t="shared" si="42"/>
        <v/>
      </c>
      <c r="Q59" s="100" t="str">
        <f t="shared" si="43"/>
        <v/>
      </c>
      <c r="R59" s="5" t="str">
        <f t="shared" si="44"/>
        <v/>
      </c>
      <c r="S59" s="5" t="str">
        <f t="shared" si="60"/>
        <v/>
      </c>
      <c r="T59" s="107" t="str">
        <f t="shared" si="45"/>
        <v/>
      </c>
      <c r="U59" s="5" t="str">
        <f>IF(M59="","",IF(B59="NB",U58,IF(T59="",SUM($T$5:$T59)+S59,SUM($T$5:$T59))))</f>
        <v/>
      </c>
      <c r="V59" s="110" t="str">
        <f t="shared" si="0"/>
        <v/>
      </c>
      <c r="W59" s="83" t="e">
        <f t="shared" si="61"/>
        <v>#VALUE!</v>
      </c>
      <c r="X59" s="85" t="str">
        <f t="shared" si="15"/>
        <v/>
      </c>
      <c r="Y59" s="9" t="str">
        <f t="shared" si="6"/>
        <v>B</v>
      </c>
      <c r="Z59" s="4" t="str">
        <f t="shared" si="7"/>
        <v>D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6"/>
        <v>0</v>
      </c>
      <c r="AL59" s="1">
        <f t="shared" si="47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24"/>
        <v>N</v>
      </c>
      <c r="AR59" s="1" t="str">
        <f t="shared" si="25"/>
        <v>N</v>
      </c>
      <c r="AS59" s="1" t="str">
        <f t="shared" si="69"/>
        <v/>
      </c>
      <c r="AT59" s="15" t="str">
        <f t="shared" si="70"/>
        <v/>
      </c>
      <c r="AU59" s="1" t="str">
        <f t="shared" si="71"/>
        <v/>
      </c>
      <c r="AV59" s="1" t="str">
        <f t="shared" si="72"/>
        <v/>
      </c>
      <c r="AW59" s="1" t="str">
        <f t="shared" si="73"/>
        <v/>
      </c>
      <c r="AX59" s="1" t="str">
        <f t="shared" si="74"/>
        <v/>
      </c>
      <c r="AY59" s="1" t="str">
        <f t="shared" si="75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79"/>
        <v>00000</v>
      </c>
      <c r="BC59" s="1" t="str">
        <f t="shared" si="79"/>
        <v>00000</v>
      </c>
      <c r="BD59" s="1" t="str">
        <f t="shared" si="80"/>
        <v>000000</v>
      </c>
      <c r="BE59" s="1" t="str">
        <f t="shared" si="80"/>
        <v>000000</v>
      </c>
      <c r="BF59" s="1" t="str">
        <f t="shared" si="49"/>
        <v>B</v>
      </c>
      <c r="BG59" s="1" t="str">
        <f t="shared" si="76"/>
        <v/>
      </c>
      <c r="BH59" s="1">
        <f t="shared" si="50"/>
        <v>0</v>
      </c>
      <c r="BI59" s="1" t="str">
        <f t="shared" si="77"/>
        <v/>
      </c>
      <c r="BJ59" s="1">
        <f t="shared" si="51"/>
        <v>0</v>
      </c>
      <c r="BK59" s="1" t="str">
        <f t="shared" si="78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1" t="str">
        <f t="shared" si="1"/>
        <v/>
      </c>
      <c r="D60" s="13" t="str">
        <f t="shared" si="37"/>
        <v/>
      </c>
      <c r="E60" s="45" t="str">
        <f t="shared" si="38"/>
        <v/>
      </c>
      <c r="F60" s="14" t="str">
        <f t="shared" si="12"/>
        <v/>
      </c>
      <c r="H60" s="104" t="str">
        <f t="shared" si="2"/>
        <v/>
      </c>
      <c r="I60" s="13" t="str">
        <f t="shared" si="39"/>
        <v/>
      </c>
      <c r="J60" s="45" t="str">
        <f t="shared" si="40"/>
        <v/>
      </c>
      <c r="K60" s="14" t="str">
        <f t="shared" si="41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2"/>
        <v/>
      </c>
      <c r="Q60" s="45" t="str">
        <f t="shared" si="43"/>
        <v/>
      </c>
      <c r="R60" s="96" t="str">
        <f t="shared" si="44"/>
        <v/>
      </c>
      <c r="S60" s="96" t="str">
        <f t="shared" si="60"/>
        <v/>
      </c>
      <c r="T60" s="107" t="str">
        <f t="shared" si="45"/>
        <v/>
      </c>
      <c r="U60" s="96" t="str">
        <f>IF(M60="","",IF(B60="NB",U59,IF(T60="",SUM($T$5:$T60)+S60,SUM($T$5:$T60))))</f>
        <v/>
      </c>
      <c r="V60" s="108" t="str">
        <f t="shared" si="0"/>
        <v/>
      </c>
      <c r="W60" s="83" t="e">
        <f t="shared" si="61"/>
        <v>#VALUE!</v>
      </c>
      <c r="X60" s="85" t="str">
        <f t="shared" si="15"/>
        <v/>
      </c>
      <c r="Y60" s="9" t="str">
        <f t="shared" si="6"/>
        <v>B</v>
      </c>
      <c r="Z60" s="4" t="str">
        <f t="shared" si="7"/>
        <v>D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6"/>
        <v>0</v>
      </c>
      <c r="AL60" s="1">
        <f t="shared" si="47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24"/>
        <v>N</v>
      </c>
      <c r="AR60" s="1" t="str">
        <f t="shared" si="25"/>
        <v>N</v>
      </c>
      <c r="AS60" s="1" t="str">
        <f t="shared" si="69"/>
        <v/>
      </c>
      <c r="AT60" s="15" t="str">
        <f t="shared" si="70"/>
        <v/>
      </c>
      <c r="AU60" s="1" t="str">
        <f t="shared" si="71"/>
        <v/>
      </c>
      <c r="AV60" s="1" t="str">
        <f t="shared" si="72"/>
        <v/>
      </c>
      <c r="AW60" s="1" t="str">
        <f t="shared" si="73"/>
        <v/>
      </c>
      <c r="AX60" s="1" t="str">
        <f t="shared" si="74"/>
        <v/>
      </c>
      <c r="AY60" s="1" t="str">
        <f t="shared" si="75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79"/>
        <v>00000</v>
      </c>
      <c r="BC60" s="1" t="str">
        <f t="shared" si="79"/>
        <v>00000</v>
      </c>
      <c r="BD60" s="1" t="str">
        <f t="shared" si="80"/>
        <v>000000</v>
      </c>
      <c r="BE60" s="1" t="str">
        <f t="shared" si="80"/>
        <v>000000</v>
      </c>
      <c r="BF60" s="1" t="str">
        <f t="shared" si="49"/>
        <v>B</v>
      </c>
      <c r="BG60" s="1" t="str">
        <f t="shared" si="76"/>
        <v/>
      </c>
      <c r="BH60" s="1">
        <f t="shared" si="50"/>
        <v>0</v>
      </c>
      <c r="BI60" s="1" t="str">
        <f t="shared" si="77"/>
        <v/>
      </c>
      <c r="BJ60" s="1">
        <f t="shared" si="51"/>
        <v>0</v>
      </c>
      <c r="BK60" s="1" t="str">
        <f t="shared" si="78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2" t="str">
        <f t="shared" si="1"/>
        <v/>
      </c>
      <c r="D61" s="97" t="str">
        <f t="shared" si="37"/>
        <v/>
      </c>
      <c r="E61" s="98" t="str">
        <f t="shared" si="38"/>
        <v/>
      </c>
      <c r="F61" s="8" t="str">
        <f t="shared" si="12"/>
        <v/>
      </c>
      <c r="H61" s="105" t="str">
        <f t="shared" si="2"/>
        <v/>
      </c>
      <c r="I61" s="97" t="str">
        <f t="shared" si="39"/>
        <v/>
      </c>
      <c r="J61" s="98" t="str">
        <f t="shared" si="40"/>
        <v/>
      </c>
      <c r="K61" s="8" t="str">
        <f t="shared" si="41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7" t="str">
        <f t="shared" si="42"/>
        <v/>
      </c>
      <c r="Q61" s="98" t="str">
        <f t="shared" si="43"/>
        <v/>
      </c>
      <c r="R61" s="4" t="str">
        <f t="shared" si="44"/>
        <v/>
      </c>
      <c r="S61" s="4" t="str">
        <f t="shared" si="60"/>
        <v/>
      </c>
      <c r="T61" s="107" t="str">
        <f t="shared" si="45"/>
        <v/>
      </c>
      <c r="U61" s="4" t="str">
        <f>IF(M61="","",IF(B61="NB",U60,IF(T61="",SUM($T$5:$T61)+S61,SUM($T$5:$T61))))</f>
        <v/>
      </c>
      <c r="V61" s="109" t="str">
        <f t="shared" si="0"/>
        <v/>
      </c>
      <c r="W61" s="83" t="e">
        <f t="shared" si="61"/>
        <v>#VALUE!</v>
      </c>
      <c r="X61" s="85" t="str">
        <f t="shared" si="15"/>
        <v/>
      </c>
      <c r="Y61" s="9" t="str">
        <f t="shared" si="6"/>
        <v>B</v>
      </c>
      <c r="Z61" s="4" t="str">
        <f t="shared" si="7"/>
        <v>D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6"/>
        <v>0</v>
      </c>
      <c r="AL61" s="1">
        <f t="shared" si="47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 t="str">
        <f t="shared" si="69"/>
        <v/>
      </c>
      <c r="AT61" s="15" t="str">
        <f t="shared" si="70"/>
        <v/>
      </c>
      <c r="AU61" s="1" t="str">
        <f t="shared" si="71"/>
        <v/>
      </c>
      <c r="AV61" s="1" t="str">
        <f t="shared" si="72"/>
        <v/>
      </c>
      <c r="AW61" s="1" t="str">
        <f t="shared" si="73"/>
        <v/>
      </c>
      <c r="AX61" s="1" t="str">
        <f t="shared" si="74"/>
        <v/>
      </c>
      <c r="AY61" s="1" t="str">
        <f t="shared" si="75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79"/>
        <v>00000</v>
      </c>
      <c r="BC61" s="1" t="str">
        <f t="shared" si="79"/>
        <v>00000</v>
      </c>
      <c r="BD61" s="1" t="str">
        <f t="shared" si="80"/>
        <v>000000</v>
      </c>
      <c r="BE61" s="1" t="str">
        <f t="shared" si="80"/>
        <v>000000</v>
      </c>
      <c r="BF61" s="1" t="str">
        <f t="shared" si="49"/>
        <v>B</v>
      </c>
      <c r="BG61" s="1" t="str">
        <f t="shared" si="76"/>
        <v/>
      </c>
      <c r="BH61" s="1">
        <f t="shared" si="50"/>
        <v>0</v>
      </c>
      <c r="BI61" s="1" t="str">
        <f t="shared" si="77"/>
        <v/>
      </c>
      <c r="BJ61" s="1">
        <f t="shared" si="51"/>
        <v>0</v>
      </c>
      <c r="BK61" s="1" t="str">
        <f t="shared" si="78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2" t="str">
        <f t="shared" si="1"/>
        <v/>
      </c>
      <c r="D62" s="97" t="str">
        <f t="shared" si="37"/>
        <v/>
      </c>
      <c r="E62" s="98" t="str">
        <f t="shared" si="38"/>
        <v/>
      </c>
      <c r="F62" s="8" t="str">
        <f t="shared" si="12"/>
        <v/>
      </c>
      <c r="H62" s="105" t="str">
        <f t="shared" si="2"/>
        <v/>
      </c>
      <c r="I62" s="97" t="str">
        <f t="shared" si="39"/>
        <v/>
      </c>
      <c r="J62" s="98" t="str">
        <f t="shared" si="40"/>
        <v/>
      </c>
      <c r="K62" s="8" t="str">
        <f t="shared" si="41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7" t="str">
        <f t="shared" si="42"/>
        <v/>
      </c>
      <c r="Q62" s="98" t="str">
        <f t="shared" si="43"/>
        <v/>
      </c>
      <c r="R62" s="4" t="str">
        <f t="shared" si="44"/>
        <v/>
      </c>
      <c r="S62" s="4" t="str">
        <f t="shared" si="60"/>
        <v/>
      </c>
      <c r="T62" s="107" t="str">
        <f t="shared" si="45"/>
        <v/>
      </c>
      <c r="U62" s="4" t="str">
        <f>IF(M62="","",IF(B62="NB",U61,IF(T62="",SUM($T$5:$T62)+S62,SUM($T$5:$T62))))</f>
        <v/>
      </c>
      <c r="V62" s="109" t="str">
        <f t="shared" si="0"/>
        <v/>
      </c>
      <c r="W62" s="83" t="e">
        <f t="shared" si="61"/>
        <v>#VALUE!</v>
      </c>
      <c r="X62" s="85" t="str">
        <f t="shared" si="15"/>
        <v/>
      </c>
      <c r="Y62" s="9" t="str">
        <f t="shared" si="6"/>
        <v>B</v>
      </c>
      <c r="Z62" s="4" t="str">
        <f t="shared" si="7"/>
        <v>D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6"/>
        <v>0</v>
      </c>
      <c r="AL62" s="1">
        <f t="shared" si="47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24"/>
        <v>N</v>
      </c>
      <c r="AR62" s="1" t="str">
        <f t="shared" si="25"/>
        <v>N</v>
      </c>
      <c r="AS62" s="1" t="str">
        <f t="shared" si="69"/>
        <v/>
      </c>
      <c r="AT62" s="15" t="str">
        <f t="shared" si="70"/>
        <v/>
      </c>
      <c r="AU62" s="1" t="str">
        <f t="shared" si="71"/>
        <v/>
      </c>
      <c r="AV62" s="1" t="str">
        <f t="shared" si="72"/>
        <v/>
      </c>
      <c r="AW62" s="1" t="str">
        <f t="shared" si="73"/>
        <v/>
      </c>
      <c r="AX62" s="1" t="str">
        <f t="shared" si="74"/>
        <v/>
      </c>
      <c r="AY62" s="1" t="str">
        <f t="shared" si="75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1">IF(AZ57="",0,AZ57)&amp;IF(AZ58="",0,AZ58)&amp;IF(AZ59="",0,AZ59)&amp;IF(AZ60="",0,AZ60)&amp;IF(AZ61="",0,AZ61)</f>
        <v>00000</v>
      </c>
      <c r="BC62" s="1" t="str">
        <f t="shared" si="81"/>
        <v>00000</v>
      </c>
      <c r="BD62" s="1" t="str">
        <f t="shared" ref="BD62:BE109" si="82">IF(AZ56="",0,AZ56)&amp;IF(AZ57="",0,AZ57)&amp;IF(AZ58="",0,AZ58)&amp;IF(AZ59="",0,AZ59)&amp;IF(AZ60="",0,AZ60)&amp;IF(AZ61="",0,AZ61)</f>
        <v>000000</v>
      </c>
      <c r="BE62" s="1" t="str">
        <f t="shared" si="82"/>
        <v>000000</v>
      </c>
      <c r="BF62" s="1" t="str">
        <f t="shared" si="49"/>
        <v>B</v>
      </c>
      <c r="BG62" s="1" t="str">
        <f t="shared" si="76"/>
        <v/>
      </c>
      <c r="BH62" s="1">
        <f t="shared" si="50"/>
        <v>0</v>
      </c>
      <c r="BI62" s="1" t="str">
        <f t="shared" si="77"/>
        <v/>
      </c>
      <c r="BJ62" s="1">
        <f t="shared" si="51"/>
        <v>0</v>
      </c>
      <c r="BK62" s="1" t="str">
        <f t="shared" si="78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2" t="str">
        <f t="shared" si="1"/>
        <v/>
      </c>
      <c r="D63" s="97" t="str">
        <f t="shared" si="37"/>
        <v/>
      </c>
      <c r="E63" s="98" t="str">
        <f t="shared" si="38"/>
        <v/>
      </c>
      <c r="F63" s="8" t="str">
        <f t="shared" si="12"/>
        <v/>
      </c>
      <c r="H63" s="105" t="str">
        <f t="shared" si="2"/>
        <v/>
      </c>
      <c r="I63" s="97" t="str">
        <f t="shared" si="39"/>
        <v/>
      </c>
      <c r="J63" s="98" t="str">
        <f t="shared" si="40"/>
        <v/>
      </c>
      <c r="K63" s="8" t="str">
        <f t="shared" si="41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7" t="str">
        <f t="shared" si="42"/>
        <v/>
      </c>
      <c r="Q63" s="98" t="str">
        <f t="shared" si="43"/>
        <v/>
      </c>
      <c r="R63" s="4" t="str">
        <f t="shared" si="44"/>
        <v/>
      </c>
      <c r="S63" s="4" t="str">
        <f t="shared" si="60"/>
        <v/>
      </c>
      <c r="T63" s="107" t="str">
        <f t="shared" si="45"/>
        <v/>
      </c>
      <c r="U63" s="4" t="str">
        <f>IF(M63="","",IF(B63="NB",U62,IF(T63="",SUM($T$5:$T63)+S63,SUM($T$5:$T63))))</f>
        <v/>
      </c>
      <c r="V63" s="109" t="str">
        <f t="shared" si="0"/>
        <v/>
      </c>
      <c r="W63" s="83" t="e">
        <f t="shared" si="61"/>
        <v>#VALUE!</v>
      </c>
      <c r="X63" s="85" t="str">
        <f t="shared" si="15"/>
        <v/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6"/>
        <v>0</v>
      </c>
      <c r="AL63" s="1">
        <f t="shared" si="47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24"/>
        <v>N</v>
      </c>
      <c r="AR63" s="1" t="str">
        <f t="shared" si="25"/>
        <v>N</v>
      </c>
      <c r="AS63" s="1" t="str">
        <f t="shared" si="69"/>
        <v/>
      </c>
      <c r="AT63" s="15" t="str">
        <f t="shared" si="70"/>
        <v/>
      </c>
      <c r="AU63" s="1" t="str">
        <f t="shared" si="71"/>
        <v/>
      </c>
      <c r="AV63" s="1" t="str">
        <f t="shared" si="72"/>
        <v/>
      </c>
      <c r="AW63" s="1" t="str">
        <f t="shared" si="73"/>
        <v/>
      </c>
      <c r="AX63" s="1" t="str">
        <f t="shared" si="74"/>
        <v/>
      </c>
      <c r="AY63" s="1" t="str">
        <f t="shared" si="75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1"/>
        <v>00000</v>
      </c>
      <c r="BC63" s="1" t="str">
        <f t="shared" si="81"/>
        <v>00000</v>
      </c>
      <c r="BD63" s="1" t="str">
        <f t="shared" si="82"/>
        <v>000000</v>
      </c>
      <c r="BE63" s="1" t="str">
        <f t="shared" si="82"/>
        <v>000000</v>
      </c>
      <c r="BF63" s="1" t="str">
        <f t="shared" si="49"/>
        <v>B</v>
      </c>
      <c r="BG63" s="1" t="str">
        <f t="shared" si="76"/>
        <v/>
      </c>
      <c r="BH63" s="1">
        <f t="shared" si="50"/>
        <v>0</v>
      </c>
      <c r="BI63" s="1" t="str">
        <f t="shared" si="77"/>
        <v/>
      </c>
      <c r="BJ63" s="1">
        <f t="shared" si="51"/>
        <v>0</v>
      </c>
      <c r="BK63" s="1" t="str">
        <f t="shared" si="78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6" t="str">
        <f t="shared" si="59"/>
        <v/>
      </c>
      <c r="C64" s="103" t="str">
        <f t="shared" si="1"/>
        <v/>
      </c>
      <c r="D64" s="99" t="str">
        <f t="shared" si="37"/>
        <v/>
      </c>
      <c r="E64" s="100" t="str">
        <f t="shared" si="38"/>
        <v/>
      </c>
      <c r="F64" s="10" t="str">
        <f t="shared" si="12"/>
        <v/>
      </c>
      <c r="H64" s="106" t="str">
        <f t="shared" si="2"/>
        <v/>
      </c>
      <c r="I64" s="99" t="str">
        <f t="shared" si="39"/>
        <v/>
      </c>
      <c r="J64" s="100" t="str">
        <f t="shared" si="40"/>
        <v/>
      </c>
      <c r="K64" s="10" t="str">
        <f t="shared" si="41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99" t="str">
        <f t="shared" si="42"/>
        <v/>
      </c>
      <c r="Q64" s="100" t="str">
        <f t="shared" si="43"/>
        <v/>
      </c>
      <c r="R64" s="5" t="str">
        <f t="shared" si="44"/>
        <v/>
      </c>
      <c r="S64" s="5" t="str">
        <f t="shared" si="60"/>
        <v/>
      </c>
      <c r="T64" s="107" t="str">
        <f t="shared" si="45"/>
        <v/>
      </c>
      <c r="U64" s="5" t="str">
        <f>IF(M64="","",IF(B64="NB",U63,IF(T64="",SUM($T$5:$T64)+S64,SUM($T$5:$T64))))</f>
        <v/>
      </c>
      <c r="V64" s="110" t="str">
        <f t="shared" si="0"/>
        <v/>
      </c>
      <c r="W64" s="83" t="e">
        <f t="shared" si="61"/>
        <v>#VALUE!</v>
      </c>
      <c r="X64" s="85" t="str">
        <f t="shared" si="15"/>
        <v/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6"/>
        <v>0</v>
      </c>
      <c r="AL64" s="1">
        <f t="shared" si="47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24"/>
        <v>N</v>
      </c>
      <c r="AR64" s="1" t="str">
        <f t="shared" si="25"/>
        <v>N</v>
      </c>
      <c r="AS64" s="1" t="str">
        <f t="shared" si="69"/>
        <v/>
      </c>
      <c r="AT64" s="15" t="str">
        <f t="shared" si="70"/>
        <v/>
      </c>
      <c r="AU64" s="1" t="str">
        <f t="shared" si="71"/>
        <v/>
      </c>
      <c r="AV64" s="1" t="str">
        <f t="shared" si="72"/>
        <v/>
      </c>
      <c r="AW64" s="1" t="str">
        <f t="shared" si="73"/>
        <v/>
      </c>
      <c r="AX64" s="1" t="str">
        <f t="shared" si="74"/>
        <v/>
      </c>
      <c r="AY64" s="1" t="str">
        <f t="shared" si="75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1"/>
        <v>00000</v>
      </c>
      <c r="BC64" s="1" t="str">
        <f t="shared" si="81"/>
        <v>00000</v>
      </c>
      <c r="BD64" s="1" t="str">
        <f t="shared" si="82"/>
        <v>000000</v>
      </c>
      <c r="BE64" s="1" t="str">
        <f t="shared" si="82"/>
        <v>000000</v>
      </c>
      <c r="BF64" s="1" t="str">
        <f t="shared" si="49"/>
        <v>B</v>
      </c>
      <c r="BG64" s="1" t="str">
        <f t="shared" si="76"/>
        <v/>
      </c>
      <c r="BH64" s="1">
        <f t="shared" si="50"/>
        <v>0</v>
      </c>
      <c r="BI64" s="1" t="str">
        <f t="shared" si="77"/>
        <v/>
      </c>
      <c r="BJ64" s="1">
        <f t="shared" si="51"/>
        <v>0</v>
      </c>
      <c r="BK64" s="1" t="str">
        <f t="shared" si="78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1" t="str">
        <f t="shared" si="1"/>
        <v/>
      </c>
      <c r="D65" s="13" t="str">
        <f t="shared" si="37"/>
        <v/>
      </c>
      <c r="E65" s="45" t="str">
        <f t="shared" si="38"/>
        <v/>
      </c>
      <c r="F65" s="14" t="str">
        <f t="shared" si="12"/>
        <v/>
      </c>
      <c r="H65" s="104" t="str">
        <f t="shared" si="2"/>
        <v/>
      </c>
      <c r="I65" s="13" t="str">
        <f t="shared" si="39"/>
        <v/>
      </c>
      <c r="J65" s="45" t="str">
        <f t="shared" si="40"/>
        <v/>
      </c>
      <c r="K65" s="14" t="str">
        <f t="shared" si="41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2"/>
        <v/>
      </c>
      <c r="Q65" s="45" t="str">
        <f t="shared" si="43"/>
        <v/>
      </c>
      <c r="R65" s="96" t="str">
        <f t="shared" si="44"/>
        <v/>
      </c>
      <c r="S65" s="96" t="str">
        <f t="shared" si="60"/>
        <v/>
      </c>
      <c r="T65" s="107" t="str">
        <f t="shared" si="45"/>
        <v/>
      </c>
      <c r="U65" s="96" t="str">
        <f>IF(M65="","",IF(B65="NB",U64,IF(T65="",SUM($T$5:$T65)+S65,SUM($T$5:$T65))))</f>
        <v/>
      </c>
      <c r="V65" s="108" t="str">
        <f t="shared" si="0"/>
        <v/>
      </c>
      <c r="W65" s="83" t="e">
        <f t="shared" si="61"/>
        <v>#VALUE!</v>
      </c>
      <c r="X65" s="85" t="str">
        <f t="shared" si="15"/>
        <v/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6"/>
        <v>0</v>
      </c>
      <c r="AL65" s="1">
        <f t="shared" si="47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24"/>
        <v>N</v>
      </c>
      <c r="AR65" s="1" t="str">
        <f t="shared" si="25"/>
        <v>N</v>
      </c>
      <c r="AS65" s="1" t="str">
        <f t="shared" si="69"/>
        <v/>
      </c>
      <c r="AT65" s="15" t="str">
        <f t="shared" si="70"/>
        <v/>
      </c>
      <c r="AU65" s="1" t="str">
        <f t="shared" si="71"/>
        <v/>
      </c>
      <c r="AV65" s="1" t="str">
        <f t="shared" si="72"/>
        <v/>
      </c>
      <c r="AW65" s="1" t="str">
        <f t="shared" si="73"/>
        <v/>
      </c>
      <c r="AX65" s="1" t="str">
        <f t="shared" si="74"/>
        <v/>
      </c>
      <c r="AY65" s="1" t="str">
        <f t="shared" si="75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1"/>
        <v>00000</v>
      </c>
      <c r="BC65" s="1" t="str">
        <f t="shared" si="81"/>
        <v>00000</v>
      </c>
      <c r="BD65" s="1" t="str">
        <f t="shared" si="82"/>
        <v>000000</v>
      </c>
      <c r="BE65" s="1" t="str">
        <f t="shared" si="82"/>
        <v>000000</v>
      </c>
      <c r="BF65" s="1" t="str">
        <f t="shared" si="49"/>
        <v>B</v>
      </c>
      <c r="BG65" s="1" t="str">
        <f t="shared" si="76"/>
        <v/>
      </c>
      <c r="BH65" s="1">
        <f t="shared" si="50"/>
        <v>0</v>
      </c>
      <c r="BI65" s="1" t="str">
        <f t="shared" si="77"/>
        <v/>
      </c>
      <c r="BJ65" s="1">
        <f t="shared" si="51"/>
        <v>0</v>
      </c>
      <c r="BK65" s="1" t="str">
        <f t="shared" si="78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2" t="str">
        <f t="shared" si="1"/>
        <v/>
      </c>
      <c r="D66" s="97" t="str">
        <f t="shared" si="37"/>
        <v/>
      </c>
      <c r="E66" s="98" t="str">
        <f t="shared" si="38"/>
        <v/>
      </c>
      <c r="F66" s="8" t="str">
        <f t="shared" si="12"/>
        <v/>
      </c>
      <c r="H66" s="105" t="str">
        <f t="shared" si="2"/>
        <v/>
      </c>
      <c r="I66" s="97" t="str">
        <f t="shared" si="39"/>
        <v/>
      </c>
      <c r="J66" s="98" t="str">
        <f t="shared" si="40"/>
        <v/>
      </c>
      <c r="K66" s="8" t="str">
        <f t="shared" si="41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7" t="str">
        <f t="shared" si="42"/>
        <v/>
      </c>
      <c r="Q66" s="98" t="str">
        <f t="shared" si="43"/>
        <v/>
      </c>
      <c r="R66" s="4" t="str">
        <f t="shared" si="44"/>
        <v/>
      </c>
      <c r="S66" s="4" t="str">
        <f t="shared" si="60"/>
        <v/>
      </c>
      <c r="T66" s="107" t="str">
        <f t="shared" si="45"/>
        <v/>
      </c>
      <c r="U66" s="4" t="str">
        <f>IF(M66="","",IF(B66="NB",U65,IF(T66="",SUM($T$5:$T66)+S66,SUM($T$5:$T66))))</f>
        <v/>
      </c>
      <c r="V66" s="109" t="str">
        <f t="shared" si="0"/>
        <v/>
      </c>
      <c r="W66" s="83" t="e">
        <f t="shared" si="61"/>
        <v>#VALUE!</v>
      </c>
      <c r="X66" s="85" t="str">
        <f t="shared" si="15"/>
        <v/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6"/>
        <v>0</v>
      </c>
      <c r="AL66" s="1">
        <f t="shared" si="47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24"/>
        <v>N</v>
      </c>
      <c r="AR66" s="1" t="str">
        <f t="shared" si="25"/>
        <v>N</v>
      </c>
      <c r="AS66" s="1" t="str">
        <f t="shared" si="69"/>
        <v/>
      </c>
      <c r="AT66" s="15" t="str">
        <f t="shared" si="70"/>
        <v/>
      </c>
      <c r="AU66" s="1" t="str">
        <f t="shared" si="71"/>
        <v/>
      </c>
      <c r="AV66" s="1" t="str">
        <f t="shared" si="72"/>
        <v/>
      </c>
      <c r="AW66" s="1" t="str">
        <f t="shared" si="73"/>
        <v/>
      </c>
      <c r="AX66" s="1" t="str">
        <f t="shared" si="74"/>
        <v/>
      </c>
      <c r="AY66" s="1" t="str">
        <f t="shared" si="75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1"/>
        <v>00000</v>
      </c>
      <c r="BC66" s="1" t="str">
        <f t="shared" si="81"/>
        <v>00000</v>
      </c>
      <c r="BD66" s="1" t="str">
        <f t="shared" si="82"/>
        <v>000000</v>
      </c>
      <c r="BE66" s="1" t="str">
        <f t="shared" si="82"/>
        <v>000000</v>
      </c>
      <c r="BF66" s="1" t="str">
        <f t="shared" si="49"/>
        <v>B</v>
      </c>
      <c r="BG66" s="1" t="str">
        <f t="shared" si="76"/>
        <v/>
      </c>
      <c r="BH66" s="1">
        <f t="shared" si="50"/>
        <v>0</v>
      </c>
      <c r="BI66" s="1" t="str">
        <f t="shared" si="77"/>
        <v/>
      </c>
      <c r="BJ66" s="1">
        <f t="shared" si="51"/>
        <v>0</v>
      </c>
      <c r="BK66" s="1" t="str">
        <f t="shared" si="78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2" t="str">
        <f t="shared" si="1"/>
        <v/>
      </c>
      <c r="D67" s="97" t="str">
        <f t="shared" si="37"/>
        <v/>
      </c>
      <c r="E67" s="98" t="str">
        <f t="shared" si="38"/>
        <v/>
      </c>
      <c r="F67" s="8" t="str">
        <f t="shared" si="12"/>
        <v/>
      </c>
      <c r="H67" s="105" t="str">
        <f t="shared" si="2"/>
        <v/>
      </c>
      <c r="I67" s="97" t="str">
        <f t="shared" si="39"/>
        <v/>
      </c>
      <c r="J67" s="98" t="str">
        <f t="shared" si="40"/>
        <v/>
      </c>
      <c r="K67" s="8" t="str">
        <f t="shared" si="41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7" t="str">
        <f t="shared" si="42"/>
        <v/>
      </c>
      <c r="Q67" s="98" t="str">
        <f t="shared" si="43"/>
        <v/>
      </c>
      <c r="R67" s="4" t="str">
        <f t="shared" si="44"/>
        <v/>
      </c>
      <c r="S67" s="4" t="str">
        <f t="shared" si="60"/>
        <v/>
      </c>
      <c r="T67" s="107" t="str">
        <f t="shared" si="45"/>
        <v/>
      </c>
      <c r="U67" s="4" t="str">
        <f>IF(M67="","",IF(B67="NB",U66,IF(T67="",SUM($T$5:$T67)+S67,SUM($T$5:$T67))))</f>
        <v/>
      </c>
      <c r="V67" s="109" t="str">
        <f t="shared" si="0"/>
        <v/>
      </c>
      <c r="W67" s="83" t="e">
        <f t="shared" si="61"/>
        <v>#VALUE!</v>
      </c>
      <c r="X67" s="85" t="str">
        <f t="shared" si="15"/>
        <v/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6"/>
        <v>0</v>
      </c>
      <c r="AL67" s="1">
        <f t="shared" si="47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24"/>
        <v>N</v>
      </c>
      <c r="AR67" s="1" t="str">
        <f t="shared" si="25"/>
        <v>N</v>
      </c>
      <c r="AS67" s="1" t="str">
        <f t="shared" si="69"/>
        <v/>
      </c>
      <c r="AT67" s="15" t="str">
        <f t="shared" si="70"/>
        <v/>
      </c>
      <c r="AU67" s="1" t="str">
        <f t="shared" si="71"/>
        <v/>
      </c>
      <c r="AV67" s="1" t="str">
        <f t="shared" si="72"/>
        <v/>
      </c>
      <c r="AW67" s="1" t="str">
        <f t="shared" si="73"/>
        <v/>
      </c>
      <c r="AX67" s="1" t="str">
        <f t="shared" si="74"/>
        <v/>
      </c>
      <c r="AY67" s="1" t="str">
        <f t="shared" si="75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1"/>
        <v>00000</v>
      </c>
      <c r="BC67" s="1" t="str">
        <f t="shared" si="81"/>
        <v>00000</v>
      </c>
      <c r="BD67" s="1" t="str">
        <f t="shared" si="82"/>
        <v>000000</v>
      </c>
      <c r="BE67" s="1" t="str">
        <f t="shared" si="82"/>
        <v>000000</v>
      </c>
      <c r="BF67" s="1" t="str">
        <f t="shared" si="49"/>
        <v>B</v>
      </c>
      <c r="BG67" s="1" t="str">
        <f t="shared" si="76"/>
        <v/>
      </c>
      <c r="BH67" s="1">
        <f t="shared" si="50"/>
        <v>0</v>
      </c>
      <c r="BI67" s="1" t="str">
        <f t="shared" si="77"/>
        <v/>
      </c>
      <c r="BJ67" s="1">
        <f t="shared" si="51"/>
        <v>0</v>
      </c>
      <c r="BK67" s="1" t="str">
        <f t="shared" si="78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2" t="str">
        <f t="shared" si="1"/>
        <v/>
      </c>
      <c r="D68" s="97" t="str">
        <f t="shared" si="37"/>
        <v/>
      </c>
      <c r="E68" s="98" t="str">
        <f t="shared" si="38"/>
        <v/>
      </c>
      <c r="F68" s="8" t="str">
        <f t="shared" si="12"/>
        <v/>
      </c>
      <c r="H68" s="105" t="str">
        <f t="shared" si="2"/>
        <v/>
      </c>
      <c r="I68" s="97" t="str">
        <f t="shared" si="39"/>
        <v/>
      </c>
      <c r="J68" s="98" t="str">
        <f t="shared" si="40"/>
        <v/>
      </c>
      <c r="K68" s="8" t="str">
        <f t="shared" si="41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7" t="str">
        <f t="shared" si="42"/>
        <v/>
      </c>
      <c r="Q68" s="98" t="str">
        <f t="shared" si="43"/>
        <v/>
      </c>
      <c r="R68" s="4" t="str">
        <f t="shared" si="44"/>
        <v/>
      </c>
      <c r="S68" s="4" t="str">
        <f t="shared" si="60"/>
        <v/>
      </c>
      <c r="T68" s="107" t="str">
        <f t="shared" si="45"/>
        <v/>
      </c>
      <c r="U68" s="4" t="str">
        <f>IF(M68="","",IF(B68="NB",U67,IF(T68="",SUM($T$5:$T68)+S68,SUM($T$5:$T68))))</f>
        <v/>
      </c>
      <c r="V68" s="109" t="str">
        <f t="shared" si="0"/>
        <v/>
      </c>
      <c r="W68" s="83" t="e">
        <f t="shared" si="61"/>
        <v>#VALUE!</v>
      </c>
      <c r="X68" s="85" t="str">
        <f t="shared" si="15"/>
        <v/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6"/>
        <v>0</v>
      </c>
      <c r="AL68" s="1">
        <f t="shared" si="47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24"/>
        <v>N</v>
      </c>
      <c r="AR68" s="1" t="str">
        <f t="shared" si="25"/>
        <v>N</v>
      </c>
      <c r="AS68" s="1" t="str">
        <f t="shared" si="69"/>
        <v/>
      </c>
      <c r="AT68" s="15" t="str">
        <f t="shared" si="70"/>
        <v/>
      </c>
      <c r="AU68" s="1" t="str">
        <f t="shared" si="71"/>
        <v/>
      </c>
      <c r="AV68" s="1" t="str">
        <f t="shared" si="72"/>
        <v/>
      </c>
      <c r="AW68" s="1" t="str">
        <f t="shared" si="73"/>
        <v/>
      </c>
      <c r="AX68" s="1" t="str">
        <f t="shared" si="74"/>
        <v/>
      </c>
      <c r="AY68" s="1" t="str">
        <f t="shared" si="75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1"/>
        <v>00000</v>
      </c>
      <c r="BC68" s="1" t="str">
        <f t="shared" si="81"/>
        <v>00000</v>
      </c>
      <c r="BD68" s="1" t="str">
        <f t="shared" si="82"/>
        <v>000000</v>
      </c>
      <c r="BE68" s="1" t="str">
        <f t="shared" si="82"/>
        <v>000000</v>
      </c>
      <c r="BF68" s="1" t="str">
        <f t="shared" si="49"/>
        <v>B</v>
      </c>
      <c r="BG68" s="1" t="str">
        <f t="shared" si="76"/>
        <v/>
      </c>
      <c r="BH68" s="1">
        <f t="shared" si="50"/>
        <v>0</v>
      </c>
      <c r="BI68" s="1" t="str">
        <f t="shared" si="77"/>
        <v/>
      </c>
      <c r="BJ68" s="1">
        <f t="shared" si="51"/>
        <v>0</v>
      </c>
      <c r="BK68" s="1" t="str">
        <f t="shared" si="78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6" t="str">
        <f t="shared" si="59"/>
        <v/>
      </c>
      <c r="C69" s="103" t="str">
        <f t="shared" si="1"/>
        <v/>
      </c>
      <c r="D69" s="99" t="str">
        <f t="shared" si="37"/>
        <v/>
      </c>
      <c r="E69" s="100" t="str">
        <f t="shared" si="38"/>
        <v/>
      </c>
      <c r="F69" s="10" t="str">
        <f t="shared" si="12"/>
        <v/>
      </c>
      <c r="H69" s="106" t="str">
        <f t="shared" si="2"/>
        <v/>
      </c>
      <c r="I69" s="99" t="str">
        <f t="shared" si="39"/>
        <v/>
      </c>
      <c r="J69" s="100" t="str">
        <f t="shared" si="40"/>
        <v/>
      </c>
      <c r="K69" s="10" t="str">
        <f t="shared" si="41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99" t="str">
        <f t="shared" si="42"/>
        <v/>
      </c>
      <c r="Q69" s="100" t="str">
        <f t="shared" si="43"/>
        <v/>
      </c>
      <c r="R69" s="5" t="str">
        <f t="shared" si="44"/>
        <v/>
      </c>
      <c r="S69" s="5" t="str">
        <f t="shared" si="60"/>
        <v/>
      </c>
      <c r="T69" s="107" t="str">
        <f t="shared" si="45"/>
        <v/>
      </c>
      <c r="U69" s="5" t="str">
        <f>IF(M69="","",IF(B69="NB",U68,IF(T69="",SUM($T$5:$T69)+S69,SUM($T$5:$T69))))</f>
        <v/>
      </c>
      <c r="V69" s="110" t="str">
        <f t="shared" ref="V69:V109" si="83">IF(AW69="R","Rabbit","")</f>
        <v/>
      </c>
      <c r="W69" s="83" t="e">
        <f t="shared" si="61"/>
        <v>#VALUE!</v>
      </c>
      <c r="X69" s="85" t="str">
        <f t="shared" si="15"/>
        <v/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6"/>
        <v>0</v>
      </c>
      <c r="AL69" s="1">
        <f t="shared" si="47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24"/>
        <v>N</v>
      </c>
      <c r="AR69" s="1" t="str">
        <f t="shared" si="25"/>
        <v>N</v>
      </c>
      <c r="AS69" s="1" t="str">
        <f t="shared" si="69"/>
        <v/>
      </c>
      <c r="AT69" s="15" t="str">
        <f t="shared" si="70"/>
        <v/>
      </c>
      <c r="AU69" s="1" t="str">
        <f t="shared" si="71"/>
        <v/>
      </c>
      <c r="AV69" s="1" t="str">
        <f t="shared" si="72"/>
        <v/>
      </c>
      <c r="AW69" s="1" t="str">
        <f t="shared" si="73"/>
        <v/>
      </c>
      <c r="AX69" s="1" t="str">
        <f t="shared" si="74"/>
        <v/>
      </c>
      <c r="AY69" s="1" t="str">
        <f t="shared" si="75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1"/>
        <v>00000</v>
      </c>
      <c r="BC69" s="1" t="str">
        <f t="shared" si="81"/>
        <v>00000</v>
      </c>
      <c r="BD69" s="1" t="str">
        <f t="shared" si="82"/>
        <v>000000</v>
      </c>
      <c r="BE69" s="1" t="str">
        <f t="shared" si="82"/>
        <v>000000</v>
      </c>
      <c r="BF69" s="1" t="str">
        <f t="shared" si="49"/>
        <v>B</v>
      </c>
      <c r="BG69" s="1" t="str">
        <f t="shared" si="76"/>
        <v/>
      </c>
      <c r="BH69" s="1">
        <f t="shared" si="50"/>
        <v>0</v>
      </c>
      <c r="BI69" s="1" t="str">
        <f t="shared" si="77"/>
        <v/>
      </c>
      <c r="BJ69" s="1">
        <f t="shared" si="51"/>
        <v>0</v>
      </c>
      <c r="BK69" s="1" t="str">
        <f t="shared" si="78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1" t="str">
        <f t="shared" si="1"/>
        <v/>
      </c>
      <c r="D70" s="13" t="str">
        <f t="shared" si="37"/>
        <v/>
      </c>
      <c r="E70" s="45" t="str">
        <f t="shared" si="38"/>
        <v/>
      </c>
      <c r="F70" s="14" t="str">
        <f t="shared" si="12"/>
        <v/>
      </c>
      <c r="H70" s="104" t="str">
        <f t="shared" si="2"/>
        <v/>
      </c>
      <c r="I70" s="13" t="str">
        <f t="shared" si="39"/>
        <v/>
      </c>
      <c r="J70" s="45" t="str">
        <f t="shared" si="40"/>
        <v/>
      </c>
      <c r="K70" s="14" t="str">
        <f t="shared" si="41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2"/>
        <v/>
      </c>
      <c r="Q70" s="45" t="str">
        <f t="shared" si="43"/>
        <v/>
      </c>
      <c r="R70" s="96" t="str">
        <f t="shared" si="44"/>
        <v/>
      </c>
      <c r="S70" s="96" t="str">
        <f t="shared" si="60"/>
        <v/>
      </c>
      <c r="T70" s="107" t="str">
        <f t="shared" si="45"/>
        <v/>
      </c>
      <c r="U70" s="96" t="str">
        <f>IF(M70="","",IF(B70="NB",U69,IF(T70="",SUM($T$5:$T70)+S70,SUM($T$5:$T70))))</f>
        <v/>
      </c>
      <c r="V70" s="108" t="str">
        <f t="shared" si="83"/>
        <v/>
      </c>
      <c r="W70" s="83" t="e">
        <f t="shared" si="61"/>
        <v>#VALUE!</v>
      </c>
      <c r="X70" s="85" t="str">
        <f t="shared" si="15"/>
        <v/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6"/>
        <v>0</v>
      </c>
      <c r="AL70" s="1">
        <f t="shared" si="47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24"/>
        <v>N</v>
      </c>
      <c r="AR70" s="1" t="str">
        <f t="shared" si="25"/>
        <v>N</v>
      </c>
      <c r="AS70" s="1" t="str">
        <f t="shared" si="69"/>
        <v/>
      </c>
      <c r="AT70" s="15" t="str">
        <f t="shared" si="70"/>
        <v/>
      </c>
      <c r="AU70" s="1" t="str">
        <f t="shared" si="71"/>
        <v/>
      </c>
      <c r="AV70" s="1" t="str">
        <f t="shared" si="72"/>
        <v/>
      </c>
      <c r="AW70" s="1" t="str">
        <f t="shared" si="73"/>
        <v/>
      </c>
      <c r="AX70" s="1" t="str">
        <f t="shared" si="74"/>
        <v/>
      </c>
      <c r="AY70" s="1" t="str">
        <f t="shared" si="75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1"/>
        <v>00000</v>
      </c>
      <c r="BC70" s="1" t="str">
        <f t="shared" si="81"/>
        <v>00000</v>
      </c>
      <c r="BD70" s="1" t="str">
        <f t="shared" si="82"/>
        <v>000000</v>
      </c>
      <c r="BE70" s="1" t="str">
        <f t="shared" si="82"/>
        <v>000000</v>
      </c>
      <c r="BF70" s="1" t="str">
        <f t="shared" si="49"/>
        <v>B</v>
      </c>
      <c r="BG70" s="1" t="str">
        <f t="shared" si="76"/>
        <v/>
      </c>
      <c r="BH70" s="1">
        <f t="shared" si="50"/>
        <v>0</v>
      </c>
      <c r="BI70" s="1" t="str">
        <f t="shared" si="77"/>
        <v/>
      </c>
      <c r="BJ70" s="1">
        <f t="shared" si="51"/>
        <v>0</v>
      </c>
      <c r="BK70" s="1" t="str">
        <f t="shared" si="78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2" t="str">
        <f t="shared" ref="C71:C109" si="84">IF(Y71=Y70,"",Y71)</f>
        <v/>
      </c>
      <c r="D71" s="97" t="str">
        <f t="shared" si="37"/>
        <v/>
      </c>
      <c r="E71" s="98" t="str">
        <f t="shared" si="38"/>
        <v/>
      </c>
      <c r="F71" s="8" t="str">
        <f t="shared" si="12"/>
        <v/>
      </c>
      <c r="H71" s="105" t="str">
        <f t="shared" ref="H71:H109" si="85">IF(Z71=Z70,"",Z71)</f>
        <v/>
      </c>
      <c r="I71" s="97" t="str">
        <f t="shared" si="39"/>
        <v/>
      </c>
      <c r="J71" s="98" t="str">
        <f t="shared" si="40"/>
        <v/>
      </c>
      <c r="K71" s="8" t="str">
        <f t="shared" si="41"/>
        <v/>
      </c>
      <c r="L71" s="54"/>
      <c r="M71" s="17" t="str">
        <f>IF('Hedging Dashboard'!AH71="","",'Hedging Dashboard'!AH71)</f>
        <v/>
      </c>
      <c r="O71" s="9" t="str">
        <f t="shared" ref="O71:O109" si="86">IF(AA70=AA71,"",AA71)</f>
        <v/>
      </c>
      <c r="P71" s="97" t="str">
        <f t="shared" si="42"/>
        <v/>
      </c>
      <c r="Q71" s="98" t="str">
        <f t="shared" si="43"/>
        <v/>
      </c>
      <c r="R71" s="4" t="str">
        <f t="shared" si="44"/>
        <v/>
      </c>
      <c r="S71" s="4" t="str">
        <f t="shared" si="60"/>
        <v/>
      </c>
      <c r="T71" s="107" t="str">
        <f t="shared" si="45"/>
        <v/>
      </c>
      <c r="U71" s="4" t="str">
        <f>IF(M71="","",IF(B71="NB",U70,IF(T71="",SUM($T$5:$T71)+S71,SUM($T$5:$T71))))</f>
        <v/>
      </c>
      <c r="V71" s="109" t="str">
        <f t="shared" si="83"/>
        <v/>
      </c>
      <c r="W71" s="83" t="e">
        <f t="shared" si="61"/>
        <v>#VALUE!</v>
      </c>
      <c r="X71" s="85" t="str">
        <f t="shared" si="15"/>
        <v/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87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6"/>
        <v>0</v>
      </c>
      <c r="AL71" s="1">
        <f t="shared" si="47"/>
        <v>0</v>
      </c>
      <c r="AM71" s="1" t="str">
        <f t="shared" ref="AM71:AM102" si="88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24"/>
        <v>N</v>
      </c>
      <c r="AR71" s="1" t="str">
        <f t="shared" si="25"/>
        <v>N</v>
      </c>
      <c r="AS71" s="1" t="str">
        <f t="shared" si="69"/>
        <v/>
      </c>
      <c r="AT71" s="15" t="str">
        <f t="shared" si="70"/>
        <v/>
      </c>
      <c r="AU71" s="1" t="str">
        <f t="shared" si="71"/>
        <v/>
      </c>
      <c r="AV71" s="1" t="str">
        <f t="shared" si="72"/>
        <v/>
      </c>
      <c r="AW71" s="1" t="str">
        <f t="shared" si="73"/>
        <v/>
      </c>
      <c r="AX71" s="1" t="str">
        <f t="shared" si="74"/>
        <v/>
      </c>
      <c r="AY71" s="1" t="str">
        <f t="shared" si="75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1"/>
        <v>00000</v>
      </c>
      <c r="BC71" s="1" t="str">
        <f t="shared" si="81"/>
        <v>00000</v>
      </c>
      <c r="BD71" s="1" t="str">
        <f t="shared" si="82"/>
        <v>000000</v>
      </c>
      <c r="BE71" s="1" t="str">
        <f t="shared" si="82"/>
        <v>000000</v>
      </c>
      <c r="BF71" s="1" t="str">
        <f t="shared" si="49"/>
        <v>B</v>
      </c>
      <c r="BG71" s="1" t="str">
        <f t="shared" si="76"/>
        <v/>
      </c>
      <c r="BH71" s="1">
        <f t="shared" si="50"/>
        <v>0</v>
      </c>
      <c r="BI71" s="1" t="str">
        <f t="shared" si="77"/>
        <v/>
      </c>
      <c r="BJ71" s="1">
        <f t="shared" si="51"/>
        <v>0</v>
      </c>
      <c r="BK71" s="1" t="str">
        <f t="shared" si="78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2" t="str">
        <f t="shared" si="84"/>
        <v/>
      </c>
      <c r="D72" s="97" t="str">
        <f t="shared" si="37"/>
        <v/>
      </c>
      <c r="E72" s="98" t="str">
        <f t="shared" si="38"/>
        <v/>
      </c>
      <c r="F72" s="8" t="str">
        <f t="shared" si="12"/>
        <v/>
      </c>
      <c r="H72" s="105" t="str">
        <f t="shared" si="85"/>
        <v/>
      </c>
      <c r="I72" s="97" t="str">
        <f t="shared" si="39"/>
        <v/>
      </c>
      <c r="J72" s="98" t="str">
        <f t="shared" si="40"/>
        <v/>
      </c>
      <c r="K72" s="8" t="str">
        <f t="shared" si="41"/>
        <v/>
      </c>
      <c r="L72" s="54"/>
      <c r="M72" s="17" t="str">
        <f>IF('Hedging Dashboard'!AH72="","",'Hedging Dashboard'!AH72)</f>
        <v/>
      </c>
      <c r="O72" s="9" t="str">
        <f t="shared" si="86"/>
        <v/>
      </c>
      <c r="P72" s="97" t="str">
        <f t="shared" si="42"/>
        <v/>
      </c>
      <c r="Q72" s="98" t="str">
        <f t="shared" si="43"/>
        <v/>
      </c>
      <c r="R72" s="4" t="str">
        <f t="shared" si="44"/>
        <v/>
      </c>
      <c r="S72" s="4" t="str">
        <f t="shared" si="60"/>
        <v/>
      </c>
      <c r="T72" s="107" t="str">
        <f t="shared" si="45"/>
        <v/>
      </c>
      <c r="U72" s="4" t="str">
        <f>IF(M72="","",IF(B72="NB",U71,IF(T72="",SUM($T$5:$T72)+S72,SUM($T$5:$T72))))</f>
        <v/>
      </c>
      <c r="V72" s="109" t="str">
        <f t="shared" si="83"/>
        <v/>
      </c>
      <c r="W72" s="83" t="e">
        <f t="shared" si="61"/>
        <v>#VALUE!</v>
      </c>
      <c r="X72" s="85" t="str">
        <f t="shared" si="15"/>
        <v/>
      </c>
      <c r="Y72" s="9" t="str">
        <f t="shared" ref="Y72:Y109" si="89">IF(AND(AB72="LL",Y70=Y71),IF(Y71="B","D","B"),Y71)</f>
        <v>B</v>
      </c>
      <c r="Z72" s="4" t="str">
        <f t="shared" ref="Z72:Z109" si="90">IF(AND(AC72="LL",Z70=Z71),IF(Z71="D","C","D"),Z71)</f>
        <v>D</v>
      </c>
      <c r="AA72" s="4" t="str">
        <f t="shared" ref="AA72:AA109" si="91">IF(AND(AD72="LL",AA70=AA71),IF(AA71="C","B","C"),AA71)</f>
        <v>B</v>
      </c>
      <c r="AB72" s="4" t="str">
        <f t="shared" si="87"/>
        <v/>
      </c>
      <c r="AC72" s="4" t="str">
        <f t="shared" ref="AC72:AC116" si="92">K70&amp;K71</f>
        <v/>
      </c>
      <c r="AD72" s="4" t="str">
        <f t="shared" ref="AD72:AD116" si="93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6"/>
        <v>0</v>
      </c>
      <c r="AL72" s="1">
        <f t="shared" si="47"/>
        <v>0</v>
      </c>
      <c r="AM72" s="1" t="str">
        <f t="shared" si="88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 t="str">
        <f t="shared" si="69"/>
        <v/>
      </c>
      <c r="AT72" s="15" t="str">
        <f t="shared" si="70"/>
        <v/>
      </c>
      <c r="AU72" s="1" t="str">
        <f t="shared" si="71"/>
        <v/>
      </c>
      <c r="AV72" s="1" t="str">
        <f t="shared" si="72"/>
        <v/>
      </c>
      <c r="AW72" s="1" t="str">
        <f t="shared" si="73"/>
        <v/>
      </c>
      <c r="AX72" s="1" t="str">
        <f t="shared" si="74"/>
        <v/>
      </c>
      <c r="AY72" s="1" t="str">
        <f t="shared" si="75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1"/>
        <v>00000</v>
      </c>
      <c r="BC72" s="1" t="str">
        <f t="shared" si="81"/>
        <v>00000</v>
      </c>
      <c r="BD72" s="1" t="str">
        <f t="shared" si="82"/>
        <v>000000</v>
      </c>
      <c r="BE72" s="1" t="str">
        <f t="shared" si="82"/>
        <v>000000</v>
      </c>
      <c r="BF72" s="1" t="str">
        <f t="shared" si="49"/>
        <v>B</v>
      </c>
      <c r="BG72" s="1" t="str">
        <f t="shared" si="76"/>
        <v/>
      </c>
      <c r="BH72" s="1">
        <f t="shared" si="50"/>
        <v>0</v>
      </c>
      <c r="BI72" s="1" t="str">
        <f t="shared" si="77"/>
        <v/>
      </c>
      <c r="BJ72" s="1">
        <f t="shared" si="51"/>
        <v>0</v>
      </c>
      <c r="BK72" s="1" t="str">
        <f t="shared" si="78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2" t="str">
        <f t="shared" si="84"/>
        <v/>
      </c>
      <c r="D73" s="97" t="str">
        <f t="shared" si="37"/>
        <v/>
      </c>
      <c r="E73" s="98" t="str">
        <f t="shared" si="38"/>
        <v/>
      </c>
      <c r="F73" s="8" t="str">
        <f t="shared" si="12"/>
        <v/>
      </c>
      <c r="H73" s="105" t="str">
        <f t="shared" si="85"/>
        <v/>
      </c>
      <c r="I73" s="97" t="str">
        <f t="shared" si="39"/>
        <v/>
      </c>
      <c r="J73" s="98" t="str">
        <f t="shared" si="40"/>
        <v/>
      </c>
      <c r="K73" s="8" t="str">
        <f t="shared" si="41"/>
        <v/>
      </c>
      <c r="L73" s="54"/>
      <c r="M73" s="17" t="str">
        <f>IF('Hedging Dashboard'!AH73="","",'Hedging Dashboard'!AH73)</f>
        <v/>
      </c>
      <c r="O73" s="9" t="str">
        <f t="shared" si="86"/>
        <v/>
      </c>
      <c r="P73" s="97" t="str">
        <f t="shared" si="42"/>
        <v/>
      </c>
      <c r="Q73" s="98" t="str">
        <f t="shared" si="43"/>
        <v/>
      </c>
      <c r="R73" s="4" t="str">
        <f t="shared" si="44"/>
        <v/>
      </c>
      <c r="S73" s="4" t="str">
        <f t="shared" si="60"/>
        <v/>
      </c>
      <c r="T73" s="107" t="str">
        <f t="shared" si="45"/>
        <v/>
      </c>
      <c r="U73" s="4" t="str">
        <f>IF(M73="","",IF(B73="NB",U72,IF(T73="",SUM($T$5:$T73)+S73,SUM($T$5:$T73))))</f>
        <v/>
      </c>
      <c r="V73" s="109" t="str">
        <f t="shared" si="83"/>
        <v/>
      </c>
      <c r="W73" s="83" t="e">
        <f t="shared" si="61"/>
        <v>#VALUE!</v>
      </c>
      <c r="X73" s="85" t="str">
        <f t="shared" si="15"/>
        <v/>
      </c>
      <c r="Y73" s="9" t="str">
        <f t="shared" si="89"/>
        <v>B</v>
      </c>
      <c r="Z73" s="4" t="str">
        <f t="shared" si="90"/>
        <v>D</v>
      </c>
      <c r="AA73" s="4" t="str">
        <f t="shared" si="91"/>
        <v>B</v>
      </c>
      <c r="AB73" s="4" t="str">
        <f t="shared" si="87"/>
        <v/>
      </c>
      <c r="AC73" s="4" t="str">
        <f t="shared" si="92"/>
        <v/>
      </c>
      <c r="AD73" s="4" t="str">
        <f t="shared" si="93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6"/>
        <v>0</v>
      </c>
      <c r="AL73" s="1">
        <f t="shared" si="47"/>
        <v>0</v>
      </c>
      <c r="AM73" s="1" t="str">
        <f t="shared" si="88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24"/>
        <v>N</v>
      </c>
      <c r="AR73" s="1" t="str">
        <f t="shared" si="25"/>
        <v>N</v>
      </c>
      <c r="AS73" s="1" t="str">
        <f t="shared" si="69"/>
        <v/>
      </c>
      <c r="AT73" s="15" t="str">
        <f t="shared" si="70"/>
        <v/>
      </c>
      <c r="AU73" s="1" t="str">
        <f t="shared" si="71"/>
        <v/>
      </c>
      <c r="AV73" s="1" t="str">
        <f t="shared" si="72"/>
        <v/>
      </c>
      <c r="AW73" s="1" t="str">
        <f t="shared" si="73"/>
        <v/>
      </c>
      <c r="AX73" s="1" t="str">
        <f t="shared" si="74"/>
        <v/>
      </c>
      <c r="AY73" s="1" t="str">
        <f t="shared" si="75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1"/>
        <v>00000</v>
      </c>
      <c r="BC73" s="1" t="str">
        <f t="shared" si="81"/>
        <v>00000</v>
      </c>
      <c r="BD73" s="1" t="str">
        <f t="shared" si="82"/>
        <v>000000</v>
      </c>
      <c r="BE73" s="1" t="str">
        <f t="shared" si="82"/>
        <v>000000</v>
      </c>
      <c r="BF73" s="1" t="str">
        <f t="shared" si="49"/>
        <v>B</v>
      </c>
      <c r="BG73" s="1" t="str">
        <f t="shared" si="76"/>
        <v/>
      </c>
      <c r="BH73" s="1">
        <f t="shared" si="50"/>
        <v>0</v>
      </c>
      <c r="BI73" s="1" t="str">
        <f t="shared" si="77"/>
        <v/>
      </c>
      <c r="BJ73" s="1">
        <f t="shared" si="51"/>
        <v>0</v>
      </c>
      <c r="BK73" s="1" t="str">
        <f t="shared" si="78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6" t="str">
        <f t="shared" ref="B74:B109" si="94">IF(M73="","",IF(AK74=AL74,"NB",IF(AK74&gt;AL74,"P"&amp;(AK74-AL74),"B"&amp;(AL74-AK74))))</f>
        <v/>
      </c>
      <c r="C74" s="103" t="str">
        <f t="shared" si="84"/>
        <v/>
      </c>
      <c r="D74" s="99" t="str">
        <f t="shared" si="37"/>
        <v/>
      </c>
      <c r="E74" s="100" t="str">
        <f t="shared" si="38"/>
        <v/>
      </c>
      <c r="F74" s="10" t="str">
        <f t="shared" ref="F74:F109" si="95">IF(M74="","",IF(M74="P",IF(D74="","L","W"),IF(E74="","L","W")))</f>
        <v/>
      </c>
      <c r="H74" s="106" t="str">
        <f t="shared" si="85"/>
        <v/>
      </c>
      <c r="I74" s="99" t="str">
        <f t="shared" si="39"/>
        <v/>
      </c>
      <c r="J74" s="100" t="str">
        <f t="shared" si="40"/>
        <v/>
      </c>
      <c r="K74" s="10" t="str">
        <f t="shared" si="41"/>
        <v/>
      </c>
      <c r="L74" s="54"/>
      <c r="M74" s="18" t="str">
        <f>IF('Hedging Dashboard'!AH74="","",'Hedging Dashboard'!AH74)</f>
        <v/>
      </c>
      <c r="O74" s="86" t="str">
        <f t="shared" si="86"/>
        <v/>
      </c>
      <c r="P74" s="99" t="str">
        <f t="shared" si="42"/>
        <v/>
      </c>
      <c r="Q74" s="100" t="str">
        <f t="shared" si="43"/>
        <v/>
      </c>
      <c r="R74" s="5" t="str">
        <f t="shared" si="44"/>
        <v/>
      </c>
      <c r="S74" s="5" t="str">
        <f t="shared" ref="S74:S109" si="96">IF(M74="","",IF(X74="",IF(AO74="S",0,S73),IF(X74="W",IF(AO74="S",0,S73)+INT(REPLACE(B74,1,1,"")),IF(AO74="S",0,S73)-INT(REPLACE(B74,1,1,"")))))</f>
        <v/>
      </c>
      <c r="T74" s="107" t="str">
        <f t="shared" si="45"/>
        <v/>
      </c>
      <c r="U74" s="5" t="str">
        <f>IF(M74="","",IF(B74="NB",U73,IF(T74="",SUM($T$5:$T74)+S74,SUM($T$5:$T74))))</f>
        <v/>
      </c>
      <c r="V74" s="110" t="str">
        <f t="shared" si="83"/>
        <v/>
      </c>
      <c r="W74" s="83" t="e">
        <f t="shared" ref="W74:W109" si="97">IF(M74="","",IF(K74="W",0+BN74,0-BN74)+IF(F74="W",0+BM74,0-BM74))+IF(R74="W",0+BO74,0-BO74)</f>
        <v>#VALUE!</v>
      </c>
      <c r="X74" s="85" t="str">
        <f t="shared" ref="X74:X109" si="98">IF(M74="","",IF(W74&gt;0,"W",IF(W74&lt;0,"L","")))</f>
        <v/>
      </c>
      <c r="Y74" s="9" t="str">
        <f t="shared" si="89"/>
        <v>B</v>
      </c>
      <c r="Z74" s="4" t="str">
        <f t="shared" si="90"/>
        <v>D</v>
      </c>
      <c r="AA74" s="4" t="str">
        <f t="shared" si="91"/>
        <v>B</v>
      </c>
      <c r="AB74" s="4" t="str">
        <f t="shared" si="87"/>
        <v/>
      </c>
      <c r="AC74" s="4" t="str">
        <f t="shared" si="92"/>
        <v/>
      </c>
      <c r="AD74" s="4" t="str">
        <f t="shared" si="93"/>
        <v/>
      </c>
      <c r="AE74" s="1" t="str">
        <f t="shared" ref="AE74:AE105" si="99">IF(M73="","",IF(Y74="B",IF(M73="P",BH74,""),IF(BF74="P",BH74,"")))</f>
        <v/>
      </c>
      <c r="AF74" s="1" t="str">
        <f t="shared" ref="AF74:AF105" si="100">IF(M73="","",IF(Y74="B",IF(M73="B",BH74,""),IF(BF74="B",BH74,"")))</f>
        <v/>
      </c>
      <c r="AG74" s="1" t="str">
        <f t="shared" ref="AG74:AG105" si="101">IF(M73="","",IF(Z74="C",IF(M73="B",BJ74,""),IF(BF74="P",BJ74,"")))</f>
        <v/>
      </c>
      <c r="AH74" s="1" t="str">
        <f t="shared" ref="AH74:AH105" si="102">IF(M73="","",IF(Z74="C",IF(M73="P",BJ74,""),IF(BF74="B",BJ74,"")))</f>
        <v/>
      </c>
      <c r="AI74" s="1" t="str">
        <f t="shared" ref="AI74:AI105" si="103">IF(M73="","",IF(AND(AE74="L5",AH74="L5",AY74=""),"L0",AX74))</f>
        <v/>
      </c>
      <c r="AJ74" s="1" t="str">
        <f t="shared" ref="AJ74:AJ105" si="104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88"/>
        <v/>
      </c>
      <c r="AN74" s="1">
        <f t="shared" ref="AN74:AN105" si="105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6">IF(OR(F70&amp;F71&amp;F72="WLW",F71&amp;F72="WW"),"Y","N")</f>
        <v>N</v>
      </c>
      <c r="AQ74" s="1" t="str">
        <f t="shared" ref="AQ74:AQ137" si="107">IF(OR(K70&amp;K71&amp;K72="WLW",K71&amp;K72="WW"),"Y","N")</f>
        <v>N</v>
      </c>
      <c r="AR74" s="1" t="str">
        <f t="shared" ref="AR74:AR137" si="108">IF(OR(R70&amp;R71&amp;R72="WLW",R71&amp;R72="WW"),"Y","N")</f>
        <v>N</v>
      </c>
      <c r="AS74" s="1" t="str">
        <f t="shared" ref="AS74:AS109" si="109">IF(M73="","",IF(AO74="S",1,AS73+1))</f>
        <v/>
      </c>
      <c r="AT74" s="15" t="str">
        <f t="shared" ref="AT74:AT105" si="110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3">IF(M73="","",IF(AND(S74&lt;0,AS74&gt;2,S74&gt;=(2-AS74)),"R","N"))</f>
        <v/>
      </c>
      <c r="AX74" s="1" t="str">
        <f t="shared" ref="AX74:AX109" si="114">IF(M73="","",IF(AA74="B",IF(M73="P",BL74,""),IF(M73="B",BL74,"")))</f>
        <v/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1"/>
        <v>00000</v>
      </c>
      <c r="BC74" s="1" t="str">
        <f t="shared" si="81"/>
        <v>00000</v>
      </c>
      <c r="BD74" s="1" t="str">
        <f t="shared" si="82"/>
        <v>000000</v>
      </c>
      <c r="BE74" s="1" t="str">
        <f t="shared" si="82"/>
        <v>000000</v>
      </c>
      <c r="BF74" s="1" t="str">
        <f t="shared" si="49"/>
        <v>B</v>
      </c>
      <c r="BG74" s="1" t="str">
        <f t="shared" ref="BG74:BG109" si="116">IF(AE73="",AF73,AE73)&amp;F73</f>
        <v/>
      </c>
      <c r="BH74" s="1">
        <f t="shared" si="50"/>
        <v>0</v>
      </c>
      <c r="BI74" s="1" t="str">
        <f t="shared" ref="BI74:BI109" si="117">IF(AG73="",AH73,AG73)&amp;K73</f>
        <v/>
      </c>
      <c r="BJ74" s="1">
        <f t="shared" si="51"/>
        <v>0</v>
      </c>
      <c r="BK74" s="1" t="str">
        <f t="shared" ref="BK74:BK109" si="118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4"/>
        <v/>
      </c>
      <c r="C75" s="101" t="str">
        <f t="shared" si="84"/>
        <v/>
      </c>
      <c r="D75" s="13" t="str">
        <f t="shared" ref="D75:D109" si="119">AE75</f>
        <v/>
      </c>
      <c r="E75" s="45" t="str">
        <f t="shared" ref="E75:E109" si="120">AF75</f>
        <v/>
      </c>
      <c r="F75" s="14" t="str">
        <f t="shared" si="95"/>
        <v/>
      </c>
      <c r="H75" s="104" t="str">
        <f t="shared" si="85"/>
        <v/>
      </c>
      <c r="I75" s="13" t="str">
        <f t="shared" ref="I75:I109" si="121">AG75</f>
        <v/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6"/>
        <v/>
      </c>
      <c r="P75" s="13" t="str">
        <f t="shared" ref="P75:P109" si="124">AI75</f>
        <v/>
      </c>
      <c r="Q75" s="45" t="str">
        <f t="shared" ref="Q75:Q109" si="125">AJ75</f>
        <v/>
      </c>
      <c r="R75" s="96" t="str">
        <f t="shared" ref="R75:R109" si="126">IF(M75="","",IF(M75="P",IF(P75="","L","W"),IF(Q75="","L","W")))</f>
        <v/>
      </c>
      <c r="S75" s="96" t="str">
        <f t="shared" si="96"/>
        <v/>
      </c>
      <c r="T75" s="107" t="str">
        <f t="shared" ref="T75:T109" si="127">IF(M74="","",IF(AO75="S","",IF(S75&gt;=0,S75,IF(AW75="R",S75,""))))</f>
        <v/>
      </c>
      <c r="U75" s="96" t="str">
        <f>IF(M75="","",IF(B75="NB",U74,IF(T75="",SUM($T$5:$T75)+S75,SUM($T$5:$T75))))</f>
        <v/>
      </c>
      <c r="V75" s="108" t="str">
        <f t="shared" si="83"/>
        <v/>
      </c>
      <c r="W75" s="83" t="e">
        <f t="shared" si="97"/>
        <v>#VALUE!</v>
      </c>
      <c r="X75" s="85" t="str">
        <f t="shared" si="98"/>
        <v/>
      </c>
      <c r="Y75" s="9" t="str">
        <f t="shared" si="89"/>
        <v>B</v>
      </c>
      <c r="Z75" s="4" t="str">
        <f t="shared" si="90"/>
        <v>D</v>
      </c>
      <c r="AA75" s="4" t="str">
        <f t="shared" si="91"/>
        <v>B</v>
      </c>
      <c r="AB75" s="4" t="str">
        <f t="shared" si="87"/>
        <v/>
      </c>
      <c r="AC75" s="4" t="str">
        <f t="shared" si="92"/>
        <v/>
      </c>
      <c r="AD75" s="4" t="str">
        <f t="shared" si="93"/>
        <v/>
      </c>
      <c r="AE75" s="1" t="str">
        <f t="shared" si="99"/>
        <v/>
      </c>
      <c r="AF75" s="1" t="str">
        <f t="shared" si="100"/>
        <v/>
      </c>
      <c r="AG75" s="1" t="str">
        <f t="shared" si="101"/>
        <v/>
      </c>
      <c r="AH75" s="1" t="str">
        <f t="shared" si="102"/>
        <v/>
      </c>
      <c r="AI75" s="1" t="str">
        <f t="shared" si="103"/>
        <v/>
      </c>
      <c r="AJ75" s="1" t="str">
        <f t="shared" si="104"/>
        <v/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0</v>
      </c>
      <c r="AM75" s="1" t="str">
        <f t="shared" si="88"/>
        <v/>
      </c>
      <c r="AN75" s="1">
        <f t="shared" si="105"/>
        <v>0</v>
      </c>
      <c r="AO75" s="1" t="str">
        <f t="shared" si="56"/>
        <v/>
      </c>
      <c r="AP75" s="1" t="str">
        <f t="shared" si="106"/>
        <v>N</v>
      </c>
      <c r="AQ75" s="1" t="str">
        <f t="shared" si="107"/>
        <v>N</v>
      </c>
      <c r="AR75" s="1" t="str">
        <f t="shared" si="108"/>
        <v>N</v>
      </c>
      <c r="AS75" s="1" t="str">
        <f t="shared" si="109"/>
        <v/>
      </c>
      <c r="AT75" s="15" t="str">
        <f t="shared" si="110"/>
        <v/>
      </c>
      <c r="AU75" s="1" t="str">
        <f t="shared" si="111"/>
        <v/>
      </c>
      <c r="AV75" s="1" t="str">
        <f t="shared" si="112"/>
        <v/>
      </c>
      <c r="AW75" s="1" t="str">
        <f t="shared" si="113"/>
        <v/>
      </c>
      <c r="AX75" s="1" t="str">
        <f t="shared" si="114"/>
        <v/>
      </c>
      <c r="AY75" s="1" t="str">
        <f t="shared" si="11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1"/>
        <v>00000</v>
      </c>
      <c r="BC75" s="1" t="str">
        <f t="shared" si="81"/>
        <v>00000</v>
      </c>
      <c r="BD75" s="1" t="str">
        <f t="shared" si="82"/>
        <v>000000</v>
      </c>
      <c r="BE75" s="1" t="str">
        <f t="shared" si="82"/>
        <v>000000</v>
      </c>
      <c r="BF75" s="1" t="str">
        <f t="shared" ref="BF75:BF109" si="130">IF(COUNTBLANK(AZ70:AZ74)&gt;2,"B","P")</f>
        <v>B</v>
      </c>
      <c r="BG75" s="1" t="str">
        <f t="shared" si="116"/>
        <v/>
      </c>
      <c r="BH75" s="1">
        <f t="shared" ref="BH75:BH109" si="131">IF(OR(AO75="S",AND(AT74="Y",AP75="N",BH74&lt;&gt;"B")),"B",IFERROR(VLOOKUP(BG75,BT:BU,2,FALSE),""))</f>
        <v>0</v>
      </c>
      <c r="BI75" s="1" t="str">
        <f t="shared" si="117"/>
        <v/>
      </c>
      <c r="BJ75" s="1">
        <f t="shared" ref="BJ75:BJ109" si="132">IF(OR(AO75="S",AND(AU74="Y",AQ75="N",BJ74&lt;&gt;"B")),"B",IFERROR(VLOOKUP(BI75,BT:BU,2,FALSE),""))</f>
        <v>0</v>
      </c>
      <c r="BK75" s="1" t="str">
        <f t="shared" si="118"/>
        <v/>
      </c>
      <c r="BL75" s="1">
        <f t="shared" ref="BL75:BL109" si="133">IF(OR(AO75="S",AND(AV74="Y",AR75="N",BL74&lt;&gt;"B")),"B",IFERROR(VLOOKUP(BK75,BT:BU,2,FALSE),""))</f>
        <v>0</v>
      </c>
      <c r="BM75" s="1" t="str">
        <f t="shared" ref="BM75:BM109" si="134">IF(BH75="","",IF(OR(BH75="B",BH75="XB"),1,RIGHT(BH75)))</f>
        <v>0</v>
      </c>
      <c r="BN75" s="1" t="str">
        <f t="shared" ref="BN75:BN109" si="135">IF(BJ75="","",IF(OR(BJ75="B",BJ75="XB"),1,RIGHT(BJ75)))</f>
        <v>0</v>
      </c>
      <c r="BO75" s="1" t="str">
        <f t="shared" ref="BO75:BO109" si="136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4"/>
        <v/>
      </c>
      <c r="C76" s="102" t="str">
        <f t="shared" si="84"/>
        <v/>
      </c>
      <c r="D76" s="97" t="str">
        <f t="shared" si="119"/>
        <v/>
      </c>
      <c r="E76" s="98" t="str">
        <f t="shared" si="120"/>
        <v/>
      </c>
      <c r="F76" s="8" t="str">
        <f t="shared" si="95"/>
        <v/>
      </c>
      <c r="H76" s="105" t="str">
        <f t="shared" si="85"/>
        <v/>
      </c>
      <c r="I76" s="97" t="str">
        <f t="shared" si="121"/>
        <v/>
      </c>
      <c r="J76" s="98" t="str">
        <f t="shared" si="122"/>
        <v/>
      </c>
      <c r="K76" s="8" t="str">
        <f t="shared" si="123"/>
        <v/>
      </c>
      <c r="L76" s="54"/>
      <c r="M76" s="17" t="str">
        <f>IF('Hedging Dashboard'!AH76="","",'Hedging Dashboard'!AH76)</f>
        <v/>
      </c>
      <c r="O76" s="9" t="str">
        <f t="shared" si="86"/>
        <v/>
      </c>
      <c r="P76" s="97" t="str">
        <f t="shared" si="124"/>
        <v/>
      </c>
      <c r="Q76" s="98" t="str">
        <f t="shared" si="125"/>
        <v/>
      </c>
      <c r="R76" s="4" t="str">
        <f t="shared" si="126"/>
        <v/>
      </c>
      <c r="S76" s="4" t="str">
        <f t="shared" si="96"/>
        <v/>
      </c>
      <c r="T76" s="107" t="str">
        <f t="shared" si="127"/>
        <v/>
      </c>
      <c r="U76" s="4" t="str">
        <f>IF(M76="","",IF(B76="NB",U75,IF(T76="",SUM($T$5:$T76)+S76,SUM($T$5:$T76))))</f>
        <v/>
      </c>
      <c r="V76" s="109" t="str">
        <f t="shared" si="83"/>
        <v/>
      </c>
      <c r="W76" s="83" t="e">
        <f t="shared" si="97"/>
        <v>#VALUE!</v>
      </c>
      <c r="X76" s="85" t="str">
        <f t="shared" si="98"/>
        <v/>
      </c>
      <c r="Y76" s="9" t="str">
        <f t="shared" si="89"/>
        <v>B</v>
      </c>
      <c r="Z76" s="4" t="str">
        <f t="shared" si="90"/>
        <v>D</v>
      </c>
      <c r="AA76" s="4" t="str">
        <f t="shared" si="91"/>
        <v>B</v>
      </c>
      <c r="AB76" s="4" t="str">
        <f t="shared" si="87"/>
        <v/>
      </c>
      <c r="AC76" s="4" t="str">
        <f t="shared" si="92"/>
        <v/>
      </c>
      <c r="AD76" s="4" t="str">
        <f t="shared" si="93"/>
        <v/>
      </c>
      <c r="AE76" s="1" t="str">
        <f t="shared" si="99"/>
        <v/>
      </c>
      <c r="AF76" s="1" t="str">
        <f t="shared" si="100"/>
        <v/>
      </c>
      <c r="AG76" s="1" t="str">
        <f t="shared" si="101"/>
        <v/>
      </c>
      <c r="AH76" s="1" t="str">
        <f t="shared" si="102"/>
        <v/>
      </c>
      <c r="AI76" s="1" t="str">
        <f t="shared" si="103"/>
        <v/>
      </c>
      <c r="AJ76" s="1" t="str">
        <f t="shared" si="104"/>
        <v/>
      </c>
      <c r="AK76" s="1">
        <f t="shared" si="128"/>
        <v>0</v>
      </c>
      <c r="AL76" s="1">
        <f t="shared" si="129"/>
        <v>0</v>
      </c>
      <c r="AM76" s="1" t="str">
        <f t="shared" si="88"/>
        <v/>
      </c>
      <c r="AN76" s="1">
        <f t="shared" si="105"/>
        <v>0</v>
      </c>
      <c r="AO76" s="1" t="str">
        <f t="shared" ref="AO76:AO109" si="137">IF(M75="","",IF(AW75="R","S",IF(AO75="S","C",IF(S75&gt;=0,"S","C"))))</f>
        <v/>
      </c>
      <c r="AP76" s="1" t="str">
        <f t="shared" si="106"/>
        <v>N</v>
      </c>
      <c r="AQ76" s="1" t="str">
        <f t="shared" si="107"/>
        <v>N</v>
      </c>
      <c r="AR76" s="1" t="str">
        <f t="shared" si="108"/>
        <v>N</v>
      </c>
      <c r="AS76" s="1" t="str">
        <f t="shared" si="109"/>
        <v/>
      </c>
      <c r="AT76" s="15" t="str">
        <f t="shared" si="110"/>
        <v/>
      </c>
      <c r="AU76" s="1" t="str">
        <f t="shared" si="111"/>
        <v/>
      </c>
      <c r="AV76" s="1" t="str">
        <f t="shared" si="112"/>
        <v/>
      </c>
      <c r="AW76" s="1" t="str">
        <f t="shared" si="113"/>
        <v/>
      </c>
      <c r="AX76" s="1" t="str">
        <f t="shared" si="114"/>
        <v/>
      </c>
      <c r="AY76" s="1" t="str">
        <f t="shared" si="11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1"/>
        <v>00000</v>
      </c>
      <c r="BC76" s="1" t="str">
        <f t="shared" si="81"/>
        <v>00000</v>
      </c>
      <c r="BD76" s="1" t="str">
        <f t="shared" si="82"/>
        <v>000000</v>
      </c>
      <c r="BE76" s="1" t="str">
        <f t="shared" si="82"/>
        <v>000000</v>
      </c>
      <c r="BF76" s="1" t="str">
        <f t="shared" si="130"/>
        <v>B</v>
      </c>
      <c r="BG76" s="1" t="str">
        <f t="shared" si="116"/>
        <v/>
      </c>
      <c r="BH76" s="1">
        <f t="shared" si="131"/>
        <v>0</v>
      </c>
      <c r="BI76" s="1" t="str">
        <f t="shared" si="117"/>
        <v/>
      </c>
      <c r="BJ76" s="1">
        <f t="shared" si="132"/>
        <v>0</v>
      </c>
      <c r="BK76" s="1" t="str">
        <f t="shared" si="118"/>
        <v/>
      </c>
      <c r="BL76" s="1">
        <f t="shared" si="133"/>
        <v>0</v>
      </c>
      <c r="BM76" s="1" t="str">
        <f t="shared" si="134"/>
        <v>0</v>
      </c>
      <c r="BN76" s="1" t="str">
        <f t="shared" si="135"/>
        <v>0</v>
      </c>
      <c r="BO76" s="1" t="str">
        <f t="shared" si="136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4"/>
        <v/>
      </c>
      <c r="C77" s="102" t="str">
        <f t="shared" si="84"/>
        <v/>
      </c>
      <c r="D77" s="97" t="str">
        <f t="shared" si="119"/>
        <v/>
      </c>
      <c r="E77" s="98" t="str">
        <f t="shared" si="120"/>
        <v/>
      </c>
      <c r="F77" s="8" t="str">
        <f t="shared" si="95"/>
        <v/>
      </c>
      <c r="H77" s="105" t="str">
        <f t="shared" si="85"/>
        <v/>
      </c>
      <c r="I77" s="97" t="str">
        <f t="shared" si="121"/>
        <v/>
      </c>
      <c r="J77" s="98" t="str">
        <f t="shared" si="122"/>
        <v/>
      </c>
      <c r="K77" s="8" t="str">
        <f t="shared" si="123"/>
        <v/>
      </c>
      <c r="L77" s="54"/>
      <c r="M77" s="17" t="str">
        <f>IF('Hedging Dashboard'!AH77="","",'Hedging Dashboard'!AH77)</f>
        <v/>
      </c>
      <c r="O77" s="9" t="str">
        <f t="shared" si="86"/>
        <v/>
      </c>
      <c r="P77" s="97" t="str">
        <f t="shared" si="124"/>
        <v/>
      </c>
      <c r="Q77" s="98" t="str">
        <f t="shared" si="125"/>
        <v/>
      </c>
      <c r="R77" s="4" t="str">
        <f t="shared" si="126"/>
        <v/>
      </c>
      <c r="S77" s="4" t="str">
        <f t="shared" si="96"/>
        <v/>
      </c>
      <c r="T77" s="107" t="str">
        <f t="shared" si="127"/>
        <v/>
      </c>
      <c r="U77" s="4" t="str">
        <f>IF(M77="","",IF(B77="NB",U76,IF(T77="",SUM($T$5:$T77)+S77,SUM($T$5:$T77))))</f>
        <v/>
      </c>
      <c r="V77" s="109" t="str">
        <f t="shared" si="83"/>
        <v/>
      </c>
      <c r="W77" s="83" t="e">
        <f t="shared" si="97"/>
        <v>#VALUE!</v>
      </c>
      <c r="X77" s="85" t="str">
        <f t="shared" si="98"/>
        <v/>
      </c>
      <c r="Y77" s="9" t="str">
        <f t="shared" si="89"/>
        <v>B</v>
      </c>
      <c r="Z77" s="4" t="str">
        <f t="shared" si="90"/>
        <v>D</v>
      </c>
      <c r="AA77" s="4" t="str">
        <f t="shared" si="91"/>
        <v>B</v>
      </c>
      <c r="AB77" s="4" t="str">
        <f t="shared" si="87"/>
        <v/>
      </c>
      <c r="AC77" s="4" t="str">
        <f t="shared" si="92"/>
        <v/>
      </c>
      <c r="AD77" s="4" t="str">
        <f t="shared" si="93"/>
        <v/>
      </c>
      <c r="AE77" s="1" t="str">
        <f t="shared" si="99"/>
        <v/>
      </c>
      <c r="AF77" s="1" t="str">
        <f t="shared" si="100"/>
        <v/>
      </c>
      <c r="AG77" s="1" t="str">
        <f t="shared" si="101"/>
        <v/>
      </c>
      <c r="AH77" s="1" t="str">
        <f t="shared" si="102"/>
        <v/>
      </c>
      <c r="AI77" s="1" t="str">
        <f t="shared" si="103"/>
        <v/>
      </c>
      <c r="AJ77" s="1" t="str">
        <f t="shared" si="104"/>
        <v/>
      </c>
      <c r="AK77" s="1">
        <f t="shared" si="128"/>
        <v>0</v>
      </c>
      <c r="AL77" s="1">
        <f t="shared" si="129"/>
        <v>0</v>
      </c>
      <c r="AM77" s="1" t="str">
        <f t="shared" si="88"/>
        <v/>
      </c>
      <c r="AN77" s="1">
        <f t="shared" si="105"/>
        <v>0</v>
      </c>
      <c r="AO77" s="1" t="str">
        <f t="shared" si="137"/>
        <v/>
      </c>
      <c r="AP77" s="1" t="str">
        <f t="shared" si="106"/>
        <v>N</v>
      </c>
      <c r="AQ77" s="1" t="str">
        <f t="shared" si="107"/>
        <v>N</v>
      </c>
      <c r="AR77" s="1" t="str">
        <f t="shared" si="108"/>
        <v>N</v>
      </c>
      <c r="AS77" s="1" t="str">
        <f t="shared" si="109"/>
        <v/>
      </c>
      <c r="AT77" s="15" t="str">
        <f t="shared" si="110"/>
        <v/>
      </c>
      <c r="AU77" s="1" t="str">
        <f t="shared" si="111"/>
        <v/>
      </c>
      <c r="AV77" s="1" t="str">
        <f t="shared" si="112"/>
        <v/>
      </c>
      <c r="AW77" s="1" t="str">
        <f t="shared" si="113"/>
        <v/>
      </c>
      <c r="AX77" s="1" t="str">
        <f t="shared" si="114"/>
        <v/>
      </c>
      <c r="AY77" s="1" t="str">
        <f t="shared" si="11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1"/>
        <v>00000</v>
      </c>
      <c r="BC77" s="1" t="str">
        <f t="shared" si="81"/>
        <v>00000</v>
      </c>
      <c r="BD77" s="1" t="str">
        <f t="shared" si="82"/>
        <v>000000</v>
      </c>
      <c r="BE77" s="1" t="str">
        <f t="shared" si="82"/>
        <v>000000</v>
      </c>
      <c r="BF77" s="1" t="str">
        <f t="shared" si="130"/>
        <v>B</v>
      </c>
      <c r="BG77" s="1" t="str">
        <f t="shared" si="116"/>
        <v/>
      </c>
      <c r="BH77" s="1">
        <f t="shared" si="131"/>
        <v>0</v>
      </c>
      <c r="BI77" s="1" t="str">
        <f t="shared" si="117"/>
        <v/>
      </c>
      <c r="BJ77" s="1">
        <f t="shared" si="132"/>
        <v>0</v>
      </c>
      <c r="BK77" s="1" t="str">
        <f t="shared" si="118"/>
        <v/>
      </c>
      <c r="BL77" s="1">
        <f t="shared" si="133"/>
        <v>0</v>
      </c>
      <c r="BM77" s="1" t="str">
        <f t="shared" si="134"/>
        <v>0</v>
      </c>
      <c r="BN77" s="1" t="str">
        <f t="shared" si="135"/>
        <v>0</v>
      </c>
      <c r="BO77" s="1" t="str">
        <f t="shared" si="136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4"/>
        <v/>
      </c>
      <c r="C78" s="102" t="str">
        <f t="shared" si="84"/>
        <v/>
      </c>
      <c r="D78" s="97" t="str">
        <f t="shared" si="119"/>
        <v/>
      </c>
      <c r="E78" s="98" t="str">
        <f t="shared" si="120"/>
        <v/>
      </c>
      <c r="F78" s="8" t="str">
        <f t="shared" si="95"/>
        <v/>
      </c>
      <c r="H78" s="105" t="str">
        <f t="shared" si="85"/>
        <v/>
      </c>
      <c r="I78" s="97" t="str">
        <f t="shared" si="121"/>
        <v/>
      </c>
      <c r="J78" s="98" t="str">
        <f t="shared" si="122"/>
        <v/>
      </c>
      <c r="K78" s="8" t="str">
        <f t="shared" si="123"/>
        <v/>
      </c>
      <c r="L78" s="54"/>
      <c r="M78" s="17" t="str">
        <f>IF('Hedging Dashboard'!AH78="","",'Hedging Dashboard'!AH78)</f>
        <v/>
      </c>
      <c r="O78" s="9" t="str">
        <f t="shared" si="86"/>
        <v/>
      </c>
      <c r="P78" s="97" t="str">
        <f t="shared" si="124"/>
        <v/>
      </c>
      <c r="Q78" s="98" t="str">
        <f t="shared" si="125"/>
        <v/>
      </c>
      <c r="R78" s="4" t="str">
        <f t="shared" si="126"/>
        <v/>
      </c>
      <c r="S78" s="4" t="str">
        <f t="shared" si="96"/>
        <v/>
      </c>
      <c r="T78" s="107" t="str">
        <f t="shared" si="127"/>
        <v/>
      </c>
      <c r="U78" s="4" t="str">
        <f>IF(M78="","",IF(B78="NB",U77,IF(T78="",SUM($T$5:$T78)+S78,SUM($T$5:$T78))))</f>
        <v/>
      </c>
      <c r="V78" s="109" t="str">
        <f t="shared" si="83"/>
        <v/>
      </c>
      <c r="W78" s="83" t="e">
        <f t="shared" si="97"/>
        <v>#VALUE!</v>
      </c>
      <c r="X78" s="85" t="str">
        <f t="shared" si="98"/>
        <v/>
      </c>
      <c r="Y78" s="9" t="str">
        <f t="shared" si="89"/>
        <v>B</v>
      </c>
      <c r="Z78" s="4" t="str">
        <f t="shared" si="90"/>
        <v>D</v>
      </c>
      <c r="AA78" s="4" t="str">
        <f t="shared" si="91"/>
        <v>B</v>
      </c>
      <c r="AB78" s="4" t="str">
        <f t="shared" si="87"/>
        <v/>
      </c>
      <c r="AC78" s="4" t="str">
        <f t="shared" si="92"/>
        <v/>
      </c>
      <c r="AD78" s="4" t="str">
        <f t="shared" si="93"/>
        <v/>
      </c>
      <c r="AE78" s="1" t="str">
        <f t="shared" si="99"/>
        <v/>
      </c>
      <c r="AF78" s="1" t="str">
        <f t="shared" si="100"/>
        <v/>
      </c>
      <c r="AG78" s="1" t="str">
        <f t="shared" si="101"/>
        <v/>
      </c>
      <c r="AH78" s="1" t="str">
        <f t="shared" si="102"/>
        <v/>
      </c>
      <c r="AI78" s="1" t="str">
        <f t="shared" si="103"/>
        <v/>
      </c>
      <c r="AJ78" s="1" t="str">
        <f t="shared" si="104"/>
        <v/>
      </c>
      <c r="AK78" s="1">
        <f t="shared" si="128"/>
        <v>0</v>
      </c>
      <c r="AL78" s="1">
        <f t="shared" si="129"/>
        <v>0</v>
      </c>
      <c r="AM78" s="1" t="str">
        <f t="shared" si="88"/>
        <v/>
      </c>
      <c r="AN78" s="1">
        <f t="shared" si="105"/>
        <v>0</v>
      </c>
      <c r="AO78" s="1" t="str">
        <f t="shared" si="137"/>
        <v/>
      </c>
      <c r="AP78" s="1" t="str">
        <f t="shared" si="106"/>
        <v>N</v>
      </c>
      <c r="AQ78" s="1" t="str">
        <f t="shared" si="107"/>
        <v>N</v>
      </c>
      <c r="AR78" s="1" t="str">
        <f t="shared" si="108"/>
        <v>N</v>
      </c>
      <c r="AS78" s="1" t="str">
        <f t="shared" si="109"/>
        <v/>
      </c>
      <c r="AT78" s="15" t="str">
        <f t="shared" si="110"/>
        <v/>
      </c>
      <c r="AU78" s="1" t="str">
        <f t="shared" si="111"/>
        <v/>
      </c>
      <c r="AV78" s="1" t="str">
        <f t="shared" si="112"/>
        <v/>
      </c>
      <c r="AW78" s="1" t="str">
        <f t="shared" si="113"/>
        <v/>
      </c>
      <c r="AX78" s="1" t="str">
        <f t="shared" si="114"/>
        <v/>
      </c>
      <c r="AY78" s="1" t="str">
        <f t="shared" si="11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1"/>
        <v>00000</v>
      </c>
      <c r="BC78" s="1" t="str">
        <f t="shared" si="81"/>
        <v>00000</v>
      </c>
      <c r="BD78" s="1" t="str">
        <f t="shared" si="82"/>
        <v>000000</v>
      </c>
      <c r="BE78" s="1" t="str">
        <f t="shared" si="82"/>
        <v>000000</v>
      </c>
      <c r="BF78" s="1" t="str">
        <f t="shared" si="130"/>
        <v>B</v>
      </c>
      <c r="BG78" s="1" t="str">
        <f t="shared" si="116"/>
        <v/>
      </c>
      <c r="BH78" s="1">
        <f t="shared" si="131"/>
        <v>0</v>
      </c>
      <c r="BI78" s="1" t="str">
        <f t="shared" si="117"/>
        <v/>
      </c>
      <c r="BJ78" s="1">
        <f t="shared" si="132"/>
        <v>0</v>
      </c>
      <c r="BK78" s="1" t="str">
        <f t="shared" si="118"/>
        <v/>
      </c>
      <c r="BL78" s="1">
        <f t="shared" si="133"/>
        <v>0</v>
      </c>
      <c r="BM78" s="1" t="str">
        <f t="shared" si="134"/>
        <v>0</v>
      </c>
      <c r="BN78" s="1" t="str">
        <f t="shared" si="135"/>
        <v>0</v>
      </c>
      <c r="BO78" s="1" t="str">
        <f t="shared" si="136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6" t="str">
        <f t="shared" si="94"/>
        <v/>
      </c>
      <c r="C79" s="103" t="str">
        <f t="shared" si="84"/>
        <v/>
      </c>
      <c r="D79" s="99" t="str">
        <f t="shared" si="119"/>
        <v/>
      </c>
      <c r="E79" s="100" t="str">
        <f t="shared" si="120"/>
        <v/>
      </c>
      <c r="F79" s="10" t="str">
        <f t="shared" si="95"/>
        <v/>
      </c>
      <c r="H79" s="106" t="str">
        <f t="shared" si="85"/>
        <v/>
      </c>
      <c r="I79" s="99" t="str">
        <f t="shared" si="121"/>
        <v/>
      </c>
      <c r="J79" s="100" t="str">
        <f t="shared" si="122"/>
        <v/>
      </c>
      <c r="K79" s="10" t="str">
        <f t="shared" si="123"/>
        <v/>
      </c>
      <c r="L79" s="54"/>
      <c r="M79" s="18" t="str">
        <f>IF('Hedging Dashboard'!AH79="","",'Hedging Dashboard'!AH79)</f>
        <v/>
      </c>
      <c r="O79" s="86" t="str">
        <f t="shared" si="86"/>
        <v/>
      </c>
      <c r="P79" s="99" t="str">
        <f t="shared" si="124"/>
        <v/>
      </c>
      <c r="Q79" s="100" t="str">
        <f t="shared" si="125"/>
        <v/>
      </c>
      <c r="R79" s="5" t="str">
        <f t="shared" si="126"/>
        <v/>
      </c>
      <c r="S79" s="5" t="str">
        <f t="shared" si="96"/>
        <v/>
      </c>
      <c r="T79" s="107" t="str">
        <f t="shared" si="127"/>
        <v/>
      </c>
      <c r="U79" s="5" t="str">
        <f>IF(M79="","",IF(B79="NB",U78,IF(T79="",SUM($T$5:$T79)+S79,SUM($T$5:$T79))))</f>
        <v/>
      </c>
      <c r="V79" s="110" t="str">
        <f t="shared" si="83"/>
        <v/>
      </c>
      <c r="W79" s="83" t="e">
        <f t="shared" si="97"/>
        <v>#VALUE!</v>
      </c>
      <c r="X79" s="85" t="str">
        <f t="shared" si="98"/>
        <v/>
      </c>
      <c r="Y79" s="9" t="str">
        <f t="shared" si="89"/>
        <v>B</v>
      </c>
      <c r="Z79" s="4" t="str">
        <f t="shared" si="90"/>
        <v>D</v>
      </c>
      <c r="AA79" s="4" t="str">
        <f t="shared" si="91"/>
        <v>B</v>
      </c>
      <c r="AB79" s="4" t="str">
        <f t="shared" si="87"/>
        <v/>
      </c>
      <c r="AC79" s="4" t="str">
        <f t="shared" si="92"/>
        <v/>
      </c>
      <c r="AD79" s="4" t="str">
        <f t="shared" si="93"/>
        <v/>
      </c>
      <c r="AE79" s="1" t="str">
        <f t="shared" si="99"/>
        <v/>
      </c>
      <c r="AF79" s="1" t="str">
        <f t="shared" si="100"/>
        <v/>
      </c>
      <c r="AG79" s="1" t="str">
        <f t="shared" si="101"/>
        <v/>
      </c>
      <c r="AH79" s="1" t="str">
        <f t="shared" si="102"/>
        <v/>
      </c>
      <c r="AI79" s="1" t="str">
        <f t="shared" si="103"/>
        <v/>
      </c>
      <c r="AJ79" s="1" t="str">
        <f t="shared" si="104"/>
        <v/>
      </c>
      <c r="AK79" s="1">
        <f t="shared" si="128"/>
        <v>0</v>
      </c>
      <c r="AL79" s="1">
        <f t="shared" si="129"/>
        <v>0</v>
      </c>
      <c r="AM79" s="1" t="str">
        <f t="shared" si="88"/>
        <v/>
      </c>
      <c r="AN79" s="1">
        <f t="shared" si="105"/>
        <v>0</v>
      </c>
      <c r="AO79" s="1" t="str">
        <f t="shared" si="137"/>
        <v/>
      </c>
      <c r="AP79" s="1" t="str">
        <f t="shared" si="106"/>
        <v>N</v>
      </c>
      <c r="AQ79" s="1" t="str">
        <f t="shared" si="107"/>
        <v>N</v>
      </c>
      <c r="AR79" s="1" t="str">
        <f t="shared" si="108"/>
        <v>N</v>
      </c>
      <c r="AS79" s="1" t="str">
        <f t="shared" si="109"/>
        <v/>
      </c>
      <c r="AT79" s="15" t="str">
        <f t="shared" si="110"/>
        <v/>
      </c>
      <c r="AU79" s="1" t="str">
        <f t="shared" si="111"/>
        <v/>
      </c>
      <c r="AV79" s="1" t="str">
        <f t="shared" si="112"/>
        <v/>
      </c>
      <c r="AW79" s="1" t="str">
        <f t="shared" si="113"/>
        <v/>
      </c>
      <c r="AX79" s="1" t="str">
        <f t="shared" si="114"/>
        <v/>
      </c>
      <c r="AY79" s="1" t="str">
        <f t="shared" si="11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1"/>
        <v>00000</v>
      </c>
      <c r="BC79" s="1" t="str">
        <f t="shared" si="81"/>
        <v>00000</v>
      </c>
      <c r="BD79" s="1" t="str">
        <f t="shared" si="82"/>
        <v>000000</v>
      </c>
      <c r="BE79" s="1" t="str">
        <f t="shared" si="82"/>
        <v>000000</v>
      </c>
      <c r="BF79" s="1" t="str">
        <f t="shared" si="130"/>
        <v>B</v>
      </c>
      <c r="BG79" s="1" t="str">
        <f t="shared" si="116"/>
        <v/>
      </c>
      <c r="BH79" s="1">
        <f t="shared" si="131"/>
        <v>0</v>
      </c>
      <c r="BI79" s="1" t="str">
        <f t="shared" si="117"/>
        <v/>
      </c>
      <c r="BJ79" s="1">
        <f t="shared" si="132"/>
        <v>0</v>
      </c>
      <c r="BK79" s="1" t="str">
        <f t="shared" si="118"/>
        <v/>
      </c>
      <c r="BL79" s="1">
        <f t="shared" si="133"/>
        <v>0</v>
      </c>
      <c r="BM79" s="1" t="str">
        <f t="shared" si="134"/>
        <v>0</v>
      </c>
      <c r="BN79" s="1" t="str">
        <f t="shared" si="135"/>
        <v>0</v>
      </c>
      <c r="BO79" s="1" t="str">
        <f t="shared" si="136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4"/>
        <v/>
      </c>
      <c r="C80" s="101" t="str">
        <f t="shared" si="84"/>
        <v/>
      </c>
      <c r="D80" s="13" t="str">
        <f t="shared" si="119"/>
        <v/>
      </c>
      <c r="E80" s="45" t="str">
        <f t="shared" si="120"/>
        <v/>
      </c>
      <c r="F80" s="14" t="str">
        <f t="shared" si="95"/>
        <v/>
      </c>
      <c r="H80" s="104" t="str">
        <f t="shared" si="85"/>
        <v/>
      </c>
      <c r="I80" s="13" t="str">
        <f t="shared" si="121"/>
        <v/>
      </c>
      <c r="J80" s="45" t="str">
        <f t="shared" si="122"/>
        <v/>
      </c>
      <c r="K80" s="14" t="str">
        <f t="shared" si="123"/>
        <v/>
      </c>
      <c r="L80" s="54"/>
      <c r="M80" s="16" t="str">
        <f>IF('Hedging Dashboard'!AH80="","",'Hedging Dashboard'!AH80)</f>
        <v/>
      </c>
      <c r="O80" s="12" t="str">
        <f t="shared" si="86"/>
        <v/>
      </c>
      <c r="P80" s="13" t="str">
        <f t="shared" si="124"/>
        <v/>
      </c>
      <c r="Q80" s="45" t="str">
        <f t="shared" si="125"/>
        <v/>
      </c>
      <c r="R80" s="96" t="str">
        <f t="shared" si="126"/>
        <v/>
      </c>
      <c r="S80" s="96" t="str">
        <f t="shared" si="96"/>
        <v/>
      </c>
      <c r="T80" s="107" t="str">
        <f t="shared" si="127"/>
        <v/>
      </c>
      <c r="U80" s="96" t="str">
        <f>IF(M80="","",IF(B80="NB",U79,IF(T80="",SUM($T$5:$T80)+S80,SUM($T$5:$T80))))</f>
        <v/>
      </c>
      <c r="V80" s="108" t="str">
        <f t="shared" si="83"/>
        <v/>
      </c>
      <c r="W80" s="83" t="e">
        <f t="shared" si="97"/>
        <v>#VALUE!</v>
      </c>
      <c r="X80" s="85" t="str">
        <f t="shared" si="98"/>
        <v/>
      </c>
      <c r="Y80" s="9" t="str">
        <f t="shared" si="89"/>
        <v>B</v>
      </c>
      <c r="Z80" s="4" t="str">
        <f t="shared" si="90"/>
        <v>D</v>
      </c>
      <c r="AA80" s="4" t="str">
        <f t="shared" si="91"/>
        <v>B</v>
      </c>
      <c r="AB80" s="4" t="str">
        <f t="shared" si="87"/>
        <v/>
      </c>
      <c r="AC80" s="4" t="str">
        <f t="shared" si="92"/>
        <v/>
      </c>
      <c r="AD80" s="4" t="str">
        <f t="shared" si="93"/>
        <v/>
      </c>
      <c r="AE80" s="1" t="str">
        <f t="shared" si="99"/>
        <v/>
      </c>
      <c r="AF80" s="1" t="str">
        <f t="shared" si="100"/>
        <v/>
      </c>
      <c r="AG80" s="1" t="str">
        <f t="shared" si="101"/>
        <v/>
      </c>
      <c r="AH80" s="1" t="str">
        <f t="shared" si="102"/>
        <v/>
      </c>
      <c r="AI80" s="1" t="str">
        <f t="shared" si="103"/>
        <v/>
      </c>
      <c r="AJ80" s="1" t="str">
        <f t="shared" si="104"/>
        <v/>
      </c>
      <c r="AK80" s="1">
        <f t="shared" si="128"/>
        <v>0</v>
      </c>
      <c r="AL80" s="1">
        <f t="shared" si="129"/>
        <v>0</v>
      </c>
      <c r="AM80" s="1" t="str">
        <f t="shared" si="88"/>
        <v/>
      </c>
      <c r="AN80" s="1">
        <f t="shared" si="105"/>
        <v>0</v>
      </c>
      <c r="AO80" s="1" t="str">
        <f t="shared" si="137"/>
        <v/>
      </c>
      <c r="AP80" s="1" t="str">
        <f t="shared" si="106"/>
        <v>N</v>
      </c>
      <c r="AQ80" s="1" t="str">
        <f t="shared" si="107"/>
        <v>N</v>
      </c>
      <c r="AR80" s="1" t="str">
        <f t="shared" si="108"/>
        <v>N</v>
      </c>
      <c r="AS80" s="1" t="str">
        <f t="shared" si="109"/>
        <v/>
      </c>
      <c r="AT80" s="15" t="str">
        <f t="shared" si="110"/>
        <v/>
      </c>
      <c r="AU80" s="1" t="str">
        <f t="shared" si="111"/>
        <v/>
      </c>
      <c r="AV80" s="1" t="str">
        <f t="shared" si="112"/>
        <v/>
      </c>
      <c r="AW80" s="1" t="str">
        <f t="shared" si="113"/>
        <v/>
      </c>
      <c r="AX80" s="1" t="str">
        <f t="shared" si="114"/>
        <v/>
      </c>
      <c r="AY80" s="1" t="str">
        <f t="shared" si="11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1"/>
        <v>00000</v>
      </c>
      <c r="BC80" s="1" t="str">
        <f t="shared" si="81"/>
        <v>00000</v>
      </c>
      <c r="BD80" s="1" t="str">
        <f t="shared" si="82"/>
        <v>000000</v>
      </c>
      <c r="BE80" s="1" t="str">
        <f t="shared" si="82"/>
        <v>000000</v>
      </c>
      <c r="BF80" s="1" t="str">
        <f t="shared" si="130"/>
        <v>B</v>
      </c>
      <c r="BG80" s="1" t="str">
        <f t="shared" si="116"/>
        <v/>
      </c>
      <c r="BH80" s="1">
        <f t="shared" si="131"/>
        <v>0</v>
      </c>
      <c r="BI80" s="1" t="str">
        <f t="shared" si="117"/>
        <v/>
      </c>
      <c r="BJ80" s="1">
        <f t="shared" si="132"/>
        <v>0</v>
      </c>
      <c r="BK80" s="1" t="str">
        <f t="shared" si="118"/>
        <v/>
      </c>
      <c r="BL80" s="1">
        <f t="shared" si="133"/>
        <v>0</v>
      </c>
      <c r="BM80" s="1" t="str">
        <f t="shared" si="134"/>
        <v>0</v>
      </c>
      <c r="BN80" s="1" t="str">
        <f t="shared" si="135"/>
        <v>0</v>
      </c>
      <c r="BO80" s="1" t="str">
        <f t="shared" si="136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4"/>
        <v/>
      </c>
      <c r="C81" s="102" t="str">
        <f t="shared" si="84"/>
        <v/>
      </c>
      <c r="D81" s="97" t="str">
        <f t="shared" si="119"/>
        <v/>
      </c>
      <c r="E81" s="98" t="str">
        <f t="shared" si="120"/>
        <v/>
      </c>
      <c r="F81" s="8" t="str">
        <f t="shared" si="95"/>
        <v/>
      </c>
      <c r="H81" s="105" t="str">
        <f t="shared" si="85"/>
        <v/>
      </c>
      <c r="I81" s="97" t="str">
        <f t="shared" si="121"/>
        <v/>
      </c>
      <c r="J81" s="98" t="str">
        <f t="shared" si="122"/>
        <v/>
      </c>
      <c r="K81" s="8" t="str">
        <f t="shared" si="123"/>
        <v/>
      </c>
      <c r="L81" s="54"/>
      <c r="M81" s="17" t="str">
        <f>IF('Hedging Dashboard'!AH81="","",'Hedging Dashboard'!AH81)</f>
        <v/>
      </c>
      <c r="O81" s="9" t="str">
        <f t="shared" si="86"/>
        <v/>
      </c>
      <c r="P81" s="97" t="str">
        <f t="shared" si="124"/>
        <v/>
      </c>
      <c r="Q81" s="98" t="str">
        <f t="shared" si="125"/>
        <v/>
      </c>
      <c r="R81" s="4" t="str">
        <f t="shared" si="126"/>
        <v/>
      </c>
      <c r="S81" s="4" t="str">
        <f t="shared" si="96"/>
        <v/>
      </c>
      <c r="T81" s="107" t="str">
        <f t="shared" si="127"/>
        <v/>
      </c>
      <c r="U81" s="4" t="str">
        <f>IF(M81="","",IF(B81="NB",U80,IF(T81="",SUM($T$5:$T81)+S81,SUM($T$5:$T81))))</f>
        <v/>
      </c>
      <c r="V81" s="109" t="str">
        <f t="shared" si="83"/>
        <v/>
      </c>
      <c r="W81" s="83" t="e">
        <f t="shared" si="97"/>
        <v>#VALUE!</v>
      </c>
      <c r="X81" s="85" t="str">
        <f t="shared" si="98"/>
        <v/>
      </c>
      <c r="Y81" s="9" t="str">
        <f t="shared" si="89"/>
        <v>B</v>
      </c>
      <c r="Z81" s="4" t="str">
        <f t="shared" si="90"/>
        <v>D</v>
      </c>
      <c r="AA81" s="4" t="str">
        <f t="shared" si="91"/>
        <v>B</v>
      </c>
      <c r="AB81" s="4" t="str">
        <f t="shared" si="87"/>
        <v/>
      </c>
      <c r="AC81" s="4" t="str">
        <f t="shared" si="92"/>
        <v/>
      </c>
      <c r="AD81" s="4" t="str">
        <f t="shared" si="93"/>
        <v/>
      </c>
      <c r="AE81" s="1" t="str">
        <f t="shared" si="99"/>
        <v/>
      </c>
      <c r="AF81" s="1" t="str">
        <f t="shared" si="100"/>
        <v/>
      </c>
      <c r="AG81" s="1" t="str">
        <f t="shared" si="101"/>
        <v/>
      </c>
      <c r="AH81" s="1" t="str">
        <f t="shared" si="102"/>
        <v/>
      </c>
      <c r="AI81" s="1" t="str">
        <f t="shared" si="103"/>
        <v/>
      </c>
      <c r="AJ81" s="1" t="str">
        <f t="shared" si="104"/>
        <v/>
      </c>
      <c r="AK81" s="1">
        <f t="shared" si="128"/>
        <v>0</v>
      </c>
      <c r="AL81" s="1">
        <f t="shared" si="129"/>
        <v>0</v>
      </c>
      <c r="AM81" s="1" t="str">
        <f t="shared" si="88"/>
        <v/>
      </c>
      <c r="AN81" s="1">
        <f t="shared" si="105"/>
        <v>0</v>
      </c>
      <c r="AO81" s="1" t="str">
        <f t="shared" si="137"/>
        <v/>
      </c>
      <c r="AP81" s="1" t="str">
        <f t="shared" si="106"/>
        <v>N</v>
      </c>
      <c r="AQ81" s="1" t="str">
        <f t="shared" si="107"/>
        <v>N</v>
      </c>
      <c r="AR81" s="1" t="str">
        <f t="shared" si="108"/>
        <v>N</v>
      </c>
      <c r="AS81" s="1" t="str">
        <f t="shared" si="109"/>
        <v/>
      </c>
      <c r="AT81" s="15" t="str">
        <f t="shared" si="110"/>
        <v/>
      </c>
      <c r="AU81" s="1" t="str">
        <f t="shared" si="111"/>
        <v/>
      </c>
      <c r="AV81" s="1" t="str">
        <f t="shared" si="112"/>
        <v/>
      </c>
      <c r="AW81" s="1" t="str">
        <f t="shared" si="113"/>
        <v/>
      </c>
      <c r="AX81" s="1" t="str">
        <f t="shared" si="114"/>
        <v/>
      </c>
      <c r="AY81" s="1" t="str">
        <f t="shared" si="11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1"/>
        <v>00000</v>
      </c>
      <c r="BC81" s="1" t="str">
        <f t="shared" si="81"/>
        <v>00000</v>
      </c>
      <c r="BD81" s="1" t="str">
        <f t="shared" si="82"/>
        <v>000000</v>
      </c>
      <c r="BE81" s="1" t="str">
        <f t="shared" si="82"/>
        <v>000000</v>
      </c>
      <c r="BF81" s="1" t="str">
        <f t="shared" si="130"/>
        <v>B</v>
      </c>
      <c r="BG81" s="1" t="str">
        <f t="shared" si="116"/>
        <v/>
      </c>
      <c r="BH81" s="1">
        <f t="shared" si="131"/>
        <v>0</v>
      </c>
      <c r="BI81" s="1" t="str">
        <f t="shared" si="117"/>
        <v/>
      </c>
      <c r="BJ81" s="1">
        <f t="shared" si="132"/>
        <v>0</v>
      </c>
      <c r="BK81" s="1" t="str">
        <f t="shared" si="118"/>
        <v/>
      </c>
      <c r="BL81" s="1">
        <f t="shared" si="133"/>
        <v>0</v>
      </c>
      <c r="BM81" s="1" t="str">
        <f t="shared" si="134"/>
        <v>0</v>
      </c>
      <c r="BN81" s="1" t="str">
        <f t="shared" si="135"/>
        <v>0</v>
      </c>
      <c r="BO81" s="1" t="str">
        <f t="shared" si="136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4"/>
        <v/>
      </c>
      <c r="C82" s="102" t="str">
        <f t="shared" si="84"/>
        <v/>
      </c>
      <c r="D82" s="97" t="str">
        <f t="shared" si="119"/>
        <v/>
      </c>
      <c r="E82" s="98" t="str">
        <f t="shared" si="120"/>
        <v/>
      </c>
      <c r="F82" s="8" t="str">
        <f t="shared" si="95"/>
        <v/>
      </c>
      <c r="H82" s="105" t="str">
        <f t="shared" si="85"/>
        <v/>
      </c>
      <c r="I82" s="97" t="str">
        <f t="shared" si="121"/>
        <v/>
      </c>
      <c r="J82" s="98" t="str">
        <f t="shared" si="122"/>
        <v/>
      </c>
      <c r="K82" s="8" t="str">
        <f t="shared" si="123"/>
        <v/>
      </c>
      <c r="L82" s="54"/>
      <c r="M82" s="17" t="str">
        <f>IF('Hedging Dashboard'!AH82="","",'Hedging Dashboard'!AH82)</f>
        <v/>
      </c>
      <c r="O82" s="9" t="str">
        <f t="shared" si="86"/>
        <v/>
      </c>
      <c r="P82" s="97" t="str">
        <f t="shared" si="124"/>
        <v/>
      </c>
      <c r="Q82" s="98" t="str">
        <f t="shared" si="125"/>
        <v/>
      </c>
      <c r="R82" s="4" t="str">
        <f t="shared" si="126"/>
        <v/>
      </c>
      <c r="S82" s="4" t="str">
        <f t="shared" si="96"/>
        <v/>
      </c>
      <c r="T82" s="107" t="str">
        <f t="shared" si="127"/>
        <v/>
      </c>
      <c r="U82" s="4" t="str">
        <f>IF(M82="","",IF(B82="NB",U81,IF(T82="",SUM($T$5:$T82)+S82,SUM($T$5:$T82))))</f>
        <v/>
      </c>
      <c r="V82" s="109" t="str">
        <f t="shared" si="83"/>
        <v/>
      </c>
      <c r="W82" s="83" t="e">
        <f t="shared" si="97"/>
        <v>#VALUE!</v>
      </c>
      <c r="X82" s="85" t="str">
        <f t="shared" si="98"/>
        <v/>
      </c>
      <c r="Y82" s="9" t="str">
        <f t="shared" si="89"/>
        <v>B</v>
      </c>
      <c r="Z82" s="4" t="str">
        <f t="shared" si="90"/>
        <v>D</v>
      </c>
      <c r="AA82" s="4" t="str">
        <f t="shared" si="91"/>
        <v>B</v>
      </c>
      <c r="AB82" s="4" t="str">
        <f t="shared" si="87"/>
        <v/>
      </c>
      <c r="AC82" s="4" t="str">
        <f t="shared" si="92"/>
        <v/>
      </c>
      <c r="AD82" s="4" t="str">
        <f t="shared" si="93"/>
        <v/>
      </c>
      <c r="AE82" s="1" t="str">
        <f t="shared" si="99"/>
        <v/>
      </c>
      <c r="AF82" s="1" t="str">
        <f t="shared" si="100"/>
        <v/>
      </c>
      <c r="AG82" s="1" t="str">
        <f t="shared" si="101"/>
        <v/>
      </c>
      <c r="AH82" s="1" t="str">
        <f t="shared" si="102"/>
        <v/>
      </c>
      <c r="AI82" s="1" t="str">
        <f t="shared" si="103"/>
        <v/>
      </c>
      <c r="AJ82" s="1" t="str">
        <f t="shared" si="104"/>
        <v/>
      </c>
      <c r="AK82" s="1">
        <f t="shared" si="128"/>
        <v>0</v>
      </c>
      <c r="AL82" s="1">
        <f t="shared" si="129"/>
        <v>0</v>
      </c>
      <c r="AM82" s="1" t="str">
        <f t="shared" si="88"/>
        <v/>
      </c>
      <c r="AN82" s="1">
        <f t="shared" si="105"/>
        <v>0</v>
      </c>
      <c r="AO82" s="1" t="str">
        <f t="shared" si="137"/>
        <v/>
      </c>
      <c r="AP82" s="1" t="str">
        <f t="shared" si="106"/>
        <v>N</v>
      </c>
      <c r="AQ82" s="1" t="str">
        <f t="shared" si="107"/>
        <v>N</v>
      </c>
      <c r="AR82" s="1" t="str">
        <f t="shared" si="108"/>
        <v>N</v>
      </c>
      <c r="AS82" s="1" t="str">
        <f t="shared" si="109"/>
        <v/>
      </c>
      <c r="AT82" s="15" t="str">
        <f t="shared" si="110"/>
        <v/>
      </c>
      <c r="AU82" s="1" t="str">
        <f t="shared" si="111"/>
        <v/>
      </c>
      <c r="AV82" s="1" t="str">
        <f t="shared" si="112"/>
        <v/>
      </c>
      <c r="AW82" s="1" t="str">
        <f t="shared" si="113"/>
        <v/>
      </c>
      <c r="AX82" s="1" t="str">
        <f t="shared" si="114"/>
        <v/>
      </c>
      <c r="AY82" s="1" t="str">
        <f t="shared" si="11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1"/>
        <v>00000</v>
      </c>
      <c r="BC82" s="1" t="str">
        <f t="shared" si="81"/>
        <v>00000</v>
      </c>
      <c r="BD82" s="1" t="str">
        <f t="shared" si="82"/>
        <v>000000</v>
      </c>
      <c r="BE82" s="1" t="str">
        <f t="shared" si="82"/>
        <v>000000</v>
      </c>
      <c r="BF82" s="1" t="str">
        <f t="shared" si="130"/>
        <v>B</v>
      </c>
      <c r="BG82" s="1" t="str">
        <f t="shared" si="116"/>
        <v/>
      </c>
      <c r="BH82" s="1">
        <f t="shared" si="131"/>
        <v>0</v>
      </c>
      <c r="BI82" s="1" t="str">
        <f t="shared" si="117"/>
        <v/>
      </c>
      <c r="BJ82" s="1">
        <f t="shared" si="132"/>
        <v>0</v>
      </c>
      <c r="BK82" s="1" t="str">
        <f t="shared" si="118"/>
        <v/>
      </c>
      <c r="BL82" s="1">
        <f t="shared" si="133"/>
        <v>0</v>
      </c>
      <c r="BM82" s="1" t="str">
        <f t="shared" si="134"/>
        <v>0</v>
      </c>
      <c r="BN82" s="1" t="str">
        <f t="shared" si="135"/>
        <v>0</v>
      </c>
      <c r="BO82" s="1" t="str">
        <f t="shared" si="136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4"/>
        <v/>
      </c>
      <c r="C83" s="102" t="str">
        <f t="shared" si="84"/>
        <v/>
      </c>
      <c r="D83" s="97" t="str">
        <f t="shared" si="119"/>
        <v/>
      </c>
      <c r="E83" s="98" t="str">
        <f t="shared" si="120"/>
        <v/>
      </c>
      <c r="F83" s="8" t="str">
        <f t="shared" si="95"/>
        <v/>
      </c>
      <c r="H83" s="105" t="str">
        <f t="shared" si="85"/>
        <v/>
      </c>
      <c r="I83" s="97" t="str">
        <f t="shared" si="121"/>
        <v/>
      </c>
      <c r="J83" s="98" t="str">
        <f t="shared" si="122"/>
        <v/>
      </c>
      <c r="K83" s="8" t="str">
        <f t="shared" si="123"/>
        <v/>
      </c>
      <c r="L83" s="54"/>
      <c r="M83" s="17" t="str">
        <f>IF('Hedging Dashboard'!AH83="","",'Hedging Dashboard'!AH83)</f>
        <v/>
      </c>
      <c r="O83" s="9" t="str">
        <f t="shared" si="86"/>
        <v/>
      </c>
      <c r="P83" s="97" t="str">
        <f t="shared" si="124"/>
        <v/>
      </c>
      <c r="Q83" s="98" t="str">
        <f t="shared" si="125"/>
        <v/>
      </c>
      <c r="R83" s="4" t="str">
        <f t="shared" si="126"/>
        <v/>
      </c>
      <c r="S83" s="4" t="str">
        <f t="shared" si="96"/>
        <v/>
      </c>
      <c r="T83" s="107" t="str">
        <f t="shared" si="127"/>
        <v/>
      </c>
      <c r="U83" s="4" t="str">
        <f>IF(M83="","",IF(B83="NB",U82,IF(T83="",SUM($T$5:$T83)+S83,SUM($T$5:$T83))))</f>
        <v/>
      </c>
      <c r="V83" s="109" t="str">
        <f t="shared" si="83"/>
        <v/>
      </c>
      <c r="W83" s="83" t="e">
        <f t="shared" si="97"/>
        <v>#VALUE!</v>
      </c>
      <c r="X83" s="85" t="str">
        <f t="shared" si="98"/>
        <v/>
      </c>
      <c r="Y83" s="9" t="str">
        <f t="shared" si="89"/>
        <v>B</v>
      </c>
      <c r="Z83" s="4" t="str">
        <f t="shared" si="90"/>
        <v>D</v>
      </c>
      <c r="AA83" s="4" t="str">
        <f t="shared" si="91"/>
        <v>B</v>
      </c>
      <c r="AB83" s="4" t="str">
        <f t="shared" si="87"/>
        <v/>
      </c>
      <c r="AC83" s="4" t="str">
        <f t="shared" si="92"/>
        <v/>
      </c>
      <c r="AD83" s="4" t="str">
        <f t="shared" si="93"/>
        <v/>
      </c>
      <c r="AE83" s="1" t="str">
        <f t="shared" si="99"/>
        <v/>
      </c>
      <c r="AF83" s="1" t="str">
        <f t="shared" si="100"/>
        <v/>
      </c>
      <c r="AG83" s="1" t="str">
        <f t="shared" si="101"/>
        <v/>
      </c>
      <c r="AH83" s="1" t="str">
        <f t="shared" si="102"/>
        <v/>
      </c>
      <c r="AI83" s="1" t="str">
        <f t="shared" si="103"/>
        <v/>
      </c>
      <c r="AJ83" s="1" t="str">
        <f t="shared" si="104"/>
        <v/>
      </c>
      <c r="AK83" s="1">
        <f t="shared" si="128"/>
        <v>0</v>
      </c>
      <c r="AL83" s="1">
        <f t="shared" si="129"/>
        <v>0</v>
      </c>
      <c r="AM83" s="1" t="str">
        <f t="shared" si="88"/>
        <v/>
      </c>
      <c r="AN83" s="1">
        <f t="shared" si="105"/>
        <v>0</v>
      </c>
      <c r="AO83" s="1" t="str">
        <f t="shared" si="137"/>
        <v/>
      </c>
      <c r="AP83" s="1" t="str">
        <f t="shared" si="106"/>
        <v>N</v>
      </c>
      <c r="AQ83" s="1" t="str">
        <f t="shared" si="107"/>
        <v>N</v>
      </c>
      <c r="AR83" s="1" t="str">
        <f t="shared" si="108"/>
        <v>N</v>
      </c>
      <c r="AS83" s="1" t="str">
        <f t="shared" si="109"/>
        <v/>
      </c>
      <c r="AT83" s="15" t="str">
        <f t="shared" si="110"/>
        <v/>
      </c>
      <c r="AU83" s="1" t="str">
        <f t="shared" si="111"/>
        <v/>
      </c>
      <c r="AV83" s="1" t="str">
        <f t="shared" si="112"/>
        <v/>
      </c>
      <c r="AW83" s="1" t="str">
        <f t="shared" si="113"/>
        <v/>
      </c>
      <c r="AX83" s="1" t="str">
        <f t="shared" si="114"/>
        <v/>
      </c>
      <c r="AY83" s="1" t="str">
        <f t="shared" si="11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1"/>
        <v>00000</v>
      </c>
      <c r="BC83" s="1" t="str">
        <f t="shared" si="81"/>
        <v>00000</v>
      </c>
      <c r="BD83" s="1" t="str">
        <f t="shared" si="82"/>
        <v>000000</v>
      </c>
      <c r="BE83" s="1" t="str">
        <f t="shared" si="82"/>
        <v>000000</v>
      </c>
      <c r="BF83" s="1" t="str">
        <f t="shared" si="130"/>
        <v>B</v>
      </c>
      <c r="BG83" s="1" t="str">
        <f t="shared" si="116"/>
        <v/>
      </c>
      <c r="BH83" s="1">
        <f t="shared" si="131"/>
        <v>0</v>
      </c>
      <c r="BI83" s="1" t="str">
        <f t="shared" si="117"/>
        <v/>
      </c>
      <c r="BJ83" s="1">
        <f t="shared" si="132"/>
        <v>0</v>
      </c>
      <c r="BK83" s="1" t="str">
        <f t="shared" si="118"/>
        <v/>
      </c>
      <c r="BL83" s="1">
        <f t="shared" si="133"/>
        <v>0</v>
      </c>
      <c r="BM83" s="1" t="str">
        <f t="shared" si="134"/>
        <v>0</v>
      </c>
      <c r="BN83" s="1" t="str">
        <f t="shared" si="135"/>
        <v>0</v>
      </c>
      <c r="BO83" s="1" t="str">
        <f t="shared" si="136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6" t="str">
        <f t="shared" si="94"/>
        <v/>
      </c>
      <c r="C84" s="103" t="str">
        <f t="shared" si="84"/>
        <v/>
      </c>
      <c r="D84" s="99" t="str">
        <f t="shared" si="119"/>
        <v/>
      </c>
      <c r="E84" s="100" t="str">
        <f t="shared" si="120"/>
        <v/>
      </c>
      <c r="F84" s="10" t="str">
        <f t="shared" si="95"/>
        <v/>
      </c>
      <c r="H84" s="106" t="str">
        <f t="shared" si="85"/>
        <v/>
      </c>
      <c r="I84" s="99" t="str">
        <f t="shared" si="121"/>
        <v/>
      </c>
      <c r="J84" s="100" t="str">
        <f t="shared" si="122"/>
        <v/>
      </c>
      <c r="K84" s="10" t="str">
        <f t="shared" si="123"/>
        <v/>
      </c>
      <c r="L84" s="54"/>
      <c r="M84" s="18" t="str">
        <f>IF('Hedging Dashboard'!AH84="","",'Hedging Dashboard'!AH84)</f>
        <v/>
      </c>
      <c r="O84" s="86" t="str">
        <f t="shared" si="86"/>
        <v/>
      </c>
      <c r="P84" s="99" t="str">
        <f t="shared" si="124"/>
        <v/>
      </c>
      <c r="Q84" s="100" t="str">
        <f t="shared" si="125"/>
        <v/>
      </c>
      <c r="R84" s="5" t="str">
        <f t="shared" si="126"/>
        <v/>
      </c>
      <c r="S84" s="5" t="str">
        <f t="shared" si="96"/>
        <v/>
      </c>
      <c r="T84" s="107" t="str">
        <f t="shared" si="127"/>
        <v/>
      </c>
      <c r="U84" s="5" t="str">
        <f>IF(M84="","",IF(B84="NB",U83,IF(T84="",SUM($T$5:$T84)+S84,SUM($T$5:$T84))))</f>
        <v/>
      </c>
      <c r="V84" s="110" t="str">
        <f t="shared" si="83"/>
        <v/>
      </c>
      <c r="W84" s="83" t="e">
        <f t="shared" si="97"/>
        <v>#VALUE!</v>
      </c>
      <c r="X84" s="85" t="str">
        <f t="shared" si="98"/>
        <v/>
      </c>
      <c r="Y84" s="9" t="str">
        <f t="shared" si="89"/>
        <v>B</v>
      </c>
      <c r="Z84" s="4" t="str">
        <f t="shared" si="90"/>
        <v>D</v>
      </c>
      <c r="AA84" s="4" t="str">
        <f t="shared" si="91"/>
        <v>B</v>
      </c>
      <c r="AB84" s="4" t="str">
        <f t="shared" si="87"/>
        <v/>
      </c>
      <c r="AC84" s="4" t="str">
        <f t="shared" si="92"/>
        <v/>
      </c>
      <c r="AD84" s="4" t="str">
        <f t="shared" si="93"/>
        <v/>
      </c>
      <c r="AE84" s="1" t="str">
        <f t="shared" si="99"/>
        <v/>
      </c>
      <c r="AF84" s="1" t="str">
        <f t="shared" si="100"/>
        <v/>
      </c>
      <c r="AG84" s="1" t="str">
        <f t="shared" si="101"/>
        <v/>
      </c>
      <c r="AH84" s="1" t="str">
        <f t="shared" si="102"/>
        <v/>
      </c>
      <c r="AI84" s="1" t="str">
        <f t="shared" si="103"/>
        <v/>
      </c>
      <c r="AJ84" s="1" t="str">
        <f t="shared" si="104"/>
        <v/>
      </c>
      <c r="AK84" s="1">
        <f t="shared" si="128"/>
        <v>0</v>
      </c>
      <c r="AL84" s="1">
        <f t="shared" si="129"/>
        <v>0</v>
      </c>
      <c r="AM84" s="1" t="str">
        <f t="shared" si="88"/>
        <v/>
      </c>
      <c r="AN84" s="1">
        <f t="shared" si="105"/>
        <v>0</v>
      </c>
      <c r="AO84" s="1" t="str">
        <f t="shared" si="137"/>
        <v/>
      </c>
      <c r="AP84" s="1" t="str">
        <f t="shared" si="106"/>
        <v>N</v>
      </c>
      <c r="AQ84" s="1" t="str">
        <f t="shared" si="107"/>
        <v>N</v>
      </c>
      <c r="AR84" s="1" t="str">
        <f t="shared" si="108"/>
        <v>N</v>
      </c>
      <c r="AS84" s="1" t="str">
        <f t="shared" si="109"/>
        <v/>
      </c>
      <c r="AT84" s="15" t="str">
        <f t="shared" si="110"/>
        <v/>
      </c>
      <c r="AU84" s="1" t="str">
        <f t="shared" si="111"/>
        <v/>
      </c>
      <c r="AV84" s="1" t="str">
        <f t="shared" si="112"/>
        <v/>
      </c>
      <c r="AW84" s="1" t="str">
        <f t="shared" si="113"/>
        <v/>
      </c>
      <c r="AX84" s="1" t="str">
        <f t="shared" si="114"/>
        <v/>
      </c>
      <c r="AY84" s="1" t="str">
        <f t="shared" si="11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1"/>
        <v>00000</v>
      </c>
      <c r="BC84" s="1" t="str">
        <f t="shared" si="81"/>
        <v>00000</v>
      </c>
      <c r="BD84" s="1" t="str">
        <f t="shared" si="82"/>
        <v>000000</v>
      </c>
      <c r="BE84" s="1" t="str">
        <f t="shared" si="82"/>
        <v>000000</v>
      </c>
      <c r="BF84" s="1" t="str">
        <f t="shared" si="130"/>
        <v>B</v>
      </c>
      <c r="BG84" s="1" t="str">
        <f t="shared" si="116"/>
        <v/>
      </c>
      <c r="BH84" s="1">
        <f t="shared" si="131"/>
        <v>0</v>
      </c>
      <c r="BI84" s="1" t="str">
        <f t="shared" si="117"/>
        <v/>
      </c>
      <c r="BJ84" s="1">
        <f t="shared" si="132"/>
        <v>0</v>
      </c>
      <c r="BK84" s="1" t="str">
        <f t="shared" si="118"/>
        <v/>
      </c>
      <c r="BL84" s="1">
        <f t="shared" si="133"/>
        <v>0</v>
      </c>
      <c r="BM84" s="1" t="str">
        <f t="shared" si="134"/>
        <v>0</v>
      </c>
      <c r="BN84" s="1" t="str">
        <f t="shared" si="135"/>
        <v>0</v>
      </c>
      <c r="BO84" s="1" t="str">
        <f t="shared" si="136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4"/>
        <v/>
      </c>
      <c r="C85" s="101" t="str">
        <f t="shared" si="84"/>
        <v/>
      </c>
      <c r="D85" s="13" t="str">
        <f t="shared" si="119"/>
        <v/>
      </c>
      <c r="E85" s="45" t="str">
        <f t="shared" si="120"/>
        <v/>
      </c>
      <c r="F85" s="14" t="str">
        <f t="shared" si="95"/>
        <v/>
      </c>
      <c r="H85" s="104" t="str">
        <f t="shared" si="85"/>
        <v/>
      </c>
      <c r="I85" s="13" t="str">
        <f t="shared" si="121"/>
        <v/>
      </c>
      <c r="J85" s="45" t="str">
        <f t="shared" si="122"/>
        <v/>
      </c>
      <c r="K85" s="14" t="str">
        <f t="shared" si="123"/>
        <v/>
      </c>
      <c r="L85" s="54"/>
      <c r="M85" s="16" t="str">
        <f>IF('Hedging Dashboard'!AH85="","",'Hedging Dashboard'!AH85)</f>
        <v/>
      </c>
      <c r="O85" s="12" t="str">
        <f t="shared" si="86"/>
        <v/>
      </c>
      <c r="P85" s="13" t="str">
        <f t="shared" si="124"/>
        <v/>
      </c>
      <c r="Q85" s="45" t="str">
        <f t="shared" si="125"/>
        <v/>
      </c>
      <c r="R85" s="96" t="str">
        <f t="shared" si="126"/>
        <v/>
      </c>
      <c r="S85" s="96" t="str">
        <f t="shared" si="96"/>
        <v/>
      </c>
      <c r="T85" s="107" t="str">
        <f t="shared" si="127"/>
        <v/>
      </c>
      <c r="U85" s="96" t="str">
        <f>IF(M85="","",IF(B85="NB",U84,IF(T85="",SUM($T$5:$T85)+S85,SUM($T$5:$T85))))</f>
        <v/>
      </c>
      <c r="V85" s="108" t="str">
        <f t="shared" si="83"/>
        <v/>
      </c>
      <c r="W85" s="83" t="e">
        <f t="shared" si="97"/>
        <v>#VALUE!</v>
      </c>
      <c r="X85" s="85" t="str">
        <f t="shared" si="98"/>
        <v/>
      </c>
      <c r="Y85" s="9" t="str">
        <f t="shared" si="89"/>
        <v>B</v>
      </c>
      <c r="Z85" s="4" t="str">
        <f t="shared" si="90"/>
        <v>D</v>
      </c>
      <c r="AA85" s="4" t="str">
        <f t="shared" si="91"/>
        <v>B</v>
      </c>
      <c r="AB85" s="4" t="str">
        <f t="shared" si="87"/>
        <v/>
      </c>
      <c r="AC85" s="4" t="str">
        <f t="shared" si="92"/>
        <v/>
      </c>
      <c r="AD85" s="4" t="str">
        <f t="shared" si="93"/>
        <v/>
      </c>
      <c r="AE85" s="1" t="str">
        <f t="shared" si="99"/>
        <v/>
      </c>
      <c r="AF85" s="1" t="str">
        <f t="shared" si="100"/>
        <v/>
      </c>
      <c r="AG85" s="1" t="str">
        <f t="shared" si="101"/>
        <v/>
      </c>
      <c r="AH85" s="1" t="str">
        <f t="shared" si="102"/>
        <v/>
      </c>
      <c r="AI85" s="1" t="str">
        <f t="shared" si="103"/>
        <v/>
      </c>
      <c r="AJ85" s="1" t="str">
        <f t="shared" si="104"/>
        <v/>
      </c>
      <c r="AK85" s="1">
        <f t="shared" si="128"/>
        <v>0</v>
      </c>
      <c r="AL85" s="1">
        <f t="shared" si="129"/>
        <v>0</v>
      </c>
      <c r="AM85" s="1" t="str">
        <f t="shared" si="88"/>
        <v/>
      </c>
      <c r="AN85" s="1">
        <f t="shared" si="105"/>
        <v>0</v>
      </c>
      <c r="AO85" s="1" t="str">
        <f t="shared" si="137"/>
        <v/>
      </c>
      <c r="AP85" s="1" t="str">
        <f t="shared" si="106"/>
        <v>N</v>
      </c>
      <c r="AQ85" s="1" t="str">
        <f t="shared" si="107"/>
        <v>N</v>
      </c>
      <c r="AR85" s="1" t="str">
        <f t="shared" si="108"/>
        <v>N</v>
      </c>
      <c r="AS85" s="1" t="str">
        <f t="shared" si="109"/>
        <v/>
      </c>
      <c r="AT85" s="15" t="str">
        <f t="shared" si="110"/>
        <v/>
      </c>
      <c r="AU85" s="1" t="str">
        <f t="shared" si="111"/>
        <v/>
      </c>
      <c r="AV85" s="1" t="str">
        <f t="shared" si="112"/>
        <v/>
      </c>
      <c r="AW85" s="1" t="str">
        <f t="shared" si="113"/>
        <v/>
      </c>
      <c r="AX85" s="1" t="str">
        <f t="shared" si="114"/>
        <v/>
      </c>
      <c r="AY85" s="1" t="str">
        <f t="shared" si="11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1"/>
        <v>00000</v>
      </c>
      <c r="BC85" s="1" t="str">
        <f t="shared" si="81"/>
        <v>00000</v>
      </c>
      <c r="BD85" s="1" t="str">
        <f t="shared" si="82"/>
        <v>000000</v>
      </c>
      <c r="BE85" s="1" t="str">
        <f t="shared" si="82"/>
        <v>000000</v>
      </c>
      <c r="BF85" s="1" t="str">
        <f t="shared" si="130"/>
        <v>B</v>
      </c>
      <c r="BG85" s="1" t="str">
        <f t="shared" si="116"/>
        <v/>
      </c>
      <c r="BH85" s="1">
        <f t="shared" si="131"/>
        <v>0</v>
      </c>
      <c r="BI85" s="1" t="str">
        <f t="shared" si="117"/>
        <v/>
      </c>
      <c r="BJ85" s="1">
        <f t="shared" si="132"/>
        <v>0</v>
      </c>
      <c r="BK85" s="1" t="str">
        <f t="shared" si="118"/>
        <v/>
      </c>
      <c r="BL85" s="1">
        <f t="shared" si="133"/>
        <v>0</v>
      </c>
      <c r="BM85" s="1" t="str">
        <f t="shared" si="134"/>
        <v>0</v>
      </c>
      <c r="BN85" s="1" t="str">
        <f t="shared" si="135"/>
        <v>0</v>
      </c>
      <c r="BO85" s="1" t="str">
        <f t="shared" si="136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4"/>
        <v/>
      </c>
      <c r="C86" s="102" t="str">
        <f t="shared" si="84"/>
        <v/>
      </c>
      <c r="D86" s="97" t="str">
        <f t="shared" si="119"/>
        <v/>
      </c>
      <c r="E86" s="98" t="str">
        <f t="shared" si="120"/>
        <v/>
      </c>
      <c r="F86" s="8" t="str">
        <f t="shared" si="95"/>
        <v/>
      </c>
      <c r="H86" s="105" t="str">
        <f t="shared" si="85"/>
        <v/>
      </c>
      <c r="I86" s="97" t="str">
        <f t="shared" si="121"/>
        <v/>
      </c>
      <c r="J86" s="98" t="str">
        <f t="shared" si="122"/>
        <v/>
      </c>
      <c r="K86" s="8" t="str">
        <f t="shared" si="123"/>
        <v/>
      </c>
      <c r="L86" s="54"/>
      <c r="M86" s="17" t="str">
        <f>IF('Hedging Dashboard'!AH86="","",'Hedging Dashboard'!AH86)</f>
        <v/>
      </c>
      <c r="O86" s="9" t="str">
        <f t="shared" si="86"/>
        <v/>
      </c>
      <c r="P86" s="97" t="str">
        <f t="shared" si="124"/>
        <v/>
      </c>
      <c r="Q86" s="98" t="str">
        <f t="shared" si="125"/>
        <v/>
      </c>
      <c r="R86" s="4" t="str">
        <f t="shared" si="126"/>
        <v/>
      </c>
      <c r="S86" s="4" t="str">
        <f t="shared" si="96"/>
        <v/>
      </c>
      <c r="T86" s="107" t="str">
        <f t="shared" si="127"/>
        <v/>
      </c>
      <c r="U86" s="4" t="str">
        <f>IF(M86="","",IF(B86="NB",U85,IF(T86="",SUM($T$5:$T86)+S86,SUM($T$5:$T86))))</f>
        <v/>
      </c>
      <c r="V86" s="109" t="str">
        <f t="shared" si="83"/>
        <v/>
      </c>
      <c r="W86" s="83" t="e">
        <f t="shared" si="97"/>
        <v>#VALUE!</v>
      </c>
      <c r="X86" s="85" t="str">
        <f t="shared" si="98"/>
        <v/>
      </c>
      <c r="Y86" s="9" t="str">
        <f t="shared" si="89"/>
        <v>B</v>
      </c>
      <c r="Z86" s="4" t="str">
        <f t="shared" si="90"/>
        <v>D</v>
      </c>
      <c r="AA86" s="4" t="str">
        <f t="shared" si="91"/>
        <v>B</v>
      </c>
      <c r="AB86" s="4" t="str">
        <f t="shared" si="87"/>
        <v/>
      </c>
      <c r="AC86" s="4" t="str">
        <f t="shared" si="92"/>
        <v/>
      </c>
      <c r="AD86" s="4" t="str">
        <f t="shared" si="93"/>
        <v/>
      </c>
      <c r="AE86" s="1" t="str">
        <f t="shared" si="99"/>
        <v/>
      </c>
      <c r="AF86" s="1" t="str">
        <f t="shared" si="100"/>
        <v/>
      </c>
      <c r="AG86" s="1" t="str">
        <f t="shared" si="101"/>
        <v/>
      </c>
      <c r="AH86" s="1" t="str">
        <f t="shared" si="102"/>
        <v/>
      </c>
      <c r="AI86" s="1" t="str">
        <f t="shared" si="103"/>
        <v/>
      </c>
      <c r="AJ86" s="1" t="str">
        <f t="shared" si="104"/>
        <v/>
      </c>
      <c r="AK86" s="1">
        <f t="shared" si="128"/>
        <v>0</v>
      </c>
      <c r="AL86" s="1">
        <f t="shared" si="129"/>
        <v>0</v>
      </c>
      <c r="AM86" s="1" t="str">
        <f t="shared" si="88"/>
        <v/>
      </c>
      <c r="AN86" s="1">
        <f t="shared" si="105"/>
        <v>0</v>
      </c>
      <c r="AO86" s="1" t="str">
        <f t="shared" si="137"/>
        <v/>
      </c>
      <c r="AP86" s="1" t="str">
        <f t="shared" si="106"/>
        <v>N</v>
      </c>
      <c r="AQ86" s="1" t="str">
        <f t="shared" si="107"/>
        <v>N</v>
      </c>
      <c r="AR86" s="1" t="str">
        <f t="shared" si="108"/>
        <v>N</v>
      </c>
      <c r="AS86" s="1" t="str">
        <f t="shared" si="109"/>
        <v/>
      </c>
      <c r="AT86" s="15" t="str">
        <f t="shared" si="110"/>
        <v/>
      </c>
      <c r="AU86" s="1" t="str">
        <f t="shared" si="111"/>
        <v/>
      </c>
      <c r="AV86" s="1" t="str">
        <f t="shared" si="112"/>
        <v/>
      </c>
      <c r="AW86" s="1" t="str">
        <f t="shared" si="113"/>
        <v/>
      </c>
      <c r="AX86" s="1" t="str">
        <f t="shared" si="114"/>
        <v/>
      </c>
      <c r="AY86" s="1" t="str">
        <f t="shared" si="11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1"/>
        <v>00000</v>
      </c>
      <c r="BC86" s="1" t="str">
        <f t="shared" si="81"/>
        <v>00000</v>
      </c>
      <c r="BD86" s="1" t="str">
        <f t="shared" si="82"/>
        <v>000000</v>
      </c>
      <c r="BE86" s="1" t="str">
        <f t="shared" si="82"/>
        <v>000000</v>
      </c>
      <c r="BF86" s="1" t="str">
        <f t="shared" si="130"/>
        <v>B</v>
      </c>
      <c r="BG86" s="1" t="str">
        <f t="shared" si="116"/>
        <v/>
      </c>
      <c r="BH86" s="1">
        <f t="shared" si="131"/>
        <v>0</v>
      </c>
      <c r="BI86" s="1" t="str">
        <f t="shared" si="117"/>
        <v/>
      </c>
      <c r="BJ86" s="1">
        <f t="shared" si="132"/>
        <v>0</v>
      </c>
      <c r="BK86" s="1" t="str">
        <f t="shared" si="118"/>
        <v/>
      </c>
      <c r="BL86" s="1">
        <f t="shared" si="133"/>
        <v>0</v>
      </c>
      <c r="BM86" s="1" t="str">
        <f t="shared" si="134"/>
        <v>0</v>
      </c>
      <c r="BN86" s="1" t="str">
        <f t="shared" si="135"/>
        <v>0</v>
      </c>
      <c r="BO86" s="1" t="str">
        <f t="shared" si="136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4"/>
        <v/>
      </c>
      <c r="C87" s="102" t="str">
        <f t="shared" si="84"/>
        <v/>
      </c>
      <c r="D87" s="97" t="str">
        <f t="shared" si="119"/>
        <v/>
      </c>
      <c r="E87" s="98" t="str">
        <f t="shared" si="120"/>
        <v/>
      </c>
      <c r="F87" s="8" t="str">
        <f t="shared" si="95"/>
        <v/>
      </c>
      <c r="H87" s="105" t="str">
        <f t="shared" si="85"/>
        <v/>
      </c>
      <c r="I87" s="97" t="str">
        <f t="shared" si="121"/>
        <v/>
      </c>
      <c r="J87" s="98" t="str">
        <f t="shared" si="122"/>
        <v/>
      </c>
      <c r="K87" s="8" t="str">
        <f t="shared" si="123"/>
        <v/>
      </c>
      <c r="L87" s="54"/>
      <c r="M87" s="17" t="str">
        <f>IF('Hedging Dashboard'!AH87="","",'Hedging Dashboard'!AH87)</f>
        <v/>
      </c>
      <c r="O87" s="9" t="str">
        <f t="shared" si="86"/>
        <v/>
      </c>
      <c r="P87" s="97" t="str">
        <f t="shared" si="124"/>
        <v/>
      </c>
      <c r="Q87" s="98" t="str">
        <f t="shared" si="125"/>
        <v/>
      </c>
      <c r="R87" s="4" t="str">
        <f t="shared" si="126"/>
        <v/>
      </c>
      <c r="S87" s="4" t="str">
        <f t="shared" si="96"/>
        <v/>
      </c>
      <c r="T87" s="107" t="str">
        <f t="shared" si="127"/>
        <v/>
      </c>
      <c r="U87" s="4" t="str">
        <f>IF(M87="","",IF(B87="NB",U86,IF(T87="",SUM($T$5:$T87)+S87,SUM($T$5:$T87))))</f>
        <v/>
      </c>
      <c r="V87" s="109" t="str">
        <f t="shared" si="83"/>
        <v/>
      </c>
      <c r="W87" s="83" t="e">
        <f t="shared" si="97"/>
        <v>#VALUE!</v>
      </c>
      <c r="X87" s="85" t="str">
        <f t="shared" si="98"/>
        <v/>
      </c>
      <c r="Y87" s="9" t="str">
        <f t="shared" si="89"/>
        <v>B</v>
      </c>
      <c r="Z87" s="4" t="str">
        <f t="shared" si="90"/>
        <v>D</v>
      </c>
      <c r="AA87" s="4" t="str">
        <f t="shared" si="91"/>
        <v>B</v>
      </c>
      <c r="AB87" s="4" t="str">
        <f t="shared" si="87"/>
        <v/>
      </c>
      <c r="AC87" s="4" t="str">
        <f t="shared" si="92"/>
        <v/>
      </c>
      <c r="AD87" s="4" t="str">
        <f t="shared" si="93"/>
        <v/>
      </c>
      <c r="AE87" s="1" t="str">
        <f t="shared" si="99"/>
        <v/>
      </c>
      <c r="AF87" s="1" t="str">
        <f t="shared" si="100"/>
        <v/>
      </c>
      <c r="AG87" s="1" t="str">
        <f t="shared" si="101"/>
        <v/>
      </c>
      <c r="AH87" s="1" t="str">
        <f t="shared" si="102"/>
        <v/>
      </c>
      <c r="AI87" s="1" t="str">
        <f t="shared" si="103"/>
        <v/>
      </c>
      <c r="AJ87" s="1" t="str">
        <f t="shared" si="104"/>
        <v/>
      </c>
      <c r="AK87" s="1">
        <f t="shared" si="128"/>
        <v>0</v>
      </c>
      <c r="AL87" s="1">
        <f t="shared" si="129"/>
        <v>0</v>
      </c>
      <c r="AM87" s="1" t="str">
        <f t="shared" si="88"/>
        <v/>
      </c>
      <c r="AN87" s="1">
        <f t="shared" si="105"/>
        <v>0</v>
      </c>
      <c r="AO87" s="1" t="str">
        <f t="shared" si="137"/>
        <v/>
      </c>
      <c r="AP87" s="1" t="str">
        <f t="shared" si="106"/>
        <v>N</v>
      </c>
      <c r="AQ87" s="1" t="str">
        <f t="shared" si="107"/>
        <v>N</v>
      </c>
      <c r="AR87" s="1" t="str">
        <f t="shared" si="108"/>
        <v>N</v>
      </c>
      <c r="AS87" s="1" t="str">
        <f t="shared" si="109"/>
        <v/>
      </c>
      <c r="AT87" s="15" t="str">
        <f t="shared" si="110"/>
        <v/>
      </c>
      <c r="AU87" s="1" t="str">
        <f t="shared" si="111"/>
        <v/>
      </c>
      <c r="AV87" s="1" t="str">
        <f t="shared" si="112"/>
        <v/>
      </c>
      <c r="AW87" s="1" t="str">
        <f t="shared" si="113"/>
        <v/>
      </c>
      <c r="AX87" s="1" t="str">
        <f t="shared" si="114"/>
        <v/>
      </c>
      <c r="AY87" s="1" t="str">
        <f t="shared" si="11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1"/>
        <v>00000</v>
      </c>
      <c r="BC87" s="1" t="str">
        <f t="shared" si="81"/>
        <v>00000</v>
      </c>
      <c r="BD87" s="1" t="str">
        <f t="shared" si="82"/>
        <v>000000</v>
      </c>
      <c r="BE87" s="1" t="str">
        <f t="shared" si="82"/>
        <v>000000</v>
      </c>
      <c r="BF87" s="1" t="str">
        <f t="shared" si="130"/>
        <v>B</v>
      </c>
      <c r="BG87" s="1" t="str">
        <f t="shared" si="116"/>
        <v/>
      </c>
      <c r="BH87" s="1">
        <f t="shared" si="131"/>
        <v>0</v>
      </c>
      <c r="BI87" s="1" t="str">
        <f t="shared" si="117"/>
        <v/>
      </c>
      <c r="BJ87" s="1">
        <f t="shared" si="132"/>
        <v>0</v>
      </c>
      <c r="BK87" s="1" t="str">
        <f t="shared" si="118"/>
        <v/>
      </c>
      <c r="BL87" s="1">
        <f t="shared" si="133"/>
        <v>0</v>
      </c>
      <c r="BM87" s="1" t="str">
        <f t="shared" si="134"/>
        <v>0</v>
      </c>
      <c r="BN87" s="1" t="str">
        <f t="shared" si="135"/>
        <v>0</v>
      </c>
      <c r="BO87" s="1" t="str">
        <f t="shared" si="136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4"/>
        <v/>
      </c>
      <c r="C88" s="102" t="str">
        <f t="shared" si="84"/>
        <v/>
      </c>
      <c r="D88" s="97" t="str">
        <f t="shared" si="119"/>
        <v/>
      </c>
      <c r="E88" s="98" t="str">
        <f t="shared" si="120"/>
        <v/>
      </c>
      <c r="F88" s="8" t="str">
        <f t="shared" si="95"/>
        <v/>
      </c>
      <c r="H88" s="105" t="str">
        <f t="shared" si="85"/>
        <v/>
      </c>
      <c r="I88" s="97" t="str">
        <f t="shared" si="121"/>
        <v/>
      </c>
      <c r="J88" s="98" t="str">
        <f t="shared" si="122"/>
        <v/>
      </c>
      <c r="K88" s="8" t="str">
        <f t="shared" si="123"/>
        <v/>
      </c>
      <c r="L88" s="54"/>
      <c r="M88" s="17" t="str">
        <f>IF('Hedging Dashboard'!AH88="","",'Hedging Dashboard'!AH88)</f>
        <v/>
      </c>
      <c r="O88" s="9" t="str">
        <f t="shared" si="86"/>
        <v/>
      </c>
      <c r="P88" s="97" t="str">
        <f t="shared" si="124"/>
        <v/>
      </c>
      <c r="Q88" s="98" t="str">
        <f t="shared" si="125"/>
        <v/>
      </c>
      <c r="R88" s="4" t="str">
        <f t="shared" si="126"/>
        <v/>
      </c>
      <c r="S88" s="4" t="str">
        <f t="shared" si="96"/>
        <v/>
      </c>
      <c r="T88" s="107" t="str">
        <f t="shared" si="127"/>
        <v/>
      </c>
      <c r="U88" s="4" t="str">
        <f>IF(M88="","",IF(B88="NB",U87,IF(T88="",SUM($T$5:$T88)+S88,SUM($T$5:$T88))))</f>
        <v/>
      </c>
      <c r="V88" s="109" t="str">
        <f t="shared" si="83"/>
        <v/>
      </c>
      <c r="W88" s="83" t="e">
        <f t="shared" si="97"/>
        <v>#VALUE!</v>
      </c>
      <c r="X88" s="85" t="str">
        <f t="shared" si="98"/>
        <v/>
      </c>
      <c r="Y88" s="9" t="str">
        <f t="shared" si="89"/>
        <v>B</v>
      </c>
      <c r="Z88" s="4" t="str">
        <f t="shared" si="90"/>
        <v>D</v>
      </c>
      <c r="AA88" s="4" t="str">
        <f t="shared" si="91"/>
        <v>B</v>
      </c>
      <c r="AB88" s="4" t="str">
        <f t="shared" si="87"/>
        <v/>
      </c>
      <c r="AC88" s="4" t="str">
        <f t="shared" si="92"/>
        <v/>
      </c>
      <c r="AD88" s="4" t="str">
        <f t="shared" si="93"/>
        <v/>
      </c>
      <c r="AE88" s="1" t="str">
        <f t="shared" si="99"/>
        <v/>
      </c>
      <c r="AF88" s="1" t="str">
        <f t="shared" si="100"/>
        <v/>
      </c>
      <c r="AG88" s="1" t="str">
        <f t="shared" si="101"/>
        <v/>
      </c>
      <c r="AH88" s="1" t="str">
        <f t="shared" si="102"/>
        <v/>
      </c>
      <c r="AI88" s="1" t="str">
        <f t="shared" si="103"/>
        <v/>
      </c>
      <c r="AJ88" s="1" t="str">
        <f t="shared" si="104"/>
        <v/>
      </c>
      <c r="AK88" s="1">
        <f t="shared" si="128"/>
        <v>0</v>
      </c>
      <c r="AL88" s="1">
        <f t="shared" si="129"/>
        <v>0</v>
      </c>
      <c r="AM88" s="1" t="str">
        <f t="shared" si="88"/>
        <v/>
      </c>
      <c r="AN88" s="1">
        <f t="shared" si="105"/>
        <v>0</v>
      </c>
      <c r="AO88" s="1" t="str">
        <f t="shared" si="137"/>
        <v/>
      </c>
      <c r="AP88" s="1" t="str">
        <f t="shared" si="106"/>
        <v>N</v>
      </c>
      <c r="AQ88" s="1" t="str">
        <f t="shared" si="107"/>
        <v>N</v>
      </c>
      <c r="AR88" s="1" t="str">
        <f t="shared" si="108"/>
        <v>N</v>
      </c>
      <c r="AS88" s="1" t="str">
        <f t="shared" si="109"/>
        <v/>
      </c>
      <c r="AT88" s="15" t="str">
        <f t="shared" si="110"/>
        <v/>
      </c>
      <c r="AU88" s="1" t="str">
        <f t="shared" si="111"/>
        <v/>
      </c>
      <c r="AV88" s="1" t="str">
        <f t="shared" si="112"/>
        <v/>
      </c>
      <c r="AW88" s="1" t="str">
        <f t="shared" si="113"/>
        <v/>
      </c>
      <c r="AX88" s="1" t="str">
        <f t="shared" si="114"/>
        <v/>
      </c>
      <c r="AY88" s="1" t="str">
        <f t="shared" si="11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1"/>
        <v>00000</v>
      </c>
      <c r="BC88" s="1" t="str">
        <f t="shared" si="81"/>
        <v>00000</v>
      </c>
      <c r="BD88" s="1" t="str">
        <f t="shared" si="82"/>
        <v>000000</v>
      </c>
      <c r="BE88" s="1" t="str">
        <f t="shared" si="82"/>
        <v>000000</v>
      </c>
      <c r="BF88" s="1" t="str">
        <f t="shared" si="130"/>
        <v>B</v>
      </c>
      <c r="BG88" s="1" t="str">
        <f t="shared" si="116"/>
        <v/>
      </c>
      <c r="BH88" s="1">
        <f t="shared" si="131"/>
        <v>0</v>
      </c>
      <c r="BI88" s="1" t="str">
        <f t="shared" si="117"/>
        <v/>
      </c>
      <c r="BJ88" s="1">
        <f t="shared" si="132"/>
        <v>0</v>
      </c>
      <c r="BK88" s="1" t="str">
        <f t="shared" si="118"/>
        <v/>
      </c>
      <c r="BL88" s="1">
        <f t="shared" si="133"/>
        <v>0</v>
      </c>
      <c r="BM88" s="1" t="str">
        <f t="shared" si="134"/>
        <v>0</v>
      </c>
      <c r="BN88" s="1" t="str">
        <f t="shared" si="135"/>
        <v>0</v>
      </c>
      <c r="BO88" s="1" t="str">
        <f t="shared" si="136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6" t="str">
        <f t="shared" si="94"/>
        <v/>
      </c>
      <c r="C89" s="103" t="str">
        <f t="shared" si="84"/>
        <v/>
      </c>
      <c r="D89" s="99" t="str">
        <f t="shared" si="119"/>
        <v/>
      </c>
      <c r="E89" s="100" t="str">
        <f t="shared" si="120"/>
        <v/>
      </c>
      <c r="F89" s="10" t="str">
        <f t="shared" si="95"/>
        <v/>
      </c>
      <c r="H89" s="106" t="str">
        <f t="shared" si="85"/>
        <v/>
      </c>
      <c r="I89" s="99" t="str">
        <f t="shared" si="121"/>
        <v/>
      </c>
      <c r="J89" s="100" t="str">
        <f t="shared" si="122"/>
        <v/>
      </c>
      <c r="K89" s="10" t="str">
        <f t="shared" si="123"/>
        <v/>
      </c>
      <c r="L89" s="54"/>
      <c r="M89" s="18" t="str">
        <f>IF('Hedging Dashboard'!AH89="","",'Hedging Dashboard'!AH89)</f>
        <v/>
      </c>
      <c r="O89" s="86" t="str">
        <f t="shared" si="86"/>
        <v/>
      </c>
      <c r="P89" s="99" t="str">
        <f t="shared" si="124"/>
        <v/>
      </c>
      <c r="Q89" s="100" t="str">
        <f t="shared" si="125"/>
        <v/>
      </c>
      <c r="R89" s="5" t="str">
        <f t="shared" si="126"/>
        <v/>
      </c>
      <c r="S89" s="5" t="str">
        <f t="shared" si="96"/>
        <v/>
      </c>
      <c r="T89" s="107" t="str">
        <f t="shared" si="127"/>
        <v/>
      </c>
      <c r="U89" s="5" t="str">
        <f>IF(M89="","",IF(B89="NB",U88,IF(T89="",SUM($T$5:$T89)+S89,SUM($T$5:$T89))))</f>
        <v/>
      </c>
      <c r="V89" s="110" t="str">
        <f t="shared" si="83"/>
        <v/>
      </c>
      <c r="W89" s="83" t="e">
        <f t="shared" si="97"/>
        <v>#VALUE!</v>
      </c>
      <c r="X89" s="85" t="str">
        <f t="shared" si="98"/>
        <v/>
      </c>
      <c r="Y89" s="9" t="str">
        <f t="shared" si="89"/>
        <v>B</v>
      </c>
      <c r="Z89" s="4" t="str">
        <f t="shared" si="90"/>
        <v>D</v>
      </c>
      <c r="AA89" s="4" t="str">
        <f t="shared" si="91"/>
        <v>B</v>
      </c>
      <c r="AB89" s="4" t="str">
        <f t="shared" si="87"/>
        <v/>
      </c>
      <c r="AC89" s="4" t="str">
        <f t="shared" si="92"/>
        <v/>
      </c>
      <c r="AD89" s="4" t="str">
        <f t="shared" si="93"/>
        <v/>
      </c>
      <c r="AE89" s="1" t="str">
        <f t="shared" si="99"/>
        <v/>
      </c>
      <c r="AF89" s="1" t="str">
        <f t="shared" si="100"/>
        <v/>
      </c>
      <c r="AG89" s="1" t="str">
        <f t="shared" si="101"/>
        <v/>
      </c>
      <c r="AH89" s="1" t="str">
        <f t="shared" si="102"/>
        <v/>
      </c>
      <c r="AI89" s="1" t="str">
        <f t="shared" si="103"/>
        <v/>
      </c>
      <c r="AJ89" s="1" t="str">
        <f t="shared" si="104"/>
        <v/>
      </c>
      <c r="AK89" s="1">
        <f t="shared" si="128"/>
        <v>0</v>
      </c>
      <c r="AL89" s="1">
        <f t="shared" si="129"/>
        <v>0</v>
      </c>
      <c r="AM89" s="1" t="str">
        <f t="shared" si="88"/>
        <v/>
      </c>
      <c r="AN89" s="1">
        <f t="shared" si="105"/>
        <v>0</v>
      </c>
      <c r="AO89" s="1" t="str">
        <f t="shared" si="137"/>
        <v/>
      </c>
      <c r="AP89" s="1" t="str">
        <f t="shared" si="106"/>
        <v>N</v>
      </c>
      <c r="AQ89" s="1" t="str">
        <f t="shared" si="107"/>
        <v>N</v>
      </c>
      <c r="AR89" s="1" t="str">
        <f t="shared" si="108"/>
        <v>N</v>
      </c>
      <c r="AS89" s="1" t="str">
        <f t="shared" si="109"/>
        <v/>
      </c>
      <c r="AT89" s="15" t="str">
        <f t="shared" si="110"/>
        <v/>
      </c>
      <c r="AU89" s="1" t="str">
        <f t="shared" si="111"/>
        <v/>
      </c>
      <c r="AV89" s="1" t="str">
        <f t="shared" si="112"/>
        <v/>
      </c>
      <c r="AW89" s="1" t="str">
        <f t="shared" si="113"/>
        <v/>
      </c>
      <c r="AX89" s="1" t="str">
        <f t="shared" si="114"/>
        <v/>
      </c>
      <c r="AY89" s="1" t="str">
        <f t="shared" si="11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1"/>
        <v>00000</v>
      </c>
      <c r="BC89" s="1" t="str">
        <f t="shared" si="81"/>
        <v>00000</v>
      </c>
      <c r="BD89" s="1" t="str">
        <f t="shared" si="82"/>
        <v>000000</v>
      </c>
      <c r="BE89" s="1" t="str">
        <f t="shared" si="82"/>
        <v>000000</v>
      </c>
      <c r="BF89" s="1" t="str">
        <f t="shared" si="130"/>
        <v>B</v>
      </c>
      <c r="BG89" s="1" t="str">
        <f t="shared" si="116"/>
        <v/>
      </c>
      <c r="BH89" s="1">
        <f t="shared" si="131"/>
        <v>0</v>
      </c>
      <c r="BI89" s="1" t="str">
        <f t="shared" si="117"/>
        <v/>
      </c>
      <c r="BJ89" s="1">
        <f t="shared" si="132"/>
        <v>0</v>
      </c>
      <c r="BK89" s="1" t="str">
        <f t="shared" si="118"/>
        <v/>
      </c>
      <c r="BL89" s="1">
        <f t="shared" si="133"/>
        <v>0</v>
      </c>
      <c r="BM89" s="1" t="str">
        <f t="shared" si="134"/>
        <v>0</v>
      </c>
      <c r="BN89" s="1" t="str">
        <f t="shared" si="135"/>
        <v>0</v>
      </c>
      <c r="BO89" s="1" t="str">
        <f t="shared" si="136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4"/>
        <v/>
      </c>
      <c r="C90" s="101" t="str">
        <f t="shared" si="84"/>
        <v/>
      </c>
      <c r="D90" s="13" t="str">
        <f t="shared" si="119"/>
        <v/>
      </c>
      <c r="E90" s="45" t="str">
        <f t="shared" si="120"/>
        <v/>
      </c>
      <c r="F90" s="14" t="str">
        <f t="shared" si="95"/>
        <v/>
      </c>
      <c r="H90" s="104" t="str">
        <f t="shared" si="85"/>
        <v/>
      </c>
      <c r="I90" s="13" t="str">
        <f t="shared" si="121"/>
        <v/>
      </c>
      <c r="J90" s="45" t="str">
        <f t="shared" si="122"/>
        <v/>
      </c>
      <c r="K90" s="14" t="str">
        <f t="shared" si="123"/>
        <v/>
      </c>
      <c r="L90" s="54"/>
      <c r="M90" s="16" t="str">
        <f>IF('Hedging Dashboard'!AH90="","",'Hedging Dashboard'!AH90)</f>
        <v/>
      </c>
      <c r="O90" s="12" t="str">
        <f t="shared" si="86"/>
        <v/>
      </c>
      <c r="P90" s="13" t="str">
        <f t="shared" si="124"/>
        <v/>
      </c>
      <c r="Q90" s="45" t="str">
        <f t="shared" si="125"/>
        <v/>
      </c>
      <c r="R90" s="96" t="str">
        <f t="shared" si="126"/>
        <v/>
      </c>
      <c r="S90" s="96" t="str">
        <f t="shared" si="96"/>
        <v/>
      </c>
      <c r="T90" s="107" t="str">
        <f t="shared" si="127"/>
        <v/>
      </c>
      <c r="U90" s="96" t="str">
        <f>IF(M90="","",IF(B90="NB",U89,IF(T90="",SUM($T$5:$T90)+S90,SUM($T$5:$T90))))</f>
        <v/>
      </c>
      <c r="V90" s="108" t="str">
        <f t="shared" si="83"/>
        <v/>
      </c>
      <c r="W90" s="83" t="e">
        <f t="shared" si="97"/>
        <v>#VALUE!</v>
      </c>
      <c r="X90" s="85" t="str">
        <f t="shared" si="98"/>
        <v/>
      </c>
      <c r="Y90" s="9" t="str">
        <f t="shared" si="89"/>
        <v>B</v>
      </c>
      <c r="Z90" s="4" t="str">
        <f t="shared" si="90"/>
        <v>D</v>
      </c>
      <c r="AA90" s="4" t="str">
        <f t="shared" si="91"/>
        <v>B</v>
      </c>
      <c r="AB90" s="4" t="str">
        <f t="shared" si="87"/>
        <v/>
      </c>
      <c r="AC90" s="4" t="str">
        <f t="shared" si="92"/>
        <v/>
      </c>
      <c r="AD90" s="4" t="str">
        <f t="shared" si="93"/>
        <v/>
      </c>
      <c r="AE90" s="1" t="str">
        <f t="shared" si="99"/>
        <v/>
      </c>
      <c r="AF90" s="1" t="str">
        <f t="shared" si="100"/>
        <v/>
      </c>
      <c r="AG90" s="1" t="str">
        <f t="shared" si="101"/>
        <v/>
      </c>
      <c r="AH90" s="1" t="str">
        <f t="shared" si="102"/>
        <v/>
      </c>
      <c r="AI90" s="1" t="str">
        <f t="shared" si="103"/>
        <v/>
      </c>
      <c r="AJ90" s="1" t="str">
        <f t="shared" si="104"/>
        <v/>
      </c>
      <c r="AK90" s="1">
        <f t="shared" si="128"/>
        <v>0</v>
      </c>
      <c r="AL90" s="1">
        <f t="shared" si="129"/>
        <v>0</v>
      </c>
      <c r="AM90" s="1" t="str">
        <f t="shared" si="88"/>
        <v/>
      </c>
      <c r="AN90" s="1">
        <f t="shared" si="105"/>
        <v>0</v>
      </c>
      <c r="AO90" s="1" t="str">
        <f t="shared" si="137"/>
        <v/>
      </c>
      <c r="AP90" s="1" t="str">
        <f t="shared" si="106"/>
        <v>N</v>
      </c>
      <c r="AQ90" s="1" t="str">
        <f t="shared" si="107"/>
        <v>N</v>
      </c>
      <c r="AR90" s="1" t="str">
        <f t="shared" si="108"/>
        <v>N</v>
      </c>
      <c r="AS90" s="1" t="str">
        <f t="shared" si="109"/>
        <v/>
      </c>
      <c r="AT90" s="15" t="str">
        <f t="shared" si="110"/>
        <v/>
      </c>
      <c r="AU90" s="1" t="str">
        <f t="shared" si="111"/>
        <v/>
      </c>
      <c r="AV90" s="1" t="str">
        <f t="shared" si="112"/>
        <v/>
      </c>
      <c r="AW90" s="1" t="str">
        <f t="shared" si="113"/>
        <v/>
      </c>
      <c r="AX90" s="1" t="str">
        <f t="shared" si="114"/>
        <v/>
      </c>
      <c r="AY90" s="1" t="str">
        <f t="shared" si="11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1"/>
        <v>00000</v>
      </c>
      <c r="BC90" s="1" t="str">
        <f t="shared" si="81"/>
        <v>00000</v>
      </c>
      <c r="BD90" s="1" t="str">
        <f t="shared" si="82"/>
        <v>000000</v>
      </c>
      <c r="BE90" s="1" t="str">
        <f t="shared" si="82"/>
        <v>000000</v>
      </c>
      <c r="BF90" s="1" t="str">
        <f t="shared" si="130"/>
        <v>B</v>
      </c>
      <c r="BG90" s="1" t="str">
        <f t="shared" si="116"/>
        <v/>
      </c>
      <c r="BH90" s="1">
        <f t="shared" si="131"/>
        <v>0</v>
      </c>
      <c r="BI90" s="1" t="str">
        <f t="shared" si="117"/>
        <v/>
      </c>
      <c r="BJ90" s="1">
        <f t="shared" si="132"/>
        <v>0</v>
      </c>
      <c r="BK90" s="1" t="str">
        <f t="shared" si="118"/>
        <v/>
      </c>
      <c r="BL90" s="1">
        <f t="shared" si="133"/>
        <v>0</v>
      </c>
      <c r="BM90" s="1" t="str">
        <f t="shared" si="134"/>
        <v>0</v>
      </c>
      <c r="BN90" s="1" t="str">
        <f t="shared" si="135"/>
        <v>0</v>
      </c>
      <c r="BO90" s="1" t="str">
        <f t="shared" si="136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4"/>
        <v/>
      </c>
      <c r="C91" s="102" t="str">
        <f t="shared" si="84"/>
        <v/>
      </c>
      <c r="D91" s="97" t="str">
        <f t="shared" si="119"/>
        <v/>
      </c>
      <c r="E91" s="98" t="str">
        <f t="shared" si="120"/>
        <v/>
      </c>
      <c r="F91" s="8" t="str">
        <f t="shared" si="95"/>
        <v/>
      </c>
      <c r="H91" s="105" t="str">
        <f t="shared" si="85"/>
        <v/>
      </c>
      <c r="I91" s="97" t="str">
        <f t="shared" si="121"/>
        <v/>
      </c>
      <c r="J91" s="98" t="str">
        <f t="shared" si="122"/>
        <v/>
      </c>
      <c r="K91" s="8" t="str">
        <f t="shared" si="123"/>
        <v/>
      </c>
      <c r="L91" s="54"/>
      <c r="M91" s="17" t="str">
        <f>IF('Hedging Dashboard'!AH91="","",'Hedging Dashboard'!AH91)</f>
        <v/>
      </c>
      <c r="O91" s="9" t="str">
        <f t="shared" si="86"/>
        <v/>
      </c>
      <c r="P91" s="97" t="str">
        <f t="shared" si="124"/>
        <v/>
      </c>
      <c r="Q91" s="98" t="str">
        <f t="shared" si="125"/>
        <v/>
      </c>
      <c r="R91" s="4" t="str">
        <f t="shared" si="126"/>
        <v/>
      </c>
      <c r="S91" s="4" t="str">
        <f t="shared" si="96"/>
        <v/>
      </c>
      <c r="T91" s="107" t="str">
        <f t="shared" si="127"/>
        <v/>
      </c>
      <c r="U91" s="4" t="str">
        <f>IF(M91="","",IF(B91="NB",U90,IF(T91="",SUM($T$5:$T91)+S91,SUM($T$5:$T91))))</f>
        <v/>
      </c>
      <c r="V91" s="109" t="str">
        <f t="shared" si="83"/>
        <v/>
      </c>
      <c r="W91" s="83" t="e">
        <f t="shared" si="97"/>
        <v>#VALUE!</v>
      </c>
      <c r="X91" s="85" t="str">
        <f t="shared" si="98"/>
        <v/>
      </c>
      <c r="Y91" s="9" t="str">
        <f t="shared" si="89"/>
        <v>B</v>
      </c>
      <c r="Z91" s="4" t="str">
        <f t="shared" si="90"/>
        <v>D</v>
      </c>
      <c r="AA91" s="4" t="str">
        <f t="shared" si="91"/>
        <v>B</v>
      </c>
      <c r="AB91" s="4" t="str">
        <f t="shared" si="87"/>
        <v/>
      </c>
      <c r="AC91" s="4" t="str">
        <f t="shared" si="92"/>
        <v/>
      </c>
      <c r="AD91" s="4" t="str">
        <f t="shared" si="93"/>
        <v/>
      </c>
      <c r="AE91" s="1" t="str">
        <f t="shared" si="99"/>
        <v/>
      </c>
      <c r="AF91" s="1" t="str">
        <f t="shared" si="100"/>
        <v/>
      </c>
      <c r="AG91" s="1" t="str">
        <f t="shared" si="101"/>
        <v/>
      </c>
      <c r="AH91" s="1" t="str">
        <f t="shared" si="102"/>
        <v/>
      </c>
      <c r="AI91" s="1" t="str">
        <f t="shared" si="103"/>
        <v/>
      </c>
      <c r="AJ91" s="1" t="str">
        <f t="shared" si="104"/>
        <v/>
      </c>
      <c r="AK91" s="1">
        <f t="shared" si="128"/>
        <v>0</v>
      </c>
      <c r="AL91" s="1">
        <f t="shared" si="129"/>
        <v>0</v>
      </c>
      <c r="AM91" s="1" t="str">
        <f t="shared" si="88"/>
        <v/>
      </c>
      <c r="AN91" s="1">
        <f t="shared" si="105"/>
        <v>0</v>
      </c>
      <c r="AO91" s="1" t="str">
        <f t="shared" si="137"/>
        <v/>
      </c>
      <c r="AP91" s="1" t="str">
        <f t="shared" si="106"/>
        <v>N</v>
      </c>
      <c r="AQ91" s="1" t="str">
        <f t="shared" si="107"/>
        <v>N</v>
      </c>
      <c r="AR91" s="1" t="str">
        <f t="shared" si="108"/>
        <v>N</v>
      </c>
      <c r="AS91" s="1" t="str">
        <f t="shared" si="109"/>
        <v/>
      </c>
      <c r="AT91" s="15" t="str">
        <f t="shared" si="110"/>
        <v/>
      </c>
      <c r="AU91" s="1" t="str">
        <f t="shared" si="111"/>
        <v/>
      </c>
      <c r="AV91" s="1" t="str">
        <f t="shared" si="112"/>
        <v/>
      </c>
      <c r="AW91" s="1" t="str">
        <f t="shared" si="113"/>
        <v/>
      </c>
      <c r="AX91" s="1" t="str">
        <f t="shared" si="114"/>
        <v/>
      </c>
      <c r="AY91" s="1" t="str">
        <f t="shared" si="11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1"/>
        <v>00000</v>
      </c>
      <c r="BC91" s="1" t="str">
        <f t="shared" si="81"/>
        <v>00000</v>
      </c>
      <c r="BD91" s="1" t="str">
        <f t="shared" si="82"/>
        <v>000000</v>
      </c>
      <c r="BE91" s="1" t="str">
        <f t="shared" si="82"/>
        <v>000000</v>
      </c>
      <c r="BF91" s="1" t="str">
        <f t="shared" si="130"/>
        <v>B</v>
      </c>
      <c r="BG91" s="1" t="str">
        <f t="shared" si="116"/>
        <v/>
      </c>
      <c r="BH91" s="1">
        <f t="shared" si="131"/>
        <v>0</v>
      </c>
      <c r="BI91" s="1" t="str">
        <f t="shared" si="117"/>
        <v/>
      </c>
      <c r="BJ91" s="1">
        <f t="shared" si="132"/>
        <v>0</v>
      </c>
      <c r="BK91" s="1" t="str">
        <f t="shared" si="118"/>
        <v/>
      </c>
      <c r="BL91" s="1">
        <f t="shared" si="133"/>
        <v>0</v>
      </c>
      <c r="BM91" s="1" t="str">
        <f t="shared" si="134"/>
        <v>0</v>
      </c>
      <c r="BN91" s="1" t="str">
        <f t="shared" si="135"/>
        <v>0</v>
      </c>
      <c r="BO91" s="1" t="str">
        <f t="shared" si="136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4"/>
        <v/>
      </c>
      <c r="C92" s="102" t="str">
        <f t="shared" si="84"/>
        <v/>
      </c>
      <c r="D92" s="97" t="str">
        <f t="shared" si="119"/>
        <v/>
      </c>
      <c r="E92" s="98" t="str">
        <f t="shared" si="120"/>
        <v/>
      </c>
      <c r="F92" s="8" t="str">
        <f t="shared" si="95"/>
        <v/>
      </c>
      <c r="H92" s="105" t="str">
        <f t="shared" si="85"/>
        <v/>
      </c>
      <c r="I92" s="97" t="str">
        <f t="shared" si="121"/>
        <v/>
      </c>
      <c r="J92" s="98" t="str">
        <f t="shared" si="122"/>
        <v/>
      </c>
      <c r="K92" s="8" t="str">
        <f t="shared" si="123"/>
        <v/>
      </c>
      <c r="L92" s="54"/>
      <c r="M92" s="17" t="str">
        <f>IF('Hedging Dashboard'!AH92="","",'Hedging Dashboard'!AH92)</f>
        <v/>
      </c>
      <c r="O92" s="9" t="str">
        <f t="shared" si="86"/>
        <v/>
      </c>
      <c r="P92" s="97" t="str">
        <f t="shared" si="124"/>
        <v/>
      </c>
      <c r="Q92" s="98" t="str">
        <f t="shared" si="125"/>
        <v/>
      </c>
      <c r="R92" s="4" t="str">
        <f t="shared" si="126"/>
        <v/>
      </c>
      <c r="S92" s="4" t="str">
        <f t="shared" si="96"/>
        <v/>
      </c>
      <c r="T92" s="107" t="str">
        <f t="shared" si="127"/>
        <v/>
      </c>
      <c r="U92" s="4" t="str">
        <f>IF(M92="","",IF(B92="NB",U91,IF(T92="",SUM($T$5:$T92)+S92,SUM($T$5:$T92))))</f>
        <v/>
      </c>
      <c r="V92" s="109" t="str">
        <f t="shared" si="83"/>
        <v/>
      </c>
      <c r="W92" s="83" t="e">
        <f t="shared" si="97"/>
        <v>#VALUE!</v>
      </c>
      <c r="X92" s="85" t="str">
        <f t="shared" si="98"/>
        <v/>
      </c>
      <c r="Y92" s="9" t="str">
        <f t="shared" si="89"/>
        <v>B</v>
      </c>
      <c r="Z92" s="4" t="str">
        <f t="shared" si="90"/>
        <v>D</v>
      </c>
      <c r="AA92" s="4" t="str">
        <f t="shared" si="91"/>
        <v>B</v>
      </c>
      <c r="AB92" s="4" t="str">
        <f t="shared" si="87"/>
        <v/>
      </c>
      <c r="AC92" s="4" t="str">
        <f t="shared" si="92"/>
        <v/>
      </c>
      <c r="AD92" s="4" t="str">
        <f t="shared" si="93"/>
        <v/>
      </c>
      <c r="AE92" s="1" t="str">
        <f t="shared" si="99"/>
        <v/>
      </c>
      <c r="AF92" s="1" t="str">
        <f t="shared" si="100"/>
        <v/>
      </c>
      <c r="AG92" s="1" t="str">
        <f t="shared" si="101"/>
        <v/>
      </c>
      <c r="AH92" s="1" t="str">
        <f t="shared" si="102"/>
        <v/>
      </c>
      <c r="AI92" s="1" t="str">
        <f t="shared" si="103"/>
        <v/>
      </c>
      <c r="AJ92" s="1" t="str">
        <f t="shared" si="104"/>
        <v/>
      </c>
      <c r="AK92" s="1">
        <f t="shared" si="128"/>
        <v>0</v>
      </c>
      <c r="AL92" s="1">
        <f t="shared" si="129"/>
        <v>0</v>
      </c>
      <c r="AM92" s="1" t="str">
        <f t="shared" si="88"/>
        <v/>
      </c>
      <c r="AN92" s="1">
        <f t="shared" si="105"/>
        <v>0</v>
      </c>
      <c r="AO92" s="1" t="str">
        <f t="shared" si="137"/>
        <v/>
      </c>
      <c r="AP92" s="1" t="str">
        <f t="shared" si="106"/>
        <v>N</v>
      </c>
      <c r="AQ92" s="1" t="str">
        <f t="shared" si="107"/>
        <v>N</v>
      </c>
      <c r="AR92" s="1" t="str">
        <f t="shared" si="108"/>
        <v>N</v>
      </c>
      <c r="AS92" s="1" t="str">
        <f t="shared" si="109"/>
        <v/>
      </c>
      <c r="AT92" s="15" t="str">
        <f t="shared" si="110"/>
        <v/>
      </c>
      <c r="AU92" s="1" t="str">
        <f t="shared" si="111"/>
        <v/>
      </c>
      <c r="AV92" s="1" t="str">
        <f t="shared" si="112"/>
        <v/>
      </c>
      <c r="AW92" s="1" t="str">
        <f t="shared" si="113"/>
        <v/>
      </c>
      <c r="AX92" s="1" t="str">
        <f t="shared" si="114"/>
        <v/>
      </c>
      <c r="AY92" s="1" t="str">
        <f t="shared" si="11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1"/>
        <v>00000</v>
      </c>
      <c r="BC92" s="1" t="str">
        <f t="shared" si="81"/>
        <v>00000</v>
      </c>
      <c r="BD92" s="1" t="str">
        <f t="shared" si="82"/>
        <v>000000</v>
      </c>
      <c r="BE92" s="1" t="str">
        <f t="shared" si="82"/>
        <v>000000</v>
      </c>
      <c r="BF92" s="1" t="str">
        <f t="shared" si="130"/>
        <v>B</v>
      </c>
      <c r="BG92" s="1" t="str">
        <f t="shared" si="116"/>
        <v/>
      </c>
      <c r="BH92" s="1">
        <f t="shared" si="131"/>
        <v>0</v>
      </c>
      <c r="BI92" s="1" t="str">
        <f t="shared" si="117"/>
        <v/>
      </c>
      <c r="BJ92" s="1">
        <f t="shared" si="132"/>
        <v>0</v>
      </c>
      <c r="BK92" s="1" t="str">
        <f t="shared" si="118"/>
        <v/>
      </c>
      <c r="BL92" s="1">
        <f t="shared" si="133"/>
        <v>0</v>
      </c>
      <c r="BM92" s="1" t="str">
        <f t="shared" si="134"/>
        <v>0</v>
      </c>
      <c r="BN92" s="1" t="str">
        <f t="shared" si="135"/>
        <v>0</v>
      </c>
      <c r="BO92" s="1" t="str">
        <f t="shared" si="136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4"/>
        <v/>
      </c>
      <c r="C93" s="102" t="str">
        <f t="shared" si="84"/>
        <v/>
      </c>
      <c r="D93" s="97" t="str">
        <f t="shared" si="119"/>
        <v/>
      </c>
      <c r="E93" s="98" t="str">
        <f t="shared" si="120"/>
        <v/>
      </c>
      <c r="F93" s="8" t="str">
        <f t="shared" si="95"/>
        <v/>
      </c>
      <c r="H93" s="105" t="str">
        <f t="shared" si="85"/>
        <v/>
      </c>
      <c r="I93" s="97" t="str">
        <f t="shared" si="121"/>
        <v/>
      </c>
      <c r="J93" s="98" t="str">
        <f t="shared" si="122"/>
        <v/>
      </c>
      <c r="K93" s="8" t="str">
        <f t="shared" si="123"/>
        <v/>
      </c>
      <c r="L93" s="54"/>
      <c r="M93" s="17" t="str">
        <f>IF('Hedging Dashboard'!AH93="","",'Hedging Dashboard'!AH93)</f>
        <v/>
      </c>
      <c r="O93" s="9" t="str">
        <f t="shared" si="86"/>
        <v/>
      </c>
      <c r="P93" s="97" t="str">
        <f t="shared" si="124"/>
        <v/>
      </c>
      <c r="Q93" s="98" t="str">
        <f t="shared" si="125"/>
        <v/>
      </c>
      <c r="R93" s="4" t="str">
        <f t="shared" si="126"/>
        <v/>
      </c>
      <c r="S93" s="4" t="str">
        <f t="shared" si="96"/>
        <v/>
      </c>
      <c r="T93" s="107" t="str">
        <f t="shared" si="127"/>
        <v/>
      </c>
      <c r="U93" s="4" t="str">
        <f>IF(M93="","",IF(B93="NB",U92,IF(T93="",SUM($T$5:$T93)+S93,SUM($T$5:$T93))))</f>
        <v/>
      </c>
      <c r="V93" s="109" t="str">
        <f t="shared" si="83"/>
        <v/>
      </c>
      <c r="W93" s="83" t="e">
        <f t="shared" si="97"/>
        <v>#VALUE!</v>
      </c>
      <c r="X93" s="85" t="str">
        <f t="shared" si="98"/>
        <v/>
      </c>
      <c r="Y93" s="9" t="str">
        <f t="shared" si="89"/>
        <v>B</v>
      </c>
      <c r="Z93" s="4" t="str">
        <f t="shared" si="90"/>
        <v>D</v>
      </c>
      <c r="AA93" s="4" t="str">
        <f t="shared" si="91"/>
        <v>B</v>
      </c>
      <c r="AB93" s="4" t="str">
        <f t="shared" si="87"/>
        <v/>
      </c>
      <c r="AC93" s="4" t="str">
        <f t="shared" si="92"/>
        <v/>
      </c>
      <c r="AD93" s="4" t="str">
        <f t="shared" si="93"/>
        <v/>
      </c>
      <c r="AE93" s="1" t="str">
        <f t="shared" si="99"/>
        <v/>
      </c>
      <c r="AF93" s="1" t="str">
        <f t="shared" si="100"/>
        <v/>
      </c>
      <c r="AG93" s="1" t="str">
        <f t="shared" si="101"/>
        <v/>
      </c>
      <c r="AH93" s="1" t="str">
        <f t="shared" si="102"/>
        <v/>
      </c>
      <c r="AI93" s="1" t="str">
        <f t="shared" si="103"/>
        <v/>
      </c>
      <c r="AJ93" s="1" t="str">
        <f t="shared" si="104"/>
        <v/>
      </c>
      <c r="AK93" s="1">
        <f t="shared" si="128"/>
        <v>0</v>
      </c>
      <c r="AL93" s="1">
        <f t="shared" si="129"/>
        <v>0</v>
      </c>
      <c r="AM93" s="1" t="str">
        <f t="shared" si="88"/>
        <v/>
      </c>
      <c r="AN93" s="1">
        <f t="shared" si="105"/>
        <v>0</v>
      </c>
      <c r="AO93" s="1" t="str">
        <f t="shared" si="137"/>
        <v/>
      </c>
      <c r="AP93" s="1" t="str">
        <f t="shared" si="106"/>
        <v>N</v>
      </c>
      <c r="AQ93" s="1" t="str">
        <f t="shared" si="107"/>
        <v>N</v>
      </c>
      <c r="AR93" s="1" t="str">
        <f t="shared" si="108"/>
        <v>N</v>
      </c>
      <c r="AS93" s="1" t="str">
        <f t="shared" si="109"/>
        <v/>
      </c>
      <c r="AT93" s="15" t="str">
        <f t="shared" si="110"/>
        <v/>
      </c>
      <c r="AU93" s="1" t="str">
        <f t="shared" si="111"/>
        <v/>
      </c>
      <c r="AV93" s="1" t="str">
        <f t="shared" si="112"/>
        <v/>
      </c>
      <c r="AW93" s="1" t="str">
        <f t="shared" si="113"/>
        <v/>
      </c>
      <c r="AX93" s="1" t="str">
        <f t="shared" si="114"/>
        <v/>
      </c>
      <c r="AY93" s="1" t="str">
        <f t="shared" si="11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1"/>
        <v>00000</v>
      </c>
      <c r="BC93" s="1" t="str">
        <f t="shared" si="81"/>
        <v>00000</v>
      </c>
      <c r="BD93" s="1" t="str">
        <f t="shared" si="82"/>
        <v>000000</v>
      </c>
      <c r="BE93" s="1" t="str">
        <f t="shared" si="82"/>
        <v>000000</v>
      </c>
      <c r="BF93" s="1" t="str">
        <f t="shared" si="130"/>
        <v>B</v>
      </c>
      <c r="BG93" s="1" t="str">
        <f t="shared" si="116"/>
        <v/>
      </c>
      <c r="BH93" s="1">
        <f t="shared" si="131"/>
        <v>0</v>
      </c>
      <c r="BI93" s="1" t="str">
        <f t="shared" si="117"/>
        <v/>
      </c>
      <c r="BJ93" s="1">
        <f t="shared" si="132"/>
        <v>0</v>
      </c>
      <c r="BK93" s="1" t="str">
        <f t="shared" si="118"/>
        <v/>
      </c>
      <c r="BL93" s="1">
        <f t="shared" si="133"/>
        <v>0</v>
      </c>
      <c r="BM93" s="1" t="str">
        <f t="shared" si="134"/>
        <v>0</v>
      </c>
      <c r="BN93" s="1" t="str">
        <f t="shared" si="135"/>
        <v>0</v>
      </c>
      <c r="BO93" s="1" t="str">
        <f t="shared" si="136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6" t="str">
        <f t="shared" si="94"/>
        <v/>
      </c>
      <c r="C94" s="103" t="str">
        <f t="shared" si="84"/>
        <v/>
      </c>
      <c r="D94" s="99" t="str">
        <f t="shared" si="119"/>
        <v/>
      </c>
      <c r="E94" s="100" t="str">
        <f t="shared" si="120"/>
        <v/>
      </c>
      <c r="F94" s="10" t="str">
        <f t="shared" si="95"/>
        <v/>
      </c>
      <c r="H94" s="106" t="str">
        <f t="shared" si="85"/>
        <v/>
      </c>
      <c r="I94" s="99" t="str">
        <f t="shared" si="121"/>
        <v/>
      </c>
      <c r="J94" s="100" t="str">
        <f t="shared" si="122"/>
        <v/>
      </c>
      <c r="K94" s="10" t="str">
        <f t="shared" si="123"/>
        <v/>
      </c>
      <c r="L94" s="54"/>
      <c r="M94" s="18" t="str">
        <f>IF('Hedging Dashboard'!AH94="","",'Hedging Dashboard'!AH94)</f>
        <v/>
      </c>
      <c r="O94" s="86" t="str">
        <f t="shared" si="86"/>
        <v/>
      </c>
      <c r="P94" s="99" t="str">
        <f t="shared" si="124"/>
        <v/>
      </c>
      <c r="Q94" s="100" t="str">
        <f t="shared" si="125"/>
        <v/>
      </c>
      <c r="R94" s="5" t="str">
        <f t="shared" si="126"/>
        <v/>
      </c>
      <c r="S94" s="5" t="str">
        <f t="shared" si="96"/>
        <v/>
      </c>
      <c r="T94" s="107" t="str">
        <f t="shared" si="127"/>
        <v/>
      </c>
      <c r="U94" s="5" t="str">
        <f>IF(M94="","",IF(B94="NB",U93,IF(T94="",SUM($T$5:$T94)+S94,SUM($T$5:$T94))))</f>
        <v/>
      </c>
      <c r="V94" s="110" t="str">
        <f t="shared" si="83"/>
        <v/>
      </c>
      <c r="W94" s="83" t="e">
        <f t="shared" si="97"/>
        <v>#VALUE!</v>
      </c>
      <c r="X94" s="85" t="str">
        <f t="shared" si="98"/>
        <v/>
      </c>
      <c r="Y94" s="9" t="str">
        <f t="shared" si="89"/>
        <v>B</v>
      </c>
      <c r="Z94" s="4" t="str">
        <f t="shared" si="90"/>
        <v>D</v>
      </c>
      <c r="AA94" s="4" t="str">
        <f t="shared" si="91"/>
        <v>B</v>
      </c>
      <c r="AB94" s="4" t="str">
        <f t="shared" si="87"/>
        <v/>
      </c>
      <c r="AC94" s="4" t="str">
        <f t="shared" si="92"/>
        <v/>
      </c>
      <c r="AD94" s="4" t="str">
        <f t="shared" si="93"/>
        <v/>
      </c>
      <c r="AE94" s="1" t="str">
        <f t="shared" si="99"/>
        <v/>
      </c>
      <c r="AF94" s="1" t="str">
        <f t="shared" si="100"/>
        <v/>
      </c>
      <c r="AG94" s="1" t="str">
        <f t="shared" si="101"/>
        <v/>
      </c>
      <c r="AH94" s="1" t="str">
        <f t="shared" si="102"/>
        <v/>
      </c>
      <c r="AI94" s="1" t="str">
        <f t="shared" si="103"/>
        <v/>
      </c>
      <c r="AJ94" s="1" t="str">
        <f t="shared" si="104"/>
        <v/>
      </c>
      <c r="AK94" s="1">
        <f t="shared" si="128"/>
        <v>0</v>
      </c>
      <c r="AL94" s="1">
        <f t="shared" si="129"/>
        <v>0</v>
      </c>
      <c r="AM94" s="1" t="str">
        <f t="shared" si="88"/>
        <v/>
      </c>
      <c r="AN94" s="1">
        <f t="shared" si="105"/>
        <v>0</v>
      </c>
      <c r="AO94" s="1" t="str">
        <f t="shared" si="137"/>
        <v/>
      </c>
      <c r="AP94" s="1" t="str">
        <f t="shared" si="106"/>
        <v>N</v>
      </c>
      <c r="AQ94" s="1" t="str">
        <f t="shared" si="107"/>
        <v>N</v>
      </c>
      <c r="AR94" s="1" t="str">
        <f t="shared" si="108"/>
        <v>N</v>
      </c>
      <c r="AS94" s="1" t="str">
        <f t="shared" si="109"/>
        <v/>
      </c>
      <c r="AT94" s="15" t="str">
        <f t="shared" si="110"/>
        <v/>
      </c>
      <c r="AU94" s="1" t="str">
        <f t="shared" si="111"/>
        <v/>
      </c>
      <c r="AV94" s="1" t="str">
        <f t="shared" si="112"/>
        <v/>
      </c>
      <c r="AW94" s="1" t="str">
        <f t="shared" si="113"/>
        <v/>
      </c>
      <c r="AX94" s="1" t="str">
        <f t="shared" si="114"/>
        <v/>
      </c>
      <c r="AY94" s="1" t="str">
        <f t="shared" si="11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1"/>
        <v>00000</v>
      </c>
      <c r="BC94" s="1" t="str">
        <f t="shared" si="81"/>
        <v>00000</v>
      </c>
      <c r="BD94" s="1" t="str">
        <f t="shared" si="82"/>
        <v>000000</v>
      </c>
      <c r="BE94" s="1" t="str">
        <f t="shared" si="82"/>
        <v>000000</v>
      </c>
      <c r="BF94" s="1" t="str">
        <f t="shared" si="130"/>
        <v>B</v>
      </c>
      <c r="BG94" s="1" t="str">
        <f t="shared" si="116"/>
        <v/>
      </c>
      <c r="BH94" s="1">
        <f t="shared" si="131"/>
        <v>0</v>
      </c>
      <c r="BI94" s="1" t="str">
        <f t="shared" si="117"/>
        <v/>
      </c>
      <c r="BJ94" s="1">
        <f t="shared" si="132"/>
        <v>0</v>
      </c>
      <c r="BK94" s="1" t="str">
        <f t="shared" si="118"/>
        <v/>
      </c>
      <c r="BL94" s="1">
        <f t="shared" si="133"/>
        <v>0</v>
      </c>
      <c r="BM94" s="1" t="str">
        <f t="shared" si="134"/>
        <v>0</v>
      </c>
      <c r="BN94" s="1" t="str">
        <f t="shared" si="135"/>
        <v>0</v>
      </c>
      <c r="BO94" s="1" t="str">
        <f t="shared" si="136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4"/>
        <v/>
      </c>
      <c r="C95" s="101" t="str">
        <f t="shared" si="84"/>
        <v/>
      </c>
      <c r="D95" s="13" t="str">
        <f t="shared" si="119"/>
        <v/>
      </c>
      <c r="E95" s="45" t="str">
        <f t="shared" si="120"/>
        <v/>
      </c>
      <c r="F95" s="14" t="str">
        <f t="shared" si="95"/>
        <v/>
      </c>
      <c r="H95" s="104" t="str">
        <f t="shared" si="85"/>
        <v/>
      </c>
      <c r="I95" s="13" t="str">
        <f t="shared" si="121"/>
        <v/>
      </c>
      <c r="J95" s="45" t="str">
        <f t="shared" si="122"/>
        <v/>
      </c>
      <c r="K95" s="14" t="str">
        <f t="shared" si="123"/>
        <v/>
      </c>
      <c r="L95" s="54"/>
      <c r="M95" s="16" t="str">
        <f>IF('Hedging Dashboard'!AH95="","",'Hedging Dashboard'!AH95)</f>
        <v/>
      </c>
      <c r="O95" s="12" t="str">
        <f t="shared" si="86"/>
        <v/>
      </c>
      <c r="P95" s="13" t="str">
        <f t="shared" si="124"/>
        <v/>
      </c>
      <c r="Q95" s="45" t="str">
        <f t="shared" si="125"/>
        <v/>
      </c>
      <c r="R95" s="96" t="str">
        <f t="shared" si="126"/>
        <v/>
      </c>
      <c r="S95" s="96" t="str">
        <f t="shared" si="96"/>
        <v/>
      </c>
      <c r="T95" s="107" t="str">
        <f t="shared" si="127"/>
        <v/>
      </c>
      <c r="U95" s="96" t="str">
        <f>IF(M95="","",IF(B95="NB",U94,IF(T95="",SUM($T$5:$T95)+S95,SUM($T$5:$T95))))</f>
        <v/>
      </c>
      <c r="V95" s="108" t="str">
        <f t="shared" si="83"/>
        <v/>
      </c>
      <c r="W95" s="83" t="e">
        <f t="shared" si="97"/>
        <v>#VALUE!</v>
      </c>
      <c r="X95" s="85" t="str">
        <f t="shared" si="98"/>
        <v/>
      </c>
      <c r="Y95" s="9" t="str">
        <f t="shared" si="89"/>
        <v>B</v>
      </c>
      <c r="Z95" s="4" t="str">
        <f t="shared" si="90"/>
        <v>D</v>
      </c>
      <c r="AA95" s="4" t="str">
        <f t="shared" si="91"/>
        <v>B</v>
      </c>
      <c r="AB95" s="4" t="str">
        <f t="shared" si="87"/>
        <v/>
      </c>
      <c r="AC95" s="4" t="str">
        <f t="shared" si="92"/>
        <v/>
      </c>
      <c r="AD95" s="4" t="str">
        <f t="shared" si="93"/>
        <v/>
      </c>
      <c r="AE95" s="1" t="str">
        <f t="shared" si="99"/>
        <v/>
      </c>
      <c r="AF95" s="1" t="str">
        <f t="shared" si="100"/>
        <v/>
      </c>
      <c r="AG95" s="1" t="str">
        <f t="shared" si="101"/>
        <v/>
      </c>
      <c r="AH95" s="1" t="str">
        <f t="shared" si="102"/>
        <v/>
      </c>
      <c r="AI95" s="1" t="str">
        <f t="shared" si="103"/>
        <v/>
      </c>
      <c r="AJ95" s="1" t="str">
        <f t="shared" si="104"/>
        <v/>
      </c>
      <c r="AK95" s="1">
        <f t="shared" si="128"/>
        <v>0</v>
      </c>
      <c r="AL95" s="1">
        <f t="shared" si="129"/>
        <v>0</v>
      </c>
      <c r="AM95" s="1" t="str">
        <f t="shared" si="88"/>
        <v/>
      </c>
      <c r="AN95" s="1">
        <f t="shared" si="105"/>
        <v>0</v>
      </c>
      <c r="AO95" s="1" t="str">
        <f t="shared" si="137"/>
        <v/>
      </c>
      <c r="AP95" s="1" t="str">
        <f t="shared" si="106"/>
        <v>N</v>
      </c>
      <c r="AQ95" s="1" t="str">
        <f t="shared" si="107"/>
        <v>N</v>
      </c>
      <c r="AR95" s="1" t="str">
        <f t="shared" si="108"/>
        <v>N</v>
      </c>
      <c r="AS95" s="1" t="str">
        <f t="shared" si="109"/>
        <v/>
      </c>
      <c r="AT95" s="15" t="str">
        <f t="shared" si="110"/>
        <v/>
      </c>
      <c r="AU95" s="1" t="str">
        <f t="shared" si="111"/>
        <v/>
      </c>
      <c r="AV95" s="1" t="str">
        <f t="shared" si="112"/>
        <v/>
      </c>
      <c r="AW95" s="1" t="str">
        <f t="shared" si="113"/>
        <v/>
      </c>
      <c r="AX95" s="1" t="str">
        <f t="shared" si="114"/>
        <v/>
      </c>
      <c r="AY95" s="1" t="str">
        <f t="shared" si="11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1"/>
        <v>00000</v>
      </c>
      <c r="BC95" s="1" t="str">
        <f t="shared" si="81"/>
        <v>00000</v>
      </c>
      <c r="BD95" s="1" t="str">
        <f t="shared" si="82"/>
        <v>000000</v>
      </c>
      <c r="BE95" s="1" t="str">
        <f t="shared" si="82"/>
        <v>000000</v>
      </c>
      <c r="BF95" s="1" t="str">
        <f t="shared" si="130"/>
        <v>B</v>
      </c>
      <c r="BG95" s="1" t="str">
        <f t="shared" si="116"/>
        <v/>
      </c>
      <c r="BH95" s="1">
        <f t="shared" si="131"/>
        <v>0</v>
      </c>
      <c r="BI95" s="1" t="str">
        <f t="shared" si="117"/>
        <v/>
      </c>
      <c r="BJ95" s="1">
        <f t="shared" si="132"/>
        <v>0</v>
      </c>
      <c r="BK95" s="1" t="str">
        <f t="shared" si="118"/>
        <v/>
      </c>
      <c r="BL95" s="1">
        <f t="shared" si="133"/>
        <v>0</v>
      </c>
      <c r="BM95" s="1" t="str">
        <f t="shared" si="134"/>
        <v>0</v>
      </c>
      <c r="BN95" s="1" t="str">
        <f t="shared" si="135"/>
        <v>0</v>
      </c>
      <c r="BO95" s="1" t="str">
        <f t="shared" si="136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4"/>
        <v/>
      </c>
      <c r="C96" s="102" t="str">
        <f t="shared" si="84"/>
        <v/>
      </c>
      <c r="D96" s="97" t="str">
        <f t="shared" si="119"/>
        <v/>
      </c>
      <c r="E96" s="98" t="str">
        <f t="shared" si="120"/>
        <v/>
      </c>
      <c r="F96" s="8" t="str">
        <f t="shared" si="95"/>
        <v/>
      </c>
      <c r="H96" s="105" t="str">
        <f t="shared" si="85"/>
        <v/>
      </c>
      <c r="I96" s="97" t="str">
        <f t="shared" si="121"/>
        <v/>
      </c>
      <c r="J96" s="98" t="str">
        <f t="shared" si="122"/>
        <v/>
      </c>
      <c r="K96" s="8" t="str">
        <f t="shared" si="123"/>
        <v/>
      </c>
      <c r="L96" s="54"/>
      <c r="M96" s="17" t="str">
        <f>IF('Hedging Dashboard'!AH96="","",'Hedging Dashboard'!AH96)</f>
        <v/>
      </c>
      <c r="O96" s="9" t="str">
        <f t="shared" si="86"/>
        <v/>
      </c>
      <c r="P96" s="97" t="str">
        <f t="shared" si="124"/>
        <v/>
      </c>
      <c r="Q96" s="98" t="str">
        <f t="shared" si="125"/>
        <v/>
      </c>
      <c r="R96" s="4" t="str">
        <f t="shared" si="126"/>
        <v/>
      </c>
      <c r="S96" s="4" t="str">
        <f t="shared" si="96"/>
        <v/>
      </c>
      <c r="T96" s="107" t="str">
        <f t="shared" si="127"/>
        <v/>
      </c>
      <c r="U96" s="4" t="str">
        <f>IF(M96="","",IF(B96="NB",U95,IF(T96="",SUM($T$5:$T96)+S96,SUM($T$5:$T96))))</f>
        <v/>
      </c>
      <c r="V96" s="109" t="str">
        <f t="shared" si="83"/>
        <v/>
      </c>
      <c r="W96" s="83" t="e">
        <f t="shared" si="97"/>
        <v>#VALUE!</v>
      </c>
      <c r="X96" s="85" t="str">
        <f t="shared" si="98"/>
        <v/>
      </c>
      <c r="Y96" s="9" t="str">
        <f t="shared" si="89"/>
        <v>B</v>
      </c>
      <c r="Z96" s="4" t="str">
        <f t="shared" si="90"/>
        <v>D</v>
      </c>
      <c r="AA96" s="4" t="str">
        <f t="shared" si="91"/>
        <v>B</v>
      </c>
      <c r="AB96" s="4" t="str">
        <f t="shared" si="87"/>
        <v/>
      </c>
      <c r="AC96" s="4" t="str">
        <f t="shared" si="92"/>
        <v/>
      </c>
      <c r="AD96" s="4" t="str">
        <f t="shared" si="93"/>
        <v/>
      </c>
      <c r="AE96" s="1" t="str">
        <f t="shared" si="99"/>
        <v/>
      </c>
      <c r="AF96" s="1" t="str">
        <f t="shared" si="100"/>
        <v/>
      </c>
      <c r="AG96" s="1" t="str">
        <f t="shared" si="101"/>
        <v/>
      </c>
      <c r="AH96" s="1" t="str">
        <f t="shared" si="102"/>
        <v/>
      </c>
      <c r="AI96" s="1" t="str">
        <f t="shared" si="103"/>
        <v/>
      </c>
      <c r="AJ96" s="1" t="str">
        <f t="shared" si="104"/>
        <v/>
      </c>
      <c r="AK96" s="1">
        <f t="shared" si="128"/>
        <v>0</v>
      </c>
      <c r="AL96" s="1">
        <f t="shared" si="129"/>
        <v>0</v>
      </c>
      <c r="AM96" s="1" t="str">
        <f t="shared" si="88"/>
        <v/>
      </c>
      <c r="AN96" s="1">
        <f t="shared" si="105"/>
        <v>0</v>
      </c>
      <c r="AO96" s="1" t="str">
        <f t="shared" si="137"/>
        <v/>
      </c>
      <c r="AP96" s="1" t="str">
        <f t="shared" si="106"/>
        <v>N</v>
      </c>
      <c r="AQ96" s="1" t="str">
        <f t="shared" si="107"/>
        <v>N</v>
      </c>
      <c r="AR96" s="1" t="str">
        <f t="shared" si="108"/>
        <v>N</v>
      </c>
      <c r="AS96" s="1" t="str">
        <f t="shared" si="109"/>
        <v/>
      </c>
      <c r="AT96" s="15" t="str">
        <f t="shared" si="110"/>
        <v/>
      </c>
      <c r="AU96" s="1" t="str">
        <f t="shared" si="111"/>
        <v/>
      </c>
      <c r="AV96" s="1" t="str">
        <f t="shared" si="112"/>
        <v/>
      </c>
      <c r="AW96" s="1" t="str">
        <f t="shared" si="113"/>
        <v/>
      </c>
      <c r="AX96" s="1" t="str">
        <f t="shared" si="114"/>
        <v/>
      </c>
      <c r="AY96" s="1" t="str">
        <f t="shared" si="11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1"/>
        <v>00000</v>
      </c>
      <c r="BC96" s="1" t="str">
        <f t="shared" si="81"/>
        <v>00000</v>
      </c>
      <c r="BD96" s="1" t="str">
        <f t="shared" si="82"/>
        <v>000000</v>
      </c>
      <c r="BE96" s="1" t="str">
        <f t="shared" si="82"/>
        <v>000000</v>
      </c>
      <c r="BF96" s="1" t="str">
        <f t="shared" si="130"/>
        <v>B</v>
      </c>
      <c r="BG96" s="1" t="str">
        <f t="shared" si="116"/>
        <v/>
      </c>
      <c r="BH96" s="1">
        <f t="shared" si="131"/>
        <v>0</v>
      </c>
      <c r="BI96" s="1" t="str">
        <f t="shared" si="117"/>
        <v/>
      </c>
      <c r="BJ96" s="1">
        <f t="shared" si="132"/>
        <v>0</v>
      </c>
      <c r="BK96" s="1" t="str">
        <f t="shared" si="118"/>
        <v/>
      </c>
      <c r="BL96" s="1">
        <f t="shared" si="133"/>
        <v>0</v>
      </c>
      <c r="BM96" s="1" t="str">
        <f t="shared" si="134"/>
        <v>0</v>
      </c>
      <c r="BN96" s="1" t="str">
        <f t="shared" si="135"/>
        <v>0</v>
      </c>
      <c r="BO96" s="1" t="str">
        <f t="shared" si="136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4"/>
        <v/>
      </c>
      <c r="C97" s="102" t="str">
        <f t="shared" si="84"/>
        <v/>
      </c>
      <c r="D97" s="97" t="str">
        <f t="shared" si="119"/>
        <v/>
      </c>
      <c r="E97" s="98" t="str">
        <f t="shared" si="120"/>
        <v/>
      </c>
      <c r="F97" s="8" t="str">
        <f t="shared" si="95"/>
        <v/>
      </c>
      <c r="H97" s="105" t="str">
        <f t="shared" si="85"/>
        <v/>
      </c>
      <c r="I97" s="97" t="str">
        <f t="shared" si="121"/>
        <v/>
      </c>
      <c r="J97" s="98" t="str">
        <f t="shared" si="122"/>
        <v/>
      </c>
      <c r="K97" s="8" t="str">
        <f t="shared" si="123"/>
        <v/>
      </c>
      <c r="L97" s="54"/>
      <c r="M97" s="17" t="str">
        <f>IF('Hedging Dashboard'!AH97="","",'Hedging Dashboard'!AH97)</f>
        <v/>
      </c>
      <c r="O97" s="9" t="str">
        <f t="shared" si="86"/>
        <v/>
      </c>
      <c r="P97" s="97" t="str">
        <f t="shared" si="124"/>
        <v/>
      </c>
      <c r="Q97" s="98" t="str">
        <f t="shared" si="125"/>
        <v/>
      </c>
      <c r="R97" s="4" t="str">
        <f t="shared" si="126"/>
        <v/>
      </c>
      <c r="S97" s="4" t="str">
        <f t="shared" si="96"/>
        <v/>
      </c>
      <c r="T97" s="107" t="str">
        <f t="shared" si="127"/>
        <v/>
      </c>
      <c r="U97" s="4" t="str">
        <f>IF(M97="","",IF(B97="NB",U96,IF(T97="",SUM($T$5:$T97)+S97,SUM($T$5:$T97))))</f>
        <v/>
      </c>
      <c r="V97" s="109" t="str">
        <f t="shared" si="83"/>
        <v/>
      </c>
      <c r="W97" s="83" t="e">
        <f t="shared" si="97"/>
        <v>#VALUE!</v>
      </c>
      <c r="X97" s="85" t="str">
        <f t="shared" si="98"/>
        <v/>
      </c>
      <c r="Y97" s="9" t="str">
        <f t="shared" si="89"/>
        <v>B</v>
      </c>
      <c r="Z97" s="4" t="str">
        <f t="shared" si="90"/>
        <v>D</v>
      </c>
      <c r="AA97" s="4" t="str">
        <f t="shared" si="91"/>
        <v>B</v>
      </c>
      <c r="AB97" s="4" t="str">
        <f t="shared" si="87"/>
        <v/>
      </c>
      <c r="AC97" s="4" t="str">
        <f t="shared" si="92"/>
        <v/>
      </c>
      <c r="AD97" s="4" t="str">
        <f t="shared" si="93"/>
        <v/>
      </c>
      <c r="AE97" s="1" t="str">
        <f t="shared" si="99"/>
        <v/>
      </c>
      <c r="AF97" s="1" t="str">
        <f t="shared" si="100"/>
        <v/>
      </c>
      <c r="AG97" s="1" t="str">
        <f t="shared" si="101"/>
        <v/>
      </c>
      <c r="AH97" s="1" t="str">
        <f t="shared" si="102"/>
        <v/>
      </c>
      <c r="AI97" s="1" t="str">
        <f t="shared" si="103"/>
        <v/>
      </c>
      <c r="AJ97" s="1" t="str">
        <f t="shared" si="104"/>
        <v/>
      </c>
      <c r="AK97" s="1">
        <f t="shared" si="128"/>
        <v>0</v>
      </c>
      <c r="AL97" s="1">
        <f t="shared" si="129"/>
        <v>0</v>
      </c>
      <c r="AM97" s="1" t="str">
        <f t="shared" si="88"/>
        <v/>
      </c>
      <c r="AN97" s="1">
        <f t="shared" si="105"/>
        <v>0</v>
      </c>
      <c r="AO97" s="1" t="str">
        <f t="shared" si="137"/>
        <v/>
      </c>
      <c r="AP97" s="1" t="str">
        <f t="shared" si="106"/>
        <v>N</v>
      </c>
      <c r="AQ97" s="1" t="str">
        <f t="shared" si="107"/>
        <v>N</v>
      </c>
      <c r="AR97" s="1" t="str">
        <f t="shared" si="108"/>
        <v>N</v>
      </c>
      <c r="AS97" s="1" t="str">
        <f t="shared" si="109"/>
        <v/>
      </c>
      <c r="AT97" s="15" t="str">
        <f t="shared" si="110"/>
        <v/>
      </c>
      <c r="AU97" s="1" t="str">
        <f t="shared" si="111"/>
        <v/>
      </c>
      <c r="AV97" s="1" t="str">
        <f t="shared" si="112"/>
        <v/>
      </c>
      <c r="AW97" s="1" t="str">
        <f t="shared" si="113"/>
        <v/>
      </c>
      <c r="AX97" s="1" t="str">
        <f t="shared" si="114"/>
        <v/>
      </c>
      <c r="AY97" s="1" t="str">
        <f t="shared" si="11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1"/>
        <v>00000</v>
      </c>
      <c r="BC97" s="1" t="str">
        <f t="shared" si="81"/>
        <v>00000</v>
      </c>
      <c r="BD97" s="1" t="str">
        <f t="shared" si="82"/>
        <v>000000</v>
      </c>
      <c r="BE97" s="1" t="str">
        <f t="shared" si="82"/>
        <v>000000</v>
      </c>
      <c r="BF97" s="1" t="str">
        <f t="shared" si="130"/>
        <v>B</v>
      </c>
      <c r="BG97" s="1" t="str">
        <f t="shared" si="116"/>
        <v/>
      </c>
      <c r="BH97" s="1">
        <f t="shared" si="131"/>
        <v>0</v>
      </c>
      <c r="BI97" s="1" t="str">
        <f t="shared" si="117"/>
        <v/>
      </c>
      <c r="BJ97" s="1">
        <f t="shared" si="132"/>
        <v>0</v>
      </c>
      <c r="BK97" s="1" t="str">
        <f t="shared" si="118"/>
        <v/>
      </c>
      <c r="BL97" s="1">
        <f t="shared" si="133"/>
        <v>0</v>
      </c>
      <c r="BM97" s="1" t="str">
        <f t="shared" si="134"/>
        <v>0</v>
      </c>
      <c r="BN97" s="1" t="str">
        <f t="shared" si="135"/>
        <v>0</v>
      </c>
      <c r="BO97" s="1" t="str">
        <f t="shared" si="136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4"/>
        <v/>
      </c>
      <c r="C98" s="102" t="str">
        <f t="shared" si="84"/>
        <v/>
      </c>
      <c r="D98" s="97" t="str">
        <f t="shared" si="119"/>
        <v/>
      </c>
      <c r="E98" s="98" t="str">
        <f t="shared" si="120"/>
        <v/>
      </c>
      <c r="F98" s="8" t="str">
        <f t="shared" si="95"/>
        <v/>
      </c>
      <c r="H98" s="105" t="str">
        <f t="shared" si="85"/>
        <v/>
      </c>
      <c r="I98" s="97" t="str">
        <f t="shared" si="121"/>
        <v/>
      </c>
      <c r="J98" s="98" t="str">
        <f t="shared" si="122"/>
        <v/>
      </c>
      <c r="K98" s="8" t="str">
        <f t="shared" si="123"/>
        <v/>
      </c>
      <c r="L98" s="54"/>
      <c r="M98" s="17" t="str">
        <f>IF('Hedging Dashboard'!AH98="","",'Hedging Dashboard'!AH98)</f>
        <v/>
      </c>
      <c r="O98" s="9" t="str">
        <f t="shared" si="86"/>
        <v/>
      </c>
      <c r="P98" s="97" t="str">
        <f t="shared" si="124"/>
        <v/>
      </c>
      <c r="Q98" s="98" t="str">
        <f t="shared" si="125"/>
        <v/>
      </c>
      <c r="R98" s="4" t="str">
        <f t="shared" si="126"/>
        <v/>
      </c>
      <c r="S98" s="4" t="str">
        <f t="shared" si="96"/>
        <v/>
      </c>
      <c r="T98" s="107" t="str">
        <f t="shared" si="127"/>
        <v/>
      </c>
      <c r="U98" s="4" t="str">
        <f>IF(M98="","",IF(B98="NB",U97,IF(T98="",SUM($T$5:$T98)+S98,SUM($T$5:$T98))))</f>
        <v/>
      </c>
      <c r="V98" s="109" t="str">
        <f t="shared" si="83"/>
        <v/>
      </c>
      <c r="W98" s="83" t="e">
        <f t="shared" si="97"/>
        <v>#VALUE!</v>
      </c>
      <c r="X98" s="85" t="str">
        <f t="shared" si="98"/>
        <v/>
      </c>
      <c r="Y98" s="9" t="str">
        <f t="shared" si="89"/>
        <v>B</v>
      </c>
      <c r="Z98" s="4" t="str">
        <f t="shared" si="90"/>
        <v>D</v>
      </c>
      <c r="AA98" s="4" t="str">
        <f t="shared" si="91"/>
        <v>B</v>
      </c>
      <c r="AB98" s="4" t="str">
        <f t="shared" si="87"/>
        <v/>
      </c>
      <c r="AC98" s="4" t="str">
        <f t="shared" si="92"/>
        <v/>
      </c>
      <c r="AD98" s="4" t="str">
        <f t="shared" si="93"/>
        <v/>
      </c>
      <c r="AE98" s="1" t="str">
        <f t="shared" si="99"/>
        <v/>
      </c>
      <c r="AF98" s="1" t="str">
        <f t="shared" si="100"/>
        <v/>
      </c>
      <c r="AG98" s="1" t="str">
        <f t="shared" si="101"/>
        <v/>
      </c>
      <c r="AH98" s="1" t="str">
        <f t="shared" si="102"/>
        <v/>
      </c>
      <c r="AI98" s="1" t="str">
        <f t="shared" si="103"/>
        <v/>
      </c>
      <c r="AJ98" s="1" t="str">
        <f t="shared" si="104"/>
        <v/>
      </c>
      <c r="AK98" s="1">
        <f t="shared" si="128"/>
        <v>0</v>
      </c>
      <c r="AL98" s="1">
        <f t="shared" si="129"/>
        <v>0</v>
      </c>
      <c r="AM98" s="1" t="str">
        <f t="shared" si="88"/>
        <v/>
      </c>
      <c r="AN98" s="1">
        <f t="shared" si="105"/>
        <v>0</v>
      </c>
      <c r="AO98" s="1" t="str">
        <f t="shared" si="137"/>
        <v/>
      </c>
      <c r="AP98" s="1" t="str">
        <f t="shared" si="106"/>
        <v>N</v>
      </c>
      <c r="AQ98" s="1" t="str">
        <f t="shared" si="107"/>
        <v>N</v>
      </c>
      <c r="AR98" s="1" t="str">
        <f t="shared" si="108"/>
        <v>N</v>
      </c>
      <c r="AS98" s="1" t="str">
        <f t="shared" si="109"/>
        <v/>
      </c>
      <c r="AT98" s="15" t="str">
        <f t="shared" si="110"/>
        <v/>
      </c>
      <c r="AU98" s="1" t="str">
        <f t="shared" si="111"/>
        <v/>
      </c>
      <c r="AV98" s="1" t="str">
        <f t="shared" si="112"/>
        <v/>
      </c>
      <c r="AW98" s="1" t="str">
        <f t="shared" si="113"/>
        <v/>
      </c>
      <c r="AX98" s="1" t="str">
        <f t="shared" si="114"/>
        <v/>
      </c>
      <c r="AY98" s="1" t="str">
        <f t="shared" si="11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1"/>
        <v>00000</v>
      </c>
      <c r="BC98" s="1" t="str">
        <f t="shared" si="81"/>
        <v>00000</v>
      </c>
      <c r="BD98" s="1" t="str">
        <f t="shared" si="82"/>
        <v>000000</v>
      </c>
      <c r="BE98" s="1" t="str">
        <f t="shared" si="82"/>
        <v>000000</v>
      </c>
      <c r="BF98" s="1" t="str">
        <f t="shared" si="130"/>
        <v>B</v>
      </c>
      <c r="BG98" s="1" t="str">
        <f t="shared" si="116"/>
        <v/>
      </c>
      <c r="BH98" s="1">
        <f t="shared" si="131"/>
        <v>0</v>
      </c>
      <c r="BI98" s="1" t="str">
        <f t="shared" si="117"/>
        <v/>
      </c>
      <c r="BJ98" s="1">
        <f t="shared" si="132"/>
        <v>0</v>
      </c>
      <c r="BK98" s="1" t="str">
        <f t="shared" si="118"/>
        <v/>
      </c>
      <c r="BL98" s="1">
        <f t="shared" si="133"/>
        <v>0</v>
      </c>
      <c r="BM98" s="1" t="str">
        <f t="shared" si="134"/>
        <v>0</v>
      </c>
      <c r="BN98" s="1" t="str">
        <f t="shared" si="135"/>
        <v>0</v>
      </c>
      <c r="BO98" s="1" t="str">
        <f t="shared" si="136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6" t="str">
        <f t="shared" si="94"/>
        <v/>
      </c>
      <c r="C99" s="103" t="str">
        <f t="shared" si="84"/>
        <v/>
      </c>
      <c r="D99" s="99" t="str">
        <f t="shared" si="119"/>
        <v/>
      </c>
      <c r="E99" s="100" t="str">
        <f t="shared" si="120"/>
        <v/>
      </c>
      <c r="F99" s="10" t="str">
        <f t="shared" si="95"/>
        <v/>
      </c>
      <c r="H99" s="106" t="str">
        <f t="shared" si="85"/>
        <v/>
      </c>
      <c r="I99" s="99" t="str">
        <f t="shared" si="121"/>
        <v/>
      </c>
      <c r="J99" s="100" t="str">
        <f t="shared" si="122"/>
        <v/>
      </c>
      <c r="K99" s="10" t="str">
        <f t="shared" si="123"/>
        <v/>
      </c>
      <c r="L99" s="54"/>
      <c r="M99" s="18" t="str">
        <f>IF('Hedging Dashboard'!AH99="","",'Hedging Dashboard'!AH99)</f>
        <v/>
      </c>
      <c r="O99" s="86" t="str">
        <f t="shared" si="86"/>
        <v/>
      </c>
      <c r="P99" s="99" t="str">
        <f t="shared" si="124"/>
        <v/>
      </c>
      <c r="Q99" s="100" t="str">
        <f t="shared" si="125"/>
        <v/>
      </c>
      <c r="R99" s="5" t="str">
        <f t="shared" si="126"/>
        <v/>
      </c>
      <c r="S99" s="5" t="str">
        <f t="shared" si="96"/>
        <v/>
      </c>
      <c r="T99" s="107" t="str">
        <f t="shared" si="127"/>
        <v/>
      </c>
      <c r="U99" s="5" t="str">
        <f>IF(M99="","",IF(B99="NB",U98,IF(T99="",SUM($T$5:$T99)+S99,SUM($T$5:$T99))))</f>
        <v/>
      </c>
      <c r="V99" s="110" t="str">
        <f t="shared" si="83"/>
        <v/>
      </c>
      <c r="W99" s="83" t="e">
        <f t="shared" si="97"/>
        <v>#VALUE!</v>
      </c>
      <c r="X99" s="85" t="str">
        <f t="shared" si="98"/>
        <v/>
      </c>
      <c r="Y99" s="9" t="str">
        <f t="shared" si="89"/>
        <v>B</v>
      </c>
      <c r="Z99" s="4" t="str">
        <f t="shared" si="90"/>
        <v>D</v>
      </c>
      <c r="AA99" s="4" t="str">
        <f t="shared" si="91"/>
        <v>B</v>
      </c>
      <c r="AB99" s="4" t="str">
        <f t="shared" si="87"/>
        <v/>
      </c>
      <c r="AC99" s="4" t="str">
        <f t="shared" si="92"/>
        <v/>
      </c>
      <c r="AD99" s="4" t="str">
        <f t="shared" si="93"/>
        <v/>
      </c>
      <c r="AE99" s="1" t="str">
        <f t="shared" si="99"/>
        <v/>
      </c>
      <c r="AF99" s="1" t="str">
        <f t="shared" si="100"/>
        <v/>
      </c>
      <c r="AG99" s="1" t="str">
        <f t="shared" si="101"/>
        <v/>
      </c>
      <c r="AH99" s="1" t="str">
        <f t="shared" si="102"/>
        <v/>
      </c>
      <c r="AI99" s="1" t="str">
        <f t="shared" si="103"/>
        <v/>
      </c>
      <c r="AJ99" s="1" t="str">
        <f t="shared" si="104"/>
        <v/>
      </c>
      <c r="AK99" s="1">
        <f t="shared" si="128"/>
        <v>0</v>
      </c>
      <c r="AL99" s="1">
        <f t="shared" si="129"/>
        <v>0</v>
      </c>
      <c r="AM99" s="1" t="str">
        <f t="shared" si="88"/>
        <v/>
      </c>
      <c r="AN99" s="1">
        <f t="shared" si="105"/>
        <v>0</v>
      </c>
      <c r="AO99" s="1" t="str">
        <f t="shared" si="137"/>
        <v/>
      </c>
      <c r="AP99" s="1" t="str">
        <f t="shared" si="106"/>
        <v>N</v>
      </c>
      <c r="AQ99" s="1" t="str">
        <f t="shared" si="107"/>
        <v>N</v>
      </c>
      <c r="AR99" s="1" t="str">
        <f t="shared" si="108"/>
        <v>N</v>
      </c>
      <c r="AS99" s="1" t="str">
        <f t="shared" si="109"/>
        <v/>
      </c>
      <c r="AT99" s="15" t="str">
        <f t="shared" si="110"/>
        <v/>
      </c>
      <c r="AU99" s="1" t="str">
        <f t="shared" si="111"/>
        <v/>
      </c>
      <c r="AV99" s="1" t="str">
        <f t="shared" si="112"/>
        <v/>
      </c>
      <c r="AW99" s="1" t="str">
        <f t="shared" si="113"/>
        <v/>
      </c>
      <c r="AX99" s="1" t="str">
        <f t="shared" si="114"/>
        <v/>
      </c>
      <c r="AY99" s="1" t="str">
        <f t="shared" si="11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1"/>
        <v>00000</v>
      </c>
      <c r="BC99" s="1" t="str">
        <f t="shared" si="81"/>
        <v>00000</v>
      </c>
      <c r="BD99" s="1" t="str">
        <f t="shared" si="82"/>
        <v>000000</v>
      </c>
      <c r="BE99" s="1" t="str">
        <f t="shared" si="82"/>
        <v>000000</v>
      </c>
      <c r="BF99" s="1" t="str">
        <f t="shared" si="130"/>
        <v>B</v>
      </c>
      <c r="BG99" s="1" t="str">
        <f t="shared" si="116"/>
        <v/>
      </c>
      <c r="BH99" s="1">
        <f t="shared" si="131"/>
        <v>0</v>
      </c>
      <c r="BI99" s="1" t="str">
        <f t="shared" si="117"/>
        <v/>
      </c>
      <c r="BJ99" s="1">
        <f t="shared" si="132"/>
        <v>0</v>
      </c>
      <c r="BK99" s="1" t="str">
        <f t="shared" si="118"/>
        <v/>
      </c>
      <c r="BL99" s="1">
        <f t="shared" si="133"/>
        <v>0</v>
      </c>
      <c r="BM99" s="1" t="str">
        <f t="shared" si="134"/>
        <v>0</v>
      </c>
      <c r="BN99" s="1" t="str">
        <f t="shared" si="135"/>
        <v>0</v>
      </c>
      <c r="BO99" s="1" t="str">
        <f t="shared" si="136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4"/>
        <v/>
      </c>
      <c r="C100" s="101" t="str">
        <f t="shared" si="84"/>
        <v/>
      </c>
      <c r="D100" s="13" t="str">
        <f t="shared" si="119"/>
        <v/>
      </c>
      <c r="E100" s="45" t="str">
        <f t="shared" si="120"/>
        <v/>
      </c>
      <c r="F100" s="14" t="str">
        <f t="shared" si="95"/>
        <v/>
      </c>
      <c r="H100" s="104" t="str">
        <f t="shared" si="85"/>
        <v/>
      </c>
      <c r="I100" s="13" t="str">
        <f t="shared" si="121"/>
        <v/>
      </c>
      <c r="J100" s="45" t="str">
        <f t="shared" si="122"/>
        <v/>
      </c>
      <c r="K100" s="14" t="str">
        <f t="shared" si="123"/>
        <v/>
      </c>
      <c r="L100" s="54"/>
      <c r="M100" s="16" t="str">
        <f>IF('Hedging Dashboard'!AH100="","",'Hedging Dashboard'!AH100)</f>
        <v/>
      </c>
      <c r="O100" s="12" t="str">
        <f t="shared" si="86"/>
        <v/>
      </c>
      <c r="P100" s="13" t="str">
        <f t="shared" si="124"/>
        <v/>
      </c>
      <c r="Q100" s="45" t="str">
        <f t="shared" si="125"/>
        <v/>
      </c>
      <c r="R100" s="96" t="str">
        <f t="shared" si="126"/>
        <v/>
      </c>
      <c r="S100" s="96" t="str">
        <f t="shared" si="96"/>
        <v/>
      </c>
      <c r="T100" s="107" t="str">
        <f t="shared" si="127"/>
        <v/>
      </c>
      <c r="U100" s="96" t="str">
        <f>IF(M100="","",IF(B100="NB",U99,IF(T100="",SUM($T$5:$T100)+S100,SUM($T$5:$T100))))</f>
        <v/>
      </c>
      <c r="V100" s="108" t="str">
        <f t="shared" si="83"/>
        <v/>
      </c>
      <c r="W100" s="83" t="e">
        <f t="shared" si="97"/>
        <v>#VALUE!</v>
      </c>
      <c r="X100" s="85" t="str">
        <f t="shared" si="98"/>
        <v/>
      </c>
      <c r="Y100" s="9" t="str">
        <f t="shared" si="89"/>
        <v>B</v>
      </c>
      <c r="Z100" s="4" t="str">
        <f t="shared" si="90"/>
        <v>D</v>
      </c>
      <c r="AA100" s="4" t="str">
        <f t="shared" si="91"/>
        <v>B</v>
      </c>
      <c r="AB100" s="4" t="str">
        <f t="shared" si="87"/>
        <v/>
      </c>
      <c r="AC100" s="4" t="str">
        <f t="shared" si="92"/>
        <v/>
      </c>
      <c r="AD100" s="4" t="str">
        <f t="shared" si="93"/>
        <v/>
      </c>
      <c r="AE100" s="1" t="str">
        <f t="shared" si="99"/>
        <v/>
      </c>
      <c r="AF100" s="1" t="str">
        <f t="shared" si="100"/>
        <v/>
      </c>
      <c r="AG100" s="1" t="str">
        <f t="shared" si="101"/>
        <v/>
      </c>
      <c r="AH100" s="1" t="str">
        <f t="shared" si="102"/>
        <v/>
      </c>
      <c r="AI100" s="1" t="str">
        <f t="shared" si="103"/>
        <v/>
      </c>
      <c r="AJ100" s="1" t="str">
        <f t="shared" si="104"/>
        <v/>
      </c>
      <c r="AK100" s="1">
        <f t="shared" si="128"/>
        <v>0</v>
      </c>
      <c r="AL100" s="1">
        <f t="shared" si="129"/>
        <v>0</v>
      </c>
      <c r="AM100" s="1" t="str">
        <f t="shared" si="88"/>
        <v/>
      </c>
      <c r="AN100" s="1">
        <f t="shared" si="105"/>
        <v>0</v>
      </c>
      <c r="AO100" s="1" t="str">
        <f t="shared" si="137"/>
        <v/>
      </c>
      <c r="AP100" s="1" t="str">
        <f t="shared" si="106"/>
        <v>N</v>
      </c>
      <c r="AQ100" s="1" t="str">
        <f t="shared" si="107"/>
        <v>N</v>
      </c>
      <c r="AR100" s="1" t="str">
        <f t="shared" si="108"/>
        <v>N</v>
      </c>
      <c r="AS100" s="1" t="str">
        <f t="shared" si="109"/>
        <v/>
      </c>
      <c r="AT100" s="15" t="str">
        <f t="shared" si="110"/>
        <v/>
      </c>
      <c r="AU100" s="1" t="str">
        <f t="shared" si="111"/>
        <v/>
      </c>
      <c r="AV100" s="1" t="str">
        <f t="shared" si="112"/>
        <v/>
      </c>
      <c r="AW100" s="1" t="str">
        <f t="shared" si="113"/>
        <v/>
      </c>
      <c r="AX100" s="1" t="str">
        <f t="shared" si="114"/>
        <v/>
      </c>
      <c r="AY100" s="1" t="str">
        <f t="shared" si="11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1"/>
        <v>00000</v>
      </c>
      <c r="BC100" s="1" t="str">
        <f t="shared" si="81"/>
        <v>00000</v>
      </c>
      <c r="BD100" s="1" t="str">
        <f t="shared" si="82"/>
        <v>000000</v>
      </c>
      <c r="BE100" s="1" t="str">
        <f t="shared" si="82"/>
        <v>000000</v>
      </c>
      <c r="BF100" s="1" t="str">
        <f t="shared" si="130"/>
        <v>B</v>
      </c>
      <c r="BG100" s="1" t="str">
        <f t="shared" si="116"/>
        <v/>
      </c>
      <c r="BH100" s="1">
        <f t="shared" si="131"/>
        <v>0</v>
      </c>
      <c r="BI100" s="1" t="str">
        <f t="shared" si="117"/>
        <v/>
      </c>
      <c r="BJ100" s="1">
        <f t="shared" si="132"/>
        <v>0</v>
      </c>
      <c r="BK100" s="1" t="str">
        <f t="shared" si="118"/>
        <v/>
      </c>
      <c r="BL100" s="1">
        <f t="shared" si="133"/>
        <v>0</v>
      </c>
      <c r="BM100" s="1" t="str">
        <f t="shared" si="134"/>
        <v>0</v>
      </c>
      <c r="BN100" s="1" t="str">
        <f t="shared" si="135"/>
        <v>0</v>
      </c>
      <c r="BO100" s="1" t="str">
        <f t="shared" si="136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4"/>
        <v/>
      </c>
      <c r="C101" s="102" t="str">
        <f t="shared" si="84"/>
        <v/>
      </c>
      <c r="D101" s="97" t="str">
        <f t="shared" si="119"/>
        <v/>
      </c>
      <c r="E101" s="98" t="str">
        <f t="shared" si="120"/>
        <v/>
      </c>
      <c r="F101" s="8" t="str">
        <f t="shared" si="95"/>
        <v/>
      </c>
      <c r="H101" s="105" t="str">
        <f t="shared" si="85"/>
        <v/>
      </c>
      <c r="I101" s="97" t="str">
        <f t="shared" si="121"/>
        <v/>
      </c>
      <c r="J101" s="98" t="str">
        <f t="shared" si="122"/>
        <v/>
      </c>
      <c r="K101" s="8" t="str">
        <f t="shared" si="123"/>
        <v/>
      </c>
      <c r="L101" s="54"/>
      <c r="M101" s="17" t="str">
        <f>IF('Hedging Dashboard'!AH101="","",'Hedging Dashboard'!AH101)</f>
        <v/>
      </c>
      <c r="O101" s="9" t="str">
        <f t="shared" si="86"/>
        <v/>
      </c>
      <c r="P101" s="97" t="str">
        <f t="shared" si="124"/>
        <v/>
      </c>
      <c r="Q101" s="98" t="str">
        <f t="shared" si="125"/>
        <v/>
      </c>
      <c r="R101" s="4" t="str">
        <f t="shared" si="126"/>
        <v/>
      </c>
      <c r="S101" s="4" t="str">
        <f t="shared" si="96"/>
        <v/>
      </c>
      <c r="T101" s="107" t="str">
        <f t="shared" si="127"/>
        <v/>
      </c>
      <c r="U101" s="4" t="str">
        <f>IF(M101="","",IF(B101="NB",U100,IF(T101="",SUM($T$5:$T101)+S101,SUM($T$5:$T101))))</f>
        <v/>
      </c>
      <c r="V101" s="109" t="str">
        <f t="shared" si="83"/>
        <v/>
      </c>
      <c r="W101" s="83" t="e">
        <f t="shared" si="97"/>
        <v>#VALUE!</v>
      </c>
      <c r="X101" s="85" t="str">
        <f t="shared" si="98"/>
        <v/>
      </c>
      <c r="Y101" s="9" t="str">
        <f t="shared" si="89"/>
        <v>B</v>
      </c>
      <c r="Z101" s="4" t="str">
        <f t="shared" si="90"/>
        <v>D</v>
      </c>
      <c r="AA101" s="4" t="str">
        <f t="shared" si="91"/>
        <v>B</v>
      </c>
      <c r="AB101" s="4" t="str">
        <f t="shared" si="87"/>
        <v/>
      </c>
      <c r="AC101" s="4" t="str">
        <f t="shared" si="92"/>
        <v/>
      </c>
      <c r="AD101" s="4" t="str">
        <f t="shared" si="93"/>
        <v/>
      </c>
      <c r="AE101" s="1" t="str">
        <f t="shared" si="99"/>
        <v/>
      </c>
      <c r="AF101" s="1" t="str">
        <f t="shared" si="100"/>
        <v/>
      </c>
      <c r="AG101" s="1" t="str">
        <f t="shared" si="101"/>
        <v/>
      </c>
      <c r="AH101" s="1" t="str">
        <f t="shared" si="102"/>
        <v/>
      </c>
      <c r="AI101" s="1" t="str">
        <f t="shared" si="103"/>
        <v/>
      </c>
      <c r="AJ101" s="1" t="str">
        <f t="shared" si="104"/>
        <v/>
      </c>
      <c r="AK101" s="1">
        <f t="shared" si="128"/>
        <v>0</v>
      </c>
      <c r="AL101" s="1">
        <f t="shared" si="129"/>
        <v>0</v>
      </c>
      <c r="AM101" s="1" t="str">
        <f t="shared" si="88"/>
        <v/>
      </c>
      <c r="AN101" s="1">
        <f t="shared" si="105"/>
        <v>0</v>
      </c>
      <c r="AO101" s="1" t="str">
        <f t="shared" si="137"/>
        <v/>
      </c>
      <c r="AP101" s="1" t="str">
        <f t="shared" si="106"/>
        <v>N</v>
      </c>
      <c r="AQ101" s="1" t="str">
        <f t="shared" si="107"/>
        <v>N</v>
      </c>
      <c r="AR101" s="1" t="str">
        <f t="shared" si="108"/>
        <v>N</v>
      </c>
      <c r="AS101" s="1" t="str">
        <f t="shared" si="109"/>
        <v/>
      </c>
      <c r="AT101" s="15" t="str">
        <f t="shared" si="110"/>
        <v/>
      </c>
      <c r="AU101" s="1" t="str">
        <f t="shared" si="111"/>
        <v/>
      </c>
      <c r="AV101" s="1" t="str">
        <f t="shared" si="112"/>
        <v/>
      </c>
      <c r="AW101" s="1" t="str">
        <f t="shared" si="113"/>
        <v/>
      </c>
      <c r="AX101" s="1" t="str">
        <f t="shared" si="114"/>
        <v/>
      </c>
      <c r="AY101" s="1" t="str">
        <f t="shared" si="11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1"/>
        <v>00000</v>
      </c>
      <c r="BC101" s="1" t="str">
        <f t="shared" si="81"/>
        <v>00000</v>
      </c>
      <c r="BD101" s="1" t="str">
        <f t="shared" si="82"/>
        <v>000000</v>
      </c>
      <c r="BE101" s="1" t="str">
        <f t="shared" si="82"/>
        <v>000000</v>
      </c>
      <c r="BF101" s="1" t="str">
        <f t="shared" si="130"/>
        <v>B</v>
      </c>
      <c r="BG101" s="1" t="str">
        <f t="shared" si="116"/>
        <v/>
      </c>
      <c r="BH101" s="1">
        <f t="shared" si="131"/>
        <v>0</v>
      </c>
      <c r="BI101" s="1" t="str">
        <f t="shared" si="117"/>
        <v/>
      </c>
      <c r="BJ101" s="1">
        <f t="shared" si="132"/>
        <v>0</v>
      </c>
      <c r="BK101" s="1" t="str">
        <f t="shared" si="118"/>
        <v/>
      </c>
      <c r="BL101" s="1">
        <f t="shared" si="133"/>
        <v>0</v>
      </c>
      <c r="BM101" s="1" t="str">
        <f t="shared" si="134"/>
        <v>0</v>
      </c>
      <c r="BN101" s="1" t="str">
        <f t="shared" si="135"/>
        <v>0</v>
      </c>
      <c r="BO101" s="1" t="str">
        <f t="shared" si="136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4"/>
        <v/>
      </c>
      <c r="C102" s="102" t="str">
        <f t="shared" si="84"/>
        <v/>
      </c>
      <c r="D102" s="97" t="str">
        <f t="shared" si="119"/>
        <v/>
      </c>
      <c r="E102" s="98" t="str">
        <f t="shared" si="120"/>
        <v/>
      </c>
      <c r="F102" s="8" t="str">
        <f t="shared" si="95"/>
        <v/>
      </c>
      <c r="H102" s="105" t="str">
        <f t="shared" si="85"/>
        <v/>
      </c>
      <c r="I102" s="97" t="str">
        <f t="shared" si="121"/>
        <v/>
      </c>
      <c r="J102" s="98" t="str">
        <f t="shared" si="122"/>
        <v/>
      </c>
      <c r="K102" s="8" t="str">
        <f t="shared" si="123"/>
        <v/>
      </c>
      <c r="L102" s="54"/>
      <c r="M102" s="17" t="str">
        <f>IF('Hedging Dashboard'!AH102="","",'Hedging Dashboard'!AH102)</f>
        <v/>
      </c>
      <c r="O102" s="9" t="str">
        <f t="shared" si="86"/>
        <v/>
      </c>
      <c r="P102" s="97" t="str">
        <f t="shared" si="124"/>
        <v/>
      </c>
      <c r="Q102" s="98" t="str">
        <f t="shared" si="125"/>
        <v/>
      </c>
      <c r="R102" s="4" t="str">
        <f t="shared" si="126"/>
        <v/>
      </c>
      <c r="S102" s="4" t="str">
        <f t="shared" si="96"/>
        <v/>
      </c>
      <c r="T102" s="107" t="str">
        <f t="shared" si="127"/>
        <v/>
      </c>
      <c r="U102" s="4" t="str">
        <f>IF(M102="","",IF(B102="NB",U101,IF(T102="",SUM($T$5:$T102)+S102,SUM($T$5:$T102))))</f>
        <v/>
      </c>
      <c r="V102" s="109" t="str">
        <f t="shared" si="83"/>
        <v/>
      </c>
      <c r="W102" s="83" t="e">
        <f t="shared" si="97"/>
        <v>#VALUE!</v>
      </c>
      <c r="X102" s="85" t="str">
        <f t="shared" si="98"/>
        <v/>
      </c>
      <c r="Y102" s="9" t="str">
        <f t="shared" si="89"/>
        <v>B</v>
      </c>
      <c r="Z102" s="4" t="str">
        <f t="shared" si="90"/>
        <v>D</v>
      </c>
      <c r="AA102" s="4" t="str">
        <f t="shared" si="91"/>
        <v>B</v>
      </c>
      <c r="AB102" s="4" t="str">
        <f t="shared" si="87"/>
        <v/>
      </c>
      <c r="AC102" s="4" t="str">
        <f t="shared" si="92"/>
        <v/>
      </c>
      <c r="AD102" s="4" t="str">
        <f t="shared" si="93"/>
        <v/>
      </c>
      <c r="AE102" s="1" t="str">
        <f t="shared" si="99"/>
        <v/>
      </c>
      <c r="AF102" s="1" t="str">
        <f t="shared" si="100"/>
        <v/>
      </c>
      <c r="AG102" s="1" t="str">
        <f t="shared" si="101"/>
        <v/>
      </c>
      <c r="AH102" s="1" t="str">
        <f t="shared" si="102"/>
        <v/>
      </c>
      <c r="AI102" s="1" t="str">
        <f t="shared" si="103"/>
        <v/>
      </c>
      <c r="AJ102" s="1" t="str">
        <f t="shared" si="104"/>
        <v/>
      </c>
      <c r="AK102" s="1">
        <f t="shared" si="128"/>
        <v>0</v>
      </c>
      <c r="AL102" s="1">
        <f t="shared" si="129"/>
        <v>0</v>
      </c>
      <c r="AM102" s="1" t="str">
        <f t="shared" si="88"/>
        <v/>
      </c>
      <c r="AN102" s="1">
        <f t="shared" si="105"/>
        <v>0</v>
      </c>
      <c r="AO102" s="1" t="str">
        <f t="shared" si="137"/>
        <v/>
      </c>
      <c r="AP102" s="1" t="str">
        <f t="shared" si="106"/>
        <v>N</v>
      </c>
      <c r="AQ102" s="1" t="str">
        <f t="shared" si="107"/>
        <v>N</v>
      </c>
      <c r="AR102" s="1" t="str">
        <f t="shared" si="108"/>
        <v>N</v>
      </c>
      <c r="AS102" s="1" t="str">
        <f t="shared" si="109"/>
        <v/>
      </c>
      <c r="AT102" s="15" t="str">
        <f t="shared" si="110"/>
        <v/>
      </c>
      <c r="AU102" s="1" t="str">
        <f t="shared" si="111"/>
        <v/>
      </c>
      <c r="AV102" s="1" t="str">
        <f t="shared" si="112"/>
        <v/>
      </c>
      <c r="AW102" s="1" t="str">
        <f t="shared" si="113"/>
        <v/>
      </c>
      <c r="AX102" s="1" t="str">
        <f t="shared" si="114"/>
        <v/>
      </c>
      <c r="AY102" s="1" t="str">
        <f t="shared" si="11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1"/>
        <v>00000</v>
      </c>
      <c r="BC102" s="1" t="str">
        <f t="shared" si="81"/>
        <v>00000</v>
      </c>
      <c r="BD102" s="1" t="str">
        <f t="shared" si="82"/>
        <v>000000</v>
      </c>
      <c r="BE102" s="1" t="str">
        <f t="shared" si="82"/>
        <v>000000</v>
      </c>
      <c r="BF102" s="1" t="str">
        <f t="shared" si="130"/>
        <v>B</v>
      </c>
      <c r="BG102" s="1" t="str">
        <f t="shared" si="116"/>
        <v/>
      </c>
      <c r="BH102" s="1">
        <f t="shared" si="131"/>
        <v>0</v>
      </c>
      <c r="BI102" s="1" t="str">
        <f t="shared" si="117"/>
        <v/>
      </c>
      <c r="BJ102" s="1">
        <f t="shared" si="132"/>
        <v>0</v>
      </c>
      <c r="BK102" s="1" t="str">
        <f t="shared" si="118"/>
        <v/>
      </c>
      <c r="BL102" s="1">
        <f t="shared" si="133"/>
        <v>0</v>
      </c>
      <c r="BM102" s="1" t="str">
        <f t="shared" si="134"/>
        <v>0</v>
      </c>
      <c r="BN102" s="1" t="str">
        <f t="shared" si="135"/>
        <v>0</v>
      </c>
      <c r="BO102" s="1" t="str">
        <f t="shared" si="136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4"/>
        <v/>
      </c>
      <c r="C103" s="102" t="str">
        <f t="shared" si="84"/>
        <v/>
      </c>
      <c r="D103" s="97" t="str">
        <f t="shared" si="119"/>
        <v/>
      </c>
      <c r="E103" s="98" t="str">
        <f t="shared" si="120"/>
        <v/>
      </c>
      <c r="F103" s="8" t="str">
        <f t="shared" si="95"/>
        <v/>
      </c>
      <c r="H103" s="105" t="str">
        <f t="shared" si="85"/>
        <v/>
      </c>
      <c r="I103" s="97" t="str">
        <f t="shared" si="121"/>
        <v/>
      </c>
      <c r="J103" s="98" t="str">
        <f t="shared" si="122"/>
        <v/>
      </c>
      <c r="K103" s="8" t="str">
        <f t="shared" si="123"/>
        <v/>
      </c>
      <c r="L103" s="54"/>
      <c r="M103" s="17" t="str">
        <f>IF('Hedging Dashboard'!AH103="","",'Hedging Dashboard'!AH103)</f>
        <v/>
      </c>
      <c r="O103" s="9" t="str">
        <f t="shared" si="86"/>
        <v/>
      </c>
      <c r="P103" s="97" t="str">
        <f t="shared" si="124"/>
        <v/>
      </c>
      <c r="Q103" s="98" t="str">
        <f t="shared" si="125"/>
        <v/>
      </c>
      <c r="R103" s="4" t="str">
        <f t="shared" si="126"/>
        <v/>
      </c>
      <c r="S103" s="4" t="str">
        <f t="shared" si="96"/>
        <v/>
      </c>
      <c r="T103" s="107" t="str">
        <f t="shared" si="127"/>
        <v/>
      </c>
      <c r="U103" s="4" t="str">
        <f>IF(M103="","",IF(B103="NB",U102,IF(T103="",SUM($T$5:$T103)+S103,SUM($T$5:$T103))))</f>
        <v/>
      </c>
      <c r="V103" s="109" t="str">
        <f t="shared" si="83"/>
        <v/>
      </c>
      <c r="W103" s="83" t="e">
        <f t="shared" si="97"/>
        <v>#VALUE!</v>
      </c>
      <c r="X103" s="85" t="str">
        <f t="shared" si="98"/>
        <v/>
      </c>
      <c r="Y103" s="9" t="str">
        <f t="shared" si="89"/>
        <v>B</v>
      </c>
      <c r="Z103" s="4" t="str">
        <f t="shared" si="90"/>
        <v>D</v>
      </c>
      <c r="AA103" s="4" t="str">
        <f t="shared" si="91"/>
        <v>B</v>
      </c>
      <c r="AB103" s="4" t="str">
        <f t="shared" si="87"/>
        <v/>
      </c>
      <c r="AC103" s="4" t="str">
        <f t="shared" si="92"/>
        <v/>
      </c>
      <c r="AD103" s="4" t="str">
        <f t="shared" si="93"/>
        <v/>
      </c>
      <c r="AE103" s="1" t="str">
        <f t="shared" si="99"/>
        <v/>
      </c>
      <c r="AF103" s="1" t="str">
        <f t="shared" si="100"/>
        <v/>
      </c>
      <c r="AG103" s="1" t="str">
        <f t="shared" si="101"/>
        <v/>
      </c>
      <c r="AH103" s="1" t="str">
        <f t="shared" si="102"/>
        <v/>
      </c>
      <c r="AI103" s="1" t="str">
        <f t="shared" si="103"/>
        <v/>
      </c>
      <c r="AJ103" s="1" t="str">
        <f t="shared" si="104"/>
        <v/>
      </c>
      <c r="AK103" s="1">
        <f t="shared" si="128"/>
        <v>0</v>
      </c>
      <c r="AL103" s="1">
        <f t="shared" si="129"/>
        <v>0</v>
      </c>
      <c r="AM103" s="1" t="str">
        <f t="shared" ref="AM103:AM109" si="138">IF(M103="","",IF(AM102+AN103&gt;=10,10,IF(AM102+AN103&lt;=-10,-10,AM102+AN103)))</f>
        <v/>
      </c>
      <c r="AN103" s="1">
        <f t="shared" si="105"/>
        <v>0</v>
      </c>
      <c r="AO103" s="1" t="str">
        <f t="shared" si="137"/>
        <v/>
      </c>
      <c r="AP103" s="1" t="str">
        <f t="shared" si="106"/>
        <v>N</v>
      </c>
      <c r="AQ103" s="1" t="str">
        <f t="shared" si="107"/>
        <v>N</v>
      </c>
      <c r="AR103" s="1" t="str">
        <f t="shared" si="108"/>
        <v>N</v>
      </c>
      <c r="AS103" s="1" t="str">
        <f t="shared" si="109"/>
        <v/>
      </c>
      <c r="AT103" s="15" t="str">
        <f t="shared" si="110"/>
        <v/>
      </c>
      <c r="AU103" s="1" t="str">
        <f t="shared" si="111"/>
        <v/>
      </c>
      <c r="AV103" s="1" t="str">
        <f t="shared" si="112"/>
        <v/>
      </c>
      <c r="AW103" s="1" t="str">
        <f t="shared" si="113"/>
        <v/>
      </c>
      <c r="AX103" s="1" t="str">
        <f t="shared" si="114"/>
        <v/>
      </c>
      <c r="AY103" s="1" t="str">
        <f t="shared" si="11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1"/>
        <v>00000</v>
      </c>
      <c r="BC103" s="1" t="str">
        <f t="shared" si="81"/>
        <v>00000</v>
      </c>
      <c r="BD103" s="1" t="str">
        <f t="shared" si="82"/>
        <v>000000</v>
      </c>
      <c r="BE103" s="1" t="str">
        <f t="shared" si="82"/>
        <v>000000</v>
      </c>
      <c r="BF103" s="1" t="str">
        <f t="shared" si="130"/>
        <v>B</v>
      </c>
      <c r="BG103" s="1" t="str">
        <f t="shared" si="116"/>
        <v/>
      </c>
      <c r="BH103" s="1">
        <f t="shared" si="131"/>
        <v>0</v>
      </c>
      <c r="BI103" s="1" t="str">
        <f t="shared" si="117"/>
        <v/>
      </c>
      <c r="BJ103" s="1">
        <f t="shared" si="132"/>
        <v>0</v>
      </c>
      <c r="BK103" s="1" t="str">
        <f t="shared" si="118"/>
        <v/>
      </c>
      <c r="BL103" s="1">
        <f t="shared" si="133"/>
        <v>0</v>
      </c>
      <c r="BM103" s="1" t="str">
        <f t="shared" si="134"/>
        <v>0</v>
      </c>
      <c r="BN103" s="1" t="str">
        <f t="shared" si="135"/>
        <v>0</v>
      </c>
      <c r="BO103" s="1" t="str">
        <f t="shared" si="136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6" t="str">
        <f t="shared" si="94"/>
        <v/>
      </c>
      <c r="C104" s="103" t="str">
        <f t="shared" si="84"/>
        <v/>
      </c>
      <c r="D104" s="99" t="str">
        <f t="shared" si="119"/>
        <v/>
      </c>
      <c r="E104" s="100" t="str">
        <f t="shared" si="120"/>
        <v/>
      </c>
      <c r="F104" s="10" t="str">
        <f t="shared" si="95"/>
        <v/>
      </c>
      <c r="H104" s="106" t="str">
        <f t="shared" si="85"/>
        <v/>
      </c>
      <c r="I104" s="99" t="str">
        <f t="shared" si="121"/>
        <v/>
      </c>
      <c r="J104" s="100" t="str">
        <f t="shared" si="122"/>
        <v/>
      </c>
      <c r="K104" s="10" t="str">
        <f t="shared" si="123"/>
        <v/>
      </c>
      <c r="L104" s="54"/>
      <c r="M104" s="18" t="str">
        <f>IF('Hedging Dashboard'!AH104="","",'Hedging Dashboard'!AH104)</f>
        <v/>
      </c>
      <c r="O104" s="86" t="str">
        <f t="shared" si="86"/>
        <v/>
      </c>
      <c r="P104" s="99" t="str">
        <f t="shared" si="124"/>
        <v/>
      </c>
      <c r="Q104" s="100" t="str">
        <f t="shared" si="125"/>
        <v/>
      </c>
      <c r="R104" s="5" t="str">
        <f t="shared" si="126"/>
        <v/>
      </c>
      <c r="S104" s="5" t="str">
        <f t="shared" si="96"/>
        <v/>
      </c>
      <c r="T104" s="107" t="str">
        <f t="shared" si="127"/>
        <v/>
      </c>
      <c r="U104" s="5" t="str">
        <f>IF(M104="","",IF(B104="NB",U103,IF(T104="",SUM($T$5:$T104)+S104,SUM($T$5:$T104))))</f>
        <v/>
      </c>
      <c r="V104" s="110" t="str">
        <f t="shared" si="83"/>
        <v/>
      </c>
      <c r="W104" s="83" t="e">
        <f t="shared" si="97"/>
        <v>#VALUE!</v>
      </c>
      <c r="X104" s="85" t="str">
        <f t="shared" si="98"/>
        <v/>
      </c>
      <c r="Y104" s="9" t="str">
        <f t="shared" si="89"/>
        <v>B</v>
      </c>
      <c r="Z104" s="4" t="str">
        <f t="shared" si="90"/>
        <v>D</v>
      </c>
      <c r="AA104" s="4" t="str">
        <f t="shared" si="91"/>
        <v>B</v>
      </c>
      <c r="AB104" s="4" t="str">
        <f t="shared" si="87"/>
        <v/>
      </c>
      <c r="AC104" s="4" t="str">
        <f t="shared" si="92"/>
        <v/>
      </c>
      <c r="AD104" s="4" t="str">
        <f t="shared" si="93"/>
        <v/>
      </c>
      <c r="AE104" s="1" t="str">
        <f t="shared" si="99"/>
        <v/>
      </c>
      <c r="AF104" s="1" t="str">
        <f t="shared" si="100"/>
        <v/>
      </c>
      <c r="AG104" s="1" t="str">
        <f t="shared" si="101"/>
        <v/>
      </c>
      <c r="AH104" s="1" t="str">
        <f t="shared" si="102"/>
        <v/>
      </c>
      <c r="AI104" s="1" t="str">
        <f t="shared" si="103"/>
        <v/>
      </c>
      <c r="AJ104" s="1" t="str">
        <f t="shared" si="104"/>
        <v/>
      </c>
      <c r="AK104" s="1">
        <f t="shared" si="128"/>
        <v>0</v>
      </c>
      <c r="AL104" s="1">
        <f t="shared" si="129"/>
        <v>0</v>
      </c>
      <c r="AM104" s="1" t="str">
        <f t="shared" si="138"/>
        <v/>
      </c>
      <c r="AN104" s="1">
        <f t="shared" si="105"/>
        <v>0</v>
      </c>
      <c r="AO104" s="1" t="str">
        <f t="shared" si="137"/>
        <v/>
      </c>
      <c r="AP104" s="1" t="str">
        <f t="shared" si="106"/>
        <v>N</v>
      </c>
      <c r="AQ104" s="1" t="str">
        <f t="shared" si="107"/>
        <v>N</v>
      </c>
      <c r="AR104" s="1" t="str">
        <f t="shared" si="108"/>
        <v>N</v>
      </c>
      <c r="AS104" s="1" t="str">
        <f t="shared" si="109"/>
        <v/>
      </c>
      <c r="AT104" s="15" t="str">
        <f t="shared" si="110"/>
        <v/>
      </c>
      <c r="AU104" s="1" t="str">
        <f t="shared" si="111"/>
        <v/>
      </c>
      <c r="AV104" s="1" t="str">
        <f t="shared" si="112"/>
        <v/>
      </c>
      <c r="AW104" s="1" t="str">
        <f t="shared" si="113"/>
        <v/>
      </c>
      <c r="AX104" s="1" t="str">
        <f t="shared" si="114"/>
        <v/>
      </c>
      <c r="AY104" s="1" t="str">
        <f t="shared" si="11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1"/>
        <v>00000</v>
      </c>
      <c r="BC104" s="1" t="str">
        <f t="shared" si="81"/>
        <v>00000</v>
      </c>
      <c r="BD104" s="1" t="str">
        <f t="shared" si="82"/>
        <v>000000</v>
      </c>
      <c r="BE104" s="1" t="str">
        <f t="shared" si="82"/>
        <v>000000</v>
      </c>
      <c r="BF104" s="1" t="str">
        <f t="shared" si="130"/>
        <v>B</v>
      </c>
      <c r="BG104" s="1" t="str">
        <f t="shared" si="116"/>
        <v/>
      </c>
      <c r="BH104" s="1">
        <f t="shared" si="131"/>
        <v>0</v>
      </c>
      <c r="BI104" s="1" t="str">
        <f t="shared" si="117"/>
        <v/>
      </c>
      <c r="BJ104" s="1">
        <f t="shared" si="132"/>
        <v>0</v>
      </c>
      <c r="BK104" s="1" t="str">
        <f t="shared" si="118"/>
        <v/>
      </c>
      <c r="BL104" s="1">
        <f t="shared" si="133"/>
        <v>0</v>
      </c>
      <c r="BM104" s="1" t="str">
        <f t="shared" si="134"/>
        <v>0</v>
      </c>
      <c r="BN104" s="1" t="str">
        <f t="shared" si="135"/>
        <v>0</v>
      </c>
      <c r="BO104" s="1" t="str">
        <f t="shared" si="136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4"/>
        <v/>
      </c>
      <c r="C105" s="101" t="str">
        <f t="shared" si="84"/>
        <v/>
      </c>
      <c r="D105" s="13" t="str">
        <f t="shared" si="119"/>
        <v/>
      </c>
      <c r="E105" s="45" t="str">
        <f t="shared" si="120"/>
        <v/>
      </c>
      <c r="F105" s="14" t="str">
        <f t="shared" si="95"/>
        <v/>
      </c>
      <c r="H105" s="104" t="str">
        <f t="shared" si="85"/>
        <v/>
      </c>
      <c r="I105" s="13" t="str">
        <f t="shared" si="121"/>
        <v/>
      </c>
      <c r="J105" s="45" t="str">
        <f t="shared" si="122"/>
        <v/>
      </c>
      <c r="K105" s="14" t="str">
        <f t="shared" si="123"/>
        <v/>
      </c>
      <c r="L105" s="54"/>
      <c r="M105" s="16" t="str">
        <f>IF('Hedging Dashboard'!AH105="","",'Hedging Dashboard'!AH105)</f>
        <v/>
      </c>
      <c r="O105" s="12" t="str">
        <f t="shared" si="86"/>
        <v/>
      </c>
      <c r="P105" s="13" t="str">
        <f t="shared" si="124"/>
        <v/>
      </c>
      <c r="Q105" s="45" t="str">
        <f t="shared" si="125"/>
        <v/>
      </c>
      <c r="R105" s="96" t="str">
        <f t="shared" si="126"/>
        <v/>
      </c>
      <c r="S105" s="96" t="str">
        <f t="shared" si="96"/>
        <v/>
      </c>
      <c r="T105" s="107" t="str">
        <f t="shared" si="127"/>
        <v/>
      </c>
      <c r="U105" s="96" t="str">
        <f>IF(M105="","",IF(B105="NB",U104,IF(T105="",SUM($T$5:$T105)+S105,SUM($T$5:$T105))))</f>
        <v/>
      </c>
      <c r="V105" s="108" t="str">
        <f t="shared" si="83"/>
        <v/>
      </c>
      <c r="W105" s="83" t="e">
        <f t="shared" si="97"/>
        <v>#VALUE!</v>
      </c>
      <c r="X105" s="85" t="str">
        <f t="shared" si="98"/>
        <v/>
      </c>
      <c r="Y105" s="9" t="str">
        <f t="shared" si="89"/>
        <v>B</v>
      </c>
      <c r="Z105" s="4" t="str">
        <f t="shared" si="90"/>
        <v>D</v>
      </c>
      <c r="AA105" s="4" t="str">
        <f t="shared" si="91"/>
        <v>B</v>
      </c>
      <c r="AB105" s="4" t="str">
        <f t="shared" si="87"/>
        <v/>
      </c>
      <c r="AC105" s="4" t="str">
        <f t="shared" si="92"/>
        <v/>
      </c>
      <c r="AD105" s="4" t="str">
        <f t="shared" si="93"/>
        <v/>
      </c>
      <c r="AE105" s="1" t="str">
        <f t="shared" si="99"/>
        <v/>
      </c>
      <c r="AF105" s="1" t="str">
        <f t="shared" si="100"/>
        <v/>
      </c>
      <c r="AG105" s="1" t="str">
        <f t="shared" si="101"/>
        <v/>
      </c>
      <c r="AH105" s="1" t="str">
        <f t="shared" si="102"/>
        <v/>
      </c>
      <c r="AI105" s="1" t="str">
        <f t="shared" si="103"/>
        <v/>
      </c>
      <c r="AJ105" s="1" t="str">
        <f t="shared" si="104"/>
        <v/>
      </c>
      <c r="AK105" s="1">
        <f t="shared" si="128"/>
        <v>0</v>
      </c>
      <c r="AL105" s="1">
        <f t="shared" si="129"/>
        <v>0</v>
      </c>
      <c r="AM105" s="1" t="str">
        <f t="shared" si="138"/>
        <v/>
      </c>
      <c r="AN105" s="1">
        <f t="shared" si="105"/>
        <v>0</v>
      </c>
      <c r="AO105" s="1" t="str">
        <f t="shared" si="137"/>
        <v/>
      </c>
      <c r="AP105" s="1" t="str">
        <f t="shared" si="106"/>
        <v>N</v>
      </c>
      <c r="AQ105" s="1" t="str">
        <f t="shared" si="107"/>
        <v>N</v>
      </c>
      <c r="AR105" s="1" t="str">
        <f t="shared" si="108"/>
        <v>N</v>
      </c>
      <c r="AS105" s="1" t="str">
        <f t="shared" si="109"/>
        <v/>
      </c>
      <c r="AT105" s="15" t="str">
        <f t="shared" si="110"/>
        <v/>
      </c>
      <c r="AU105" s="1" t="str">
        <f t="shared" si="111"/>
        <v/>
      </c>
      <c r="AV105" s="1" t="str">
        <f t="shared" si="112"/>
        <v/>
      </c>
      <c r="AW105" s="1" t="str">
        <f t="shared" si="113"/>
        <v/>
      </c>
      <c r="AX105" s="1" t="str">
        <f t="shared" si="114"/>
        <v/>
      </c>
      <c r="AY105" s="1" t="str">
        <f t="shared" si="11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1"/>
        <v>00000</v>
      </c>
      <c r="BC105" s="1" t="str">
        <f t="shared" si="81"/>
        <v>00000</v>
      </c>
      <c r="BD105" s="1" t="str">
        <f t="shared" si="82"/>
        <v>000000</v>
      </c>
      <c r="BE105" s="1" t="str">
        <f t="shared" si="82"/>
        <v>000000</v>
      </c>
      <c r="BF105" s="1" t="str">
        <f t="shared" si="130"/>
        <v>B</v>
      </c>
      <c r="BG105" s="1" t="str">
        <f t="shared" si="116"/>
        <v/>
      </c>
      <c r="BH105" s="1">
        <f t="shared" si="131"/>
        <v>0</v>
      </c>
      <c r="BI105" s="1" t="str">
        <f t="shared" si="117"/>
        <v/>
      </c>
      <c r="BJ105" s="1">
        <f t="shared" si="132"/>
        <v>0</v>
      </c>
      <c r="BK105" s="1" t="str">
        <f t="shared" si="118"/>
        <v/>
      </c>
      <c r="BL105" s="1">
        <f t="shared" si="133"/>
        <v>0</v>
      </c>
      <c r="BM105" s="1" t="str">
        <f t="shared" si="134"/>
        <v>0</v>
      </c>
      <c r="BN105" s="1" t="str">
        <f t="shared" si="135"/>
        <v>0</v>
      </c>
      <c r="BO105" s="1" t="str">
        <f t="shared" si="136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4"/>
        <v/>
      </c>
      <c r="C106" s="102" t="str">
        <f t="shared" si="84"/>
        <v/>
      </c>
      <c r="D106" s="97" t="str">
        <f t="shared" si="119"/>
        <v/>
      </c>
      <c r="E106" s="98" t="str">
        <f t="shared" si="120"/>
        <v/>
      </c>
      <c r="F106" s="8" t="str">
        <f t="shared" si="95"/>
        <v/>
      </c>
      <c r="H106" s="105" t="str">
        <f t="shared" si="85"/>
        <v/>
      </c>
      <c r="I106" s="97" t="str">
        <f t="shared" si="121"/>
        <v/>
      </c>
      <c r="J106" s="98" t="str">
        <f t="shared" si="122"/>
        <v/>
      </c>
      <c r="K106" s="8" t="str">
        <f t="shared" si="123"/>
        <v/>
      </c>
      <c r="L106" s="54"/>
      <c r="M106" s="17" t="str">
        <f>IF('Hedging Dashboard'!AH106="","",'Hedging Dashboard'!AH106)</f>
        <v/>
      </c>
      <c r="O106" s="9" t="str">
        <f t="shared" si="86"/>
        <v/>
      </c>
      <c r="P106" s="97" t="str">
        <f t="shared" si="124"/>
        <v/>
      </c>
      <c r="Q106" s="98" t="str">
        <f t="shared" si="125"/>
        <v/>
      </c>
      <c r="R106" s="4" t="str">
        <f t="shared" si="126"/>
        <v/>
      </c>
      <c r="S106" s="4" t="str">
        <f t="shared" si="96"/>
        <v/>
      </c>
      <c r="T106" s="107" t="str">
        <f t="shared" si="127"/>
        <v/>
      </c>
      <c r="U106" s="4" t="str">
        <f>IF(M106="","",IF(B106="NB",U105,IF(T106="",SUM($T$5:$T106)+S106,SUM($T$5:$T106))))</f>
        <v/>
      </c>
      <c r="V106" s="109" t="str">
        <f t="shared" si="83"/>
        <v/>
      </c>
      <c r="W106" s="83" t="e">
        <f t="shared" si="97"/>
        <v>#VALUE!</v>
      </c>
      <c r="X106" s="85" t="str">
        <f t="shared" si="98"/>
        <v/>
      </c>
      <c r="Y106" s="9" t="str">
        <f t="shared" si="89"/>
        <v>B</v>
      </c>
      <c r="Z106" s="4" t="str">
        <f t="shared" si="90"/>
        <v>D</v>
      </c>
      <c r="AA106" s="4" t="str">
        <f t="shared" si="91"/>
        <v>B</v>
      </c>
      <c r="AB106" s="4" t="str">
        <f t="shared" si="87"/>
        <v/>
      </c>
      <c r="AC106" s="4" t="str">
        <f t="shared" si="92"/>
        <v/>
      </c>
      <c r="AD106" s="4" t="str">
        <f t="shared" si="93"/>
        <v/>
      </c>
      <c r="AE106" s="1" t="str">
        <f t="shared" ref="AE106:AE137" si="139">IF(M105="","",IF(Y106="B",IF(M105="P",BH106,""),IF(BF106="P",BH106,"")))</f>
        <v/>
      </c>
      <c r="AF106" s="1" t="str">
        <f t="shared" ref="AF106:AF137" si="140">IF(M105="","",IF(Y106="B",IF(M105="B",BH106,""),IF(BF106="B",BH106,"")))</f>
        <v/>
      </c>
      <c r="AG106" s="1" t="str">
        <f t="shared" ref="AG106:AG137" si="141">IF(M105="","",IF(Z106="C",IF(M105="B",BJ106,""),IF(BF106="P",BJ106,"")))</f>
        <v/>
      </c>
      <c r="AH106" s="1" t="str">
        <f t="shared" ref="AH106:AH137" si="142">IF(M105="","",IF(Z106="C",IF(M105="P",BJ106,""),IF(BF106="B",BJ106,"")))</f>
        <v/>
      </c>
      <c r="AI106" s="1" t="str">
        <f t="shared" ref="AI106:AI137" si="143">IF(M105="","",IF(AND(AE106="L5",AH106="L5",AY106=""),"L0",AX106))</f>
        <v/>
      </c>
      <c r="AJ106" s="1" t="str">
        <f t="shared" ref="AJ106:AJ137" si="144">IF(M105="","",IF(AND(AF106="L5",AH106="L5",AX106=""),"L0",AY106))</f>
        <v/>
      </c>
      <c r="AK106" s="1">
        <f t="shared" si="128"/>
        <v>0</v>
      </c>
      <c r="AL106" s="1">
        <f t="shared" si="129"/>
        <v>0</v>
      </c>
      <c r="AM106" s="1" t="str">
        <f t="shared" si="138"/>
        <v/>
      </c>
      <c r="AN106" s="1">
        <f t="shared" ref="AN106:AN109" si="145">IF(X106="",0,IFERROR(VLOOKUP(X101&amp;X102&amp;X103&amp;X104&amp;X105&amp;X106,BW:BX,2,FALSE),0))</f>
        <v>0</v>
      </c>
      <c r="AO106" s="1" t="str">
        <f t="shared" si="137"/>
        <v/>
      </c>
      <c r="AP106" s="1" t="str">
        <f t="shared" si="106"/>
        <v>N</v>
      </c>
      <c r="AQ106" s="1" t="str">
        <f t="shared" si="107"/>
        <v>N</v>
      </c>
      <c r="AR106" s="1" t="str">
        <f t="shared" si="108"/>
        <v>N</v>
      </c>
      <c r="AS106" s="1" t="str">
        <f t="shared" si="109"/>
        <v/>
      </c>
      <c r="AT106" s="15" t="str">
        <f t="shared" ref="AT106:AT137" si="146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47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8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3"/>
        <v/>
      </c>
      <c r="AX106" s="1" t="str">
        <f t="shared" si="114"/>
        <v/>
      </c>
      <c r="AY106" s="1" t="str">
        <f t="shared" si="115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1"/>
        <v>00000</v>
      </c>
      <c r="BC106" s="1" t="str">
        <f t="shared" si="81"/>
        <v>00000</v>
      </c>
      <c r="BD106" s="1" t="str">
        <f t="shared" si="82"/>
        <v>000000</v>
      </c>
      <c r="BE106" s="1" t="str">
        <f t="shared" si="82"/>
        <v>000000</v>
      </c>
      <c r="BF106" s="1" t="str">
        <f t="shared" si="130"/>
        <v>B</v>
      </c>
      <c r="BG106" s="1" t="str">
        <f t="shared" si="116"/>
        <v/>
      </c>
      <c r="BH106" s="1">
        <f t="shared" si="131"/>
        <v>0</v>
      </c>
      <c r="BI106" s="1" t="str">
        <f t="shared" si="117"/>
        <v/>
      </c>
      <c r="BJ106" s="1">
        <f t="shared" si="132"/>
        <v>0</v>
      </c>
      <c r="BK106" s="1" t="str">
        <f t="shared" si="118"/>
        <v/>
      </c>
      <c r="BL106" s="1">
        <f t="shared" si="133"/>
        <v>0</v>
      </c>
      <c r="BM106" s="1" t="str">
        <f t="shared" si="134"/>
        <v>0</v>
      </c>
      <c r="BN106" s="1" t="str">
        <f t="shared" si="135"/>
        <v>0</v>
      </c>
      <c r="BO106" s="1" t="str">
        <f t="shared" si="136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4"/>
        <v/>
      </c>
      <c r="C107" s="102" t="str">
        <f t="shared" si="84"/>
        <v/>
      </c>
      <c r="D107" s="97" t="str">
        <f t="shared" si="119"/>
        <v/>
      </c>
      <c r="E107" s="98" t="str">
        <f t="shared" si="120"/>
        <v/>
      </c>
      <c r="F107" s="8" t="str">
        <f t="shared" si="95"/>
        <v/>
      </c>
      <c r="H107" s="105" t="str">
        <f t="shared" si="85"/>
        <v/>
      </c>
      <c r="I107" s="97" t="str">
        <f t="shared" si="121"/>
        <v/>
      </c>
      <c r="J107" s="98" t="str">
        <f t="shared" si="122"/>
        <v/>
      </c>
      <c r="K107" s="8" t="str">
        <f t="shared" si="123"/>
        <v/>
      </c>
      <c r="L107" s="54"/>
      <c r="M107" s="17" t="str">
        <f>IF('Hedging Dashboard'!AH107="","",'Hedging Dashboard'!AH107)</f>
        <v/>
      </c>
      <c r="O107" s="9" t="str">
        <f t="shared" si="86"/>
        <v/>
      </c>
      <c r="P107" s="97" t="str">
        <f t="shared" si="124"/>
        <v/>
      </c>
      <c r="Q107" s="98" t="str">
        <f t="shared" si="125"/>
        <v/>
      </c>
      <c r="R107" s="4" t="str">
        <f t="shared" si="126"/>
        <v/>
      </c>
      <c r="S107" s="4" t="str">
        <f t="shared" si="96"/>
        <v/>
      </c>
      <c r="T107" s="107" t="str">
        <f t="shared" si="127"/>
        <v/>
      </c>
      <c r="U107" s="4" t="str">
        <f>IF(M107="","",IF(B107="NB",U106,IF(T107="",SUM($T$5:$T107)+S107,SUM($T$5:$T107))))</f>
        <v/>
      </c>
      <c r="V107" s="109" t="str">
        <f t="shared" si="83"/>
        <v/>
      </c>
      <c r="W107" s="83" t="e">
        <f t="shared" si="97"/>
        <v>#VALUE!</v>
      </c>
      <c r="X107" s="85" t="str">
        <f t="shared" si="98"/>
        <v/>
      </c>
      <c r="Y107" s="9" t="str">
        <f t="shared" si="89"/>
        <v>B</v>
      </c>
      <c r="Z107" s="4" t="str">
        <f t="shared" si="90"/>
        <v>D</v>
      </c>
      <c r="AA107" s="4" t="str">
        <f t="shared" si="91"/>
        <v>B</v>
      </c>
      <c r="AB107" s="4" t="str">
        <f t="shared" si="87"/>
        <v/>
      </c>
      <c r="AC107" s="4" t="str">
        <f t="shared" si="92"/>
        <v/>
      </c>
      <c r="AD107" s="4" t="str">
        <f t="shared" si="93"/>
        <v/>
      </c>
      <c r="AE107" s="1" t="str">
        <f t="shared" si="139"/>
        <v/>
      </c>
      <c r="AF107" s="1" t="str">
        <f t="shared" si="140"/>
        <v/>
      </c>
      <c r="AG107" s="1" t="str">
        <f t="shared" si="141"/>
        <v/>
      </c>
      <c r="AH107" s="1" t="str">
        <f t="shared" si="142"/>
        <v/>
      </c>
      <c r="AI107" s="1" t="str">
        <f t="shared" si="143"/>
        <v/>
      </c>
      <c r="AJ107" s="1" t="str">
        <f t="shared" si="144"/>
        <v/>
      </c>
      <c r="AK107" s="1">
        <f t="shared" si="128"/>
        <v>0</v>
      </c>
      <c r="AL107" s="1">
        <f t="shared" si="129"/>
        <v>0</v>
      </c>
      <c r="AM107" s="1" t="str">
        <f t="shared" si="138"/>
        <v/>
      </c>
      <c r="AN107" s="1">
        <f t="shared" si="145"/>
        <v>0</v>
      </c>
      <c r="AO107" s="1" t="str">
        <f t="shared" si="137"/>
        <v/>
      </c>
      <c r="AP107" s="1" t="str">
        <f t="shared" si="106"/>
        <v>N</v>
      </c>
      <c r="AQ107" s="1" t="str">
        <f t="shared" si="107"/>
        <v>N</v>
      </c>
      <c r="AR107" s="1" t="str">
        <f t="shared" si="108"/>
        <v>N</v>
      </c>
      <c r="AS107" s="1" t="str">
        <f t="shared" si="109"/>
        <v/>
      </c>
      <c r="AT107" s="15" t="str">
        <f t="shared" si="146"/>
        <v/>
      </c>
      <c r="AU107" s="1" t="str">
        <f t="shared" si="147"/>
        <v/>
      </c>
      <c r="AV107" s="1" t="str">
        <f t="shared" si="148"/>
        <v/>
      </c>
      <c r="AW107" s="1" t="str">
        <f t="shared" si="113"/>
        <v/>
      </c>
      <c r="AX107" s="1" t="str">
        <f t="shared" si="114"/>
        <v/>
      </c>
      <c r="AY107" s="1" t="str">
        <f t="shared" si="115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1"/>
        <v>00000</v>
      </c>
      <c r="BC107" s="1" t="str">
        <f t="shared" si="81"/>
        <v>00000</v>
      </c>
      <c r="BD107" s="1" t="str">
        <f t="shared" si="82"/>
        <v>000000</v>
      </c>
      <c r="BE107" s="1" t="str">
        <f t="shared" si="82"/>
        <v>000000</v>
      </c>
      <c r="BF107" s="1" t="str">
        <f t="shared" si="130"/>
        <v>B</v>
      </c>
      <c r="BG107" s="1" t="str">
        <f t="shared" si="116"/>
        <v/>
      </c>
      <c r="BH107" s="1">
        <f t="shared" si="131"/>
        <v>0</v>
      </c>
      <c r="BI107" s="1" t="str">
        <f t="shared" si="117"/>
        <v/>
      </c>
      <c r="BJ107" s="1">
        <f t="shared" si="132"/>
        <v>0</v>
      </c>
      <c r="BK107" s="1" t="str">
        <f t="shared" si="118"/>
        <v/>
      </c>
      <c r="BL107" s="1">
        <f t="shared" si="133"/>
        <v>0</v>
      </c>
      <c r="BM107" s="1" t="str">
        <f t="shared" si="134"/>
        <v>0</v>
      </c>
      <c r="BN107" s="1" t="str">
        <f t="shared" si="135"/>
        <v>0</v>
      </c>
      <c r="BO107" s="1" t="str">
        <f t="shared" si="136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4"/>
        <v/>
      </c>
      <c r="C108" s="102" t="str">
        <f t="shared" si="84"/>
        <v/>
      </c>
      <c r="D108" s="97" t="str">
        <f t="shared" si="119"/>
        <v/>
      </c>
      <c r="E108" s="98" t="str">
        <f t="shared" si="120"/>
        <v/>
      </c>
      <c r="F108" s="8" t="str">
        <f t="shared" si="95"/>
        <v/>
      </c>
      <c r="H108" s="105" t="str">
        <f t="shared" si="85"/>
        <v/>
      </c>
      <c r="I108" s="97" t="str">
        <f t="shared" si="121"/>
        <v/>
      </c>
      <c r="J108" s="98" t="str">
        <f t="shared" si="122"/>
        <v/>
      </c>
      <c r="K108" s="8" t="str">
        <f t="shared" si="123"/>
        <v/>
      </c>
      <c r="L108" s="54"/>
      <c r="M108" s="17" t="str">
        <f>IF('Hedging Dashboard'!AH108="","",'Hedging Dashboard'!AH108)</f>
        <v/>
      </c>
      <c r="O108" s="9" t="str">
        <f t="shared" si="86"/>
        <v/>
      </c>
      <c r="P108" s="97" t="str">
        <f t="shared" si="124"/>
        <v/>
      </c>
      <c r="Q108" s="98" t="str">
        <f t="shared" si="125"/>
        <v/>
      </c>
      <c r="R108" s="4" t="str">
        <f t="shared" si="126"/>
        <v/>
      </c>
      <c r="S108" s="4" t="str">
        <f t="shared" si="96"/>
        <v/>
      </c>
      <c r="T108" s="107" t="str">
        <f t="shared" si="127"/>
        <v/>
      </c>
      <c r="U108" s="4" t="str">
        <f>IF(M108="","",IF(B108="NB",U107,IF(T108="",SUM($T$5:$T108)+S108,SUM($T$5:$T108))))</f>
        <v/>
      </c>
      <c r="V108" s="109" t="str">
        <f t="shared" si="83"/>
        <v/>
      </c>
      <c r="W108" s="83" t="e">
        <f t="shared" si="97"/>
        <v>#VALUE!</v>
      </c>
      <c r="X108" s="85" t="str">
        <f t="shared" si="98"/>
        <v/>
      </c>
      <c r="Y108" s="9" t="str">
        <f t="shared" si="89"/>
        <v>B</v>
      </c>
      <c r="Z108" s="4" t="str">
        <f t="shared" si="90"/>
        <v>D</v>
      </c>
      <c r="AA108" s="4" t="str">
        <f t="shared" si="91"/>
        <v>B</v>
      </c>
      <c r="AB108" s="4" t="str">
        <f t="shared" si="87"/>
        <v/>
      </c>
      <c r="AC108" s="4" t="str">
        <f t="shared" si="92"/>
        <v/>
      </c>
      <c r="AD108" s="4" t="str">
        <f t="shared" si="93"/>
        <v/>
      </c>
      <c r="AE108" s="1" t="str">
        <f t="shared" si="139"/>
        <v/>
      </c>
      <c r="AF108" s="1" t="str">
        <f t="shared" si="140"/>
        <v/>
      </c>
      <c r="AG108" s="1" t="str">
        <f t="shared" si="141"/>
        <v/>
      </c>
      <c r="AH108" s="1" t="str">
        <f t="shared" si="142"/>
        <v/>
      </c>
      <c r="AI108" s="1" t="str">
        <f t="shared" si="143"/>
        <v/>
      </c>
      <c r="AJ108" s="1" t="str">
        <f t="shared" si="144"/>
        <v/>
      </c>
      <c r="AK108" s="1">
        <f t="shared" si="128"/>
        <v>0</v>
      </c>
      <c r="AL108" s="1">
        <f t="shared" si="129"/>
        <v>0</v>
      </c>
      <c r="AM108" s="1" t="str">
        <f t="shared" si="138"/>
        <v/>
      </c>
      <c r="AN108" s="1">
        <f t="shared" si="145"/>
        <v>0</v>
      </c>
      <c r="AO108" s="1" t="str">
        <f t="shared" si="137"/>
        <v/>
      </c>
      <c r="AP108" s="1" t="str">
        <f t="shared" si="106"/>
        <v>N</v>
      </c>
      <c r="AQ108" s="1" t="str">
        <f t="shared" si="107"/>
        <v>N</v>
      </c>
      <c r="AR108" s="1" t="str">
        <f t="shared" si="108"/>
        <v>N</v>
      </c>
      <c r="AS108" s="1" t="str">
        <f t="shared" si="109"/>
        <v/>
      </c>
      <c r="AT108" s="15" t="str">
        <f t="shared" si="146"/>
        <v/>
      </c>
      <c r="AU108" s="1" t="str">
        <f t="shared" si="147"/>
        <v/>
      </c>
      <c r="AV108" s="1" t="str">
        <f t="shared" si="148"/>
        <v/>
      </c>
      <c r="AW108" s="1" t="str">
        <f t="shared" si="113"/>
        <v/>
      </c>
      <c r="AX108" s="1" t="str">
        <f t="shared" si="114"/>
        <v/>
      </c>
      <c r="AY108" s="1" t="str">
        <f t="shared" si="115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1"/>
        <v>00000</v>
      </c>
      <c r="BC108" s="1" t="str">
        <f t="shared" si="81"/>
        <v>00000</v>
      </c>
      <c r="BD108" s="1" t="str">
        <f t="shared" si="82"/>
        <v>000000</v>
      </c>
      <c r="BE108" s="1" t="str">
        <f t="shared" si="82"/>
        <v>000000</v>
      </c>
      <c r="BF108" s="1" t="str">
        <f t="shared" si="130"/>
        <v>B</v>
      </c>
      <c r="BG108" s="1" t="str">
        <f t="shared" si="116"/>
        <v/>
      </c>
      <c r="BH108" s="1">
        <f t="shared" si="131"/>
        <v>0</v>
      </c>
      <c r="BI108" s="1" t="str">
        <f t="shared" si="117"/>
        <v/>
      </c>
      <c r="BJ108" s="1">
        <f t="shared" si="132"/>
        <v>0</v>
      </c>
      <c r="BK108" s="1" t="str">
        <f t="shared" si="118"/>
        <v/>
      </c>
      <c r="BL108" s="1">
        <f t="shared" si="133"/>
        <v>0</v>
      </c>
      <c r="BM108" s="1" t="str">
        <f t="shared" si="134"/>
        <v>0</v>
      </c>
      <c r="BN108" s="1" t="str">
        <f t="shared" si="135"/>
        <v>0</v>
      </c>
      <c r="BO108" s="1" t="str">
        <f t="shared" si="136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6" t="str">
        <f t="shared" si="94"/>
        <v/>
      </c>
      <c r="C109" s="103" t="str">
        <f t="shared" si="84"/>
        <v/>
      </c>
      <c r="D109" s="99" t="str">
        <f t="shared" si="119"/>
        <v/>
      </c>
      <c r="E109" s="100" t="str">
        <f t="shared" si="120"/>
        <v/>
      </c>
      <c r="F109" s="10" t="str">
        <f t="shared" si="95"/>
        <v/>
      </c>
      <c r="H109" s="106" t="str">
        <f t="shared" si="85"/>
        <v/>
      </c>
      <c r="I109" s="99" t="str">
        <f t="shared" si="121"/>
        <v/>
      </c>
      <c r="J109" s="100" t="str">
        <f t="shared" si="122"/>
        <v/>
      </c>
      <c r="K109" s="10" t="str">
        <f t="shared" si="123"/>
        <v/>
      </c>
      <c r="L109" s="54"/>
      <c r="M109" s="18" t="str">
        <f>IF('Hedging Dashboard'!AH109="","",'Hedging Dashboard'!AH109)</f>
        <v/>
      </c>
      <c r="O109" s="86" t="str">
        <f t="shared" si="86"/>
        <v/>
      </c>
      <c r="P109" s="99" t="str">
        <f t="shared" si="124"/>
        <v/>
      </c>
      <c r="Q109" s="100" t="str">
        <f t="shared" si="125"/>
        <v/>
      </c>
      <c r="R109" s="5" t="str">
        <f t="shared" si="126"/>
        <v/>
      </c>
      <c r="S109" s="5" t="str">
        <f t="shared" si="96"/>
        <v/>
      </c>
      <c r="T109" s="107" t="str">
        <f t="shared" si="127"/>
        <v/>
      </c>
      <c r="U109" s="5" t="str">
        <f>IF(M109="","",IF(B109="NB",U108,IF(T109="",SUM($T$5:$T109)+S109,SUM($T$5:$T109))))</f>
        <v/>
      </c>
      <c r="V109" s="110" t="str">
        <f t="shared" si="83"/>
        <v/>
      </c>
      <c r="W109" s="83" t="e">
        <f t="shared" si="97"/>
        <v>#VALUE!</v>
      </c>
      <c r="X109" s="85" t="str">
        <f t="shared" si="98"/>
        <v/>
      </c>
      <c r="Y109" s="9" t="str">
        <f t="shared" si="89"/>
        <v>B</v>
      </c>
      <c r="Z109" s="4" t="str">
        <f t="shared" si="90"/>
        <v>D</v>
      </c>
      <c r="AA109" s="4" t="str">
        <f t="shared" si="91"/>
        <v>B</v>
      </c>
      <c r="AB109" s="4" t="str">
        <f t="shared" si="87"/>
        <v/>
      </c>
      <c r="AC109" s="4" t="str">
        <f t="shared" si="92"/>
        <v/>
      </c>
      <c r="AD109" s="4" t="str">
        <f t="shared" si="93"/>
        <v/>
      </c>
      <c r="AE109" s="1" t="str">
        <f t="shared" si="139"/>
        <v/>
      </c>
      <c r="AF109" s="1" t="str">
        <f t="shared" si="140"/>
        <v/>
      </c>
      <c r="AG109" s="1" t="str">
        <f t="shared" si="141"/>
        <v/>
      </c>
      <c r="AH109" s="1" t="str">
        <f t="shared" si="142"/>
        <v/>
      </c>
      <c r="AI109" s="1" t="str">
        <f t="shared" si="143"/>
        <v/>
      </c>
      <c r="AJ109" s="1" t="str">
        <f t="shared" si="144"/>
        <v/>
      </c>
      <c r="AK109" s="1">
        <f t="shared" si="128"/>
        <v>0</v>
      </c>
      <c r="AL109" s="1">
        <f t="shared" si="129"/>
        <v>0</v>
      </c>
      <c r="AM109" s="1" t="str">
        <f t="shared" si="138"/>
        <v/>
      </c>
      <c r="AN109" s="1">
        <f t="shared" si="145"/>
        <v>0</v>
      </c>
      <c r="AO109" s="1" t="str">
        <f t="shared" si="137"/>
        <v/>
      </c>
      <c r="AP109" s="1" t="str">
        <f t="shared" si="106"/>
        <v>N</v>
      </c>
      <c r="AQ109" s="1" t="str">
        <f t="shared" si="107"/>
        <v>N</v>
      </c>
      <c r="AR109" s="1" t="str">
        <f t="shared" si="108"/>
        <v>N</v>
      </c>
      <c r="AS109" s="1" t="str">
        <f t="shared" si="109"/>
        <v/>
      </c>
      <c r="AT109" s="15" t="str">
        <f t="shared" si="146"/>
        <v/>
      </c>
      <c r="AU109" s="1" t="str">
        <f t="shared" si="147"/>
        <v/>
      </c>
      <c r="AV109" s="1" t="str">
        <f t="shared" si="148"/>
        <v/>
      </c>
      <c r="AW109" s="1" t="str">
        <f t="shared" si="113"/>
        <v/>
      </c>
      <c r="AX109" s="1" t="str">
        <f t="shared" si="114"/>
        <v/>
      </c>
      <c r="AY109" s="1" t="str">
        <f t="shared" si="115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1"/>
        <v>00000</v>
      </c>
      <c r="BC109" s="1" t="str">
        <f t="shared" si="81"/>
        <v>00000</v>
      </c>
      <c r="BD109" s="1" t="str">
        <f t="shared" si="82"/>
        <v>000000</v>
      </c>
      <c r="BE109" s="1" t="str">
        <f t="shared" si="82"/>
        <v>000000</v>
      </c>
      <c r="BF109" s="1" t="str">
        <f t="shared" si="130"/>
        <v>B</v>
      </c>
      <c r="BG109" s="1" t="str">
        <f t="shared" si="116"/>
        <v/>
      </c>
      <c r="BH109" s="1">
        <f t="shared" si="131"/>
        <v>0</v>
      </c>
      <c r="BI109" s="1" t="str">
        <f t="shared" si="117"/>
        <v/>
      </c>
      <c r="BJ109" s="1">
        <f t="shared" si="132"/>
        <v>0</v>
      </c>
      <c r="BK109" s="1" t="str">
        <f t="shared" si="118"/>
        <v/>
      </c>
      <c r="BL109" s="1">
        <f t="shared" si="133"/>
        <v>0</v>
      </c>
      <c r="BM109" s="1" t="str">
        <f t="shared" si="134"/>
        <v>0</v>
      </c>
      <c r="BN109" s="1" t="str">
        <f t="shared" si="135"/>
        <v>0</v>
      </c>
      <c r="BO109" s="1" t="str">
        <f t="shared" si="136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93" t="s">
        <v>157</v>
      </c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5"/>
      <c r="W110" s="48"/>
      <c r="Y110" s="79"/>
      <c r="Z110" s="79"/>
      <c r="AA110" s="79"/>
      <c r="AB110" s="4" t="str">
        <f t="shared" si="87"/>
        <v/>
      </c>
      <c r="AC110" s="4" t="str">
        <f t="shared" si="92"/>
        <v/>
      </c>
      <c r="AD110" s="4" t="str">
        <f t="shared" si="93"/>
        <v/>
      </c>
      <c r="AE110" s="1" t="str">
        <f t="shared" si="139"/>
        <v/>
      </c>
      <c r="AF110" s="1" t="str">
        <f t="shared" si="140"/>
        <v/>
      </c>
      <c r="AG110" s="1" t="str">
        <f t="shared" si="141"/>
        <v/>
      </c>
      <c r="AH110" s="1" t="str">
        <f t="shared" si="142"/>
        <v/>
      </c>
      <c r="AI110" s="1" t="str">
        <f t="shared" si="143"/>
        <v/>
      </c>
      <c r="AJ110" s="1" t="str">
        <f t="shared" si="144"/>
        <v/>
      </c>
      <c r="AK110" s="1">
        <f t="shared" si="128"/>
        <v>0</v>
      </c>
      <c r="AL110" s="1">
        <f t="shared" si="129"/>
        <v>0</v>
      </c>
      <c r="AP110" s="1" t="str">
        <f t="shared" si="106"/>
        <v>N</v>
      </c>
      <c r="AQ110" s="1" t="str">
        <f t="shared" si="107"/>
        <v>N</v>
      </c>
      <c r="AR110" s="1" t="str">
        <f t="shared" si="108"/>
        <v>N</v>
      </c>
      <c r="AT110" s="15" t="str">
        <f t="shared" si="146"/>
        <v/>
      </c>
      <c r="AU110" s="1" t="str">
        <f t="shared" si="147"/>
        <v/>
      </c>
      <c r="AV110" s="1" t="str">
        <f t="shared" si="148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83" t="s">
        <v>159</v>
      </c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5"/>
      <c r="AB111" s="4" t="str">
        <f t="shared" si="87"/>
        <v/>
      </c>
      <c r="AC111" s="4" t="str">
        <f t="shared" si="92"/>
        <v/>
      </c>
      <c r="AD111" s="4" t="str">
        <f t="shared" si="93"/>
        <v/>
      </c>
      <c r="AE111" s="1" t="str">
        <f t="shared" si="139"/>
        <v/>
      </c>
      <c r="AF111" s="1" t="str">
        <f t="shared" si="140"/>
        <v/>
      </c>
      <c r="AG111" s="1" t="str">
        <f t="shared" si="141"/>
        <v/>
      </c>
      <c r="AH111" s="1" t="str">
        <f t="shared" si="142"/>
        <v/>
      </c>
      <c r="AI111" s="1" t="str">
        <f t="shared" si="143"/>
        <v/>
      </c>
      <c r="AJ111" s="1" t="str">
        <f t="shared" si="144"/>
        <v/>
      </c>
      <c r="AK111" s="1">
        <f t="shared" si="128"/>
        <v>0</v>
      </c>
      <c r="AL111" s="1">
        <f t="shared" si="129"/>
        <v>0</v>
      </c>
      <c r="AP111" s="1" t="str">
        <f t="shared" si="106"/>
        <v>N</v>
      </c>
      <c r="AQ111" s="1" t="str">
        <f t="shared" si="107"/>
        <v>N</v>
      </c>
      <c r="AR111" s="1" t="str">
        <f t="shared" si="108"/>
        <v>N</v>
      </c>
      <c r="AT111" s="15" t="str">
        <f t="shared" si="146"/>
        <v/>
      </c>
      <c r="AU111" s="1" t="str">
        <f t="shared" si="147"/>
        <v/>
      </c>
      <c r="AV111" s="1" t="str">
        <f t="shared" si="148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78" t="s">
        <v>160</v>
      </c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>
        <f>COUNTIF(M5:M109,"P")</f>
        <v>15</v>
      </c>
      <c r="P112" s="173"/>
      <c r="Q112" s="173"/>
      <c r="R112" s="173"/>
      <c r="S112" s="173"/>
      <c r="T112" s="173"/>
      <c r="U112" s="173"/>
      <c r="V112" s="174"/>
      <c r="AB112" s="4" t="str">
        <f t="shared" si="87"/>
        <v/>
      </c>
      <c r="AC112" s="4" t="str">
        <f t="shared" si="92"/>
        <v/>
      </c>
      <c r="AD112" s="4" t="str">
        <f t="shared" si="93"/>
        <v/>
      </c>
      <c r="AE112" s="1" t="str">
        <f t="shared" si="139"/>
        <v/>
      </c>
      <c r="AF112" s="1" t="str">
        <f t="shared" si="140"/>
        <v/>
      </c>
      <c r="AG112" s="1" t="str">
        <f t="shared" si="141"/>
        <v/>
      </c>
      <c r="AH112" s="1" t="str">
        <f t="shared" si="142"/>
        <v/>
      </c>
      <c r="AI112" s="1" t="str">
        <f t="shared" si="143"/>
        <v/>
      </c>
      <c r="AJ112" s="1" t="str">
        <f t="shared" si="144"/>
        <v/>
      </c>
      <c r="AK112" s="1">
        <f t="shared" si="128"/>
        <v>0</v>
      </c>
      <c r="AL112" s="1">
        <f t="shared" si="129"/>
        <v>0</v>
      </c>
      <c r="AP112" s="1" t="str">
        <f t="shared" si="106"/>
        <v>N</v>
      </c>
      <c r="AQ112" s="1" t="str">
        <f t="shared" si="107"/>
        <v>N</v>
      </c>
      <c r="AR112" s="1" t="str">
        <f t="shared" si="108"/>
        <v>N</v>
      </c>
      <c r="AT112" s="15" t="str">
        <f t="shared" si="146"/>
        <v/>
      </c>
      <c r="AU112" s="1" t="str">
        <f t="shared" si="147"/>
        <v/>
      </c>
      <c r="AV112" s="1" t="str">
        <f t="shared" si="148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78" t="s">
        <v>161</v>
      </c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>
        <f>COUNTIF(M5:M109,"B")</f>
        <v>10</v>
      </c>
      <c r="P113" s="173"/>
      <c r="Q113" s="173"/>
      <c r="R113" s="173"/>
      <c r="S113" s="173"/>
      <c r="T113" s="173"/>
      <c r="U113" s="173"/>
      <c r="V113" s="174"/>
      <c r="AB113" s="4" t="str">
        <f t="shared" si="87"/>
        <v/>
      </c>
      <c r="AC113" s="4" t="str">
        <f t="shared" si="92"/>
        <v/>
      </c>
      <c r="AD113" s="4" t="str">
        <f t="shared" si="93"/>
        <v/>
      </c>
      <c r="AE113" s="1" t="str">
        <f t="shared" si="139"/>
        <v/>
      </c>
      <c r="AF113" s="1" t="str">
        <f t="shared" si="140"/>
        <v/>
      </c>
      <c r="AG113" s="1" t="str">
        <f t="shared" si="141"/>
        <v/>
      </c>
      <c r="AH113" s="1" t="str">
        <f t="shared" si="142"/>
        <v/>
      </c>
      <c r="AI113" s="1" t="str">
        <f t="shared" si="143"/>
        <v/>
      </c>
      <c r="AJ113" s="1" t="str">
        <f t="shared" si="144"/>
        <v/>
      </c>
      <c r="AK113" s="1">
        <f t="shared" si="128"/>
        <v>0</v>
      </c>
      <c r="AL113" s="1">
        <f t="shared" si="129"/>
        <v>0</v>
      </c>
      <c r="AP113" s="1" t="str">
        <f t="shared" si="106"/>
        <v>N</v>
      </c>
      <c r="AQ113" s="1" t="str">
        <f t="shared" si="107"/>
        <v>N</v>
      </c>
      <c r="AR113" s="1" t="str">
        <f t="shared" si="108"/>
        <v>N</v>
      </c>
      <c r="AT113" s="15" t="str">
        <f t="shared" si="146"/>
        <v/>
      </c>
      <c r="AU113" s="1" t="str">
        <f t="shared" si="147"/>
        <v/>
      </c>
      <c r="AV113" s="1" t="str">
        <f t="shared" si="148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77" t="s">
        <v>162</v>
      </c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 cm="1">
        <f t="array" ref="O114">LOOKUP(2,1/(U10:U109&lt;&gt;""),U10:U109)</f>
        <v>-8</v>
      </c>
      <c r="P114" s="175"/>
      <c r="Q114" s="175"/>
      <c r="R114" s="175"/>
      <c r="S114" s="175"/>
      <c r="T114" s="175"/>
      <c r="U114" s="175"/>
      <c r="V114" s="176"/>
      <c r="AB114" s="4" t="str">
        <f t="shared" si="87"/>
        <v/>
      </c>
      <c r="AC114" s="4" t="str">
        <f t="shared" si="92"/>
        <v/>
      </c>
      <c r="AD114" s="4" t="str">
        <f t="shared" si="93"/>
        <v/>
      </c>
      <c r="AE114" s="1" t="str">
        <f t="shared" si="139"/>
        <v/>
      </c>
      <c r="AF114" s="1" t="str">
        <f t="shared" si="140"/>
        <v/>
      </c>
      <c r="AG114" s="1" t="str">
        <f t="shared" si="141"/>
        <v/>
      </c>
      <c r="AH114" s="1" t="str">
        <f t="shared" si="142"/>
        <v/>
      </c>
      <c r="AI114" s="1" t="str">
        <f t="shared" si="143"/>
        <v/>
      </c>
      <c r="AJ114" s="1" t="str">
        <f t="shared" si="144"/>
        <v/>
      </c>
      <c r="AK114" s="1">
        <f t="shared" si="128"/>
        <v>0</v>
      </c>
      <c r="AL114" s="1">
        <f t="shared" si="129"/>
        <v>0</v>
      </c>
      <c r="AP114" s="1" t="str">
        <f t="shared" si="106"/>
        <v>N</v>
      </c>
      <c r="AQ114" s="1" t="str">
        <f t="shared" si="107"/>
        <v>N</v>
      </c>
      <c r="AR114" s="1" t="str">
        <f t="shared" si="108"/>
        <v>N</v>
      </c>
      <c r="AT114" s="15" t="str">
        <f t="shared" si="146"/>
        <v/>
      </c>
      <c r="AU114" s="1" t="str">
        <f t="shared" si="147"/>
        <v/>
      </c>
      <c r="AV114" s="1" t="str">
        <f t="shared" si="148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77" t="s">
        <v>163</v>
      </c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>
        <f>COUNTIF(X5:X109,"W")</f>
        <v>9</v>
      </c>
      <c r="P115" s="175"/>
      <c r="Q115" s="175"/>
      <c r="R115" s="175"/>
      <c r="S115" s="175"/>
      <c r="T115" s="175"/>
      <c r="U115" s="175"/>
      <c r="V115" s="176"/>
      <c r="AB115" s="4" t="str">
        <f t="shared" si="87"/>
        <v/>
      </c>
      <c r="AC115" s="4" t="str">
        <f t="shared" si="92"/>
        <v/>
      </c>
      <c r="AD115" s="4" t="str">
        <f t="shared" si="93"/>
        <v/>
      </c>
      <c r="AE115" s="1" t="str">
        <f t="shared" si="139"/>
        <v/>
      </c>
      <c r="AF115" s="1" t="str">
        <f t="shared" si="140"/>
        <v/>
      </c>
      <c r="AG115" s="1" t="str">
        <f t="shared" si="141"/>
        <v/>
      </c>
      <c r="AH115" s="1" t="str">
        <f t="shared" si="142"/>
        <v/>
      </c>
      <c r="AI115" s="1" t="str">
        <f t="shared" si="143"/>
        <v/>
      </c>
      <c r="AJ115" s="1" t="str">
        <f t="shared" si="144"/>
        <v/>
      </c>
      <c r="AK115" s="1">
        <f t="shared" si="128"/>
        <v>0</v>
      </c>
      <c r="AL115" s="1">
        <f t="shared" si="129"/>
        <v>0</v>
      </c>
      <c r="AP115" s="1" t="str">
        <f t="shared" si="106"/>
        <v>N</v>
      </c>
      <c r="AQ115" s="1" t="str">
        <f t="shared" si="107"/>
        <v>N</v>
      </c>
      <c r="AR115" s="1" t="str">
        <f t="shared" si="108"/>
        <v>N</v>
      </c>
      <c r="AT115" s="15" t="str">
        <f t="shared" si="146"/>
        <v/>
      </c>
      <c r="AU115" s="1" t="str">
        <f t="shared" si="147"/>
        <v/>
      </c>
      <c r="AV115" s="1" t="str">
        <f t="shared" si="148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77" t="s">
        <v>164</v>
      </c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>
        <f>COUNTIF(X5:X109,"L")</f>
        <v>8</v>
      </c>
      <c r="P116" s="175"/>
      <c r="Q116" s="175"/>
      <c r="R116" s="175"/>
      <c r="S116" s="175"/>
      <c r="T116" s="175"/>
      <c r="U116" s="175"/>
      <c r="V116" s="176"/>
      <c r="AB116" s="4" t="str">
        <f t="shared" si="87"/>
        <v/>
      </c>
      <c r="AC116" s="4" t="str">
        <f t="shared" si="92"/>
        <v/>
      </c>
      <c r="AD116" s="4" t="str">
        <f t="shared" si="93"/>
        <v/>
      </c>
      <c r="AE116" s="1" t="str">
        <f t="shared" si="139"/>
        <v/>
      </c>
      <c r="AF116" s="1" t="str">
        <f t="shared" si="140"/>
        <v/>
      </c>
      <c r="AG116" s="1" t="str">
        <f t="shared" si="141"/>
        <v/>
      </c>
      <c r="AH116" s="1" t="str">
        <f t="shared" si="142"/>
        <v/>
      </c>
      <c r="AI116" s="1" t="str">
        <f t="shared" si="143"/>
        <v/>
      </c>
      <c r="AJ116" s="1" t="str">
        <f t="shared" si="144"/>
        <v/>
      </c>
      <c r="AK116" s="1">
        <f t="shared" si="128"/>
        <v>0</v>
      </c>
      <c r="AL116" s="1">
        <f t="shared" si="129"/>
        <v>0</v>
      </c>
      <c r="AP116" s="1" t="str">
        <f t="shared" si="106"/>
        <v>N</v>
      </c>
      <c r="AQ116" s="1" t="str">
        <f t="shared" si="107"/>
        <v>N</v>
      </c>
      <c r="AR116" s="1" t="str">
        <f t="shared" si="108"/>
        <v>N</v>
      </c>
      <c r="AT116" s="15" t="str">
        <f t="shared" si="146"/>
        <v/>
      </c>
      <c r="AU116" s="1" t="str">
        <f t="shared" si="147"/>
        <v/>
      </c>
      <c r="AV116" s="1" t="str">
        <f t="shared" si="148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77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6"/>
      <c r="AE117" s="1" t="str">
        <f t="shared" si="139"/>
        <v/>
      </c>
      <c r="AF117" s="1" t="str">
        <f t="shared" si="140"/>
        <v/>
      </c>
      <c r="AG117" s="1" t="str">
        <f t="shared" si="141"/>
        <v/>
      </c>
      <c r="AH117" s="1" t="str">
        <f t="shared" si="142"/>
        <v/>
      </c>
      <c r="AI117" s="1" t="str">
        <f t="shared" si="143"/>
        <v/>
      </c>
      <c r="AJ117" s="1" t="str">
        <f t="shared" si="144"/>
        <v/>
      </c>
      <c r="AK117" s="1">
        <f t="shared" si="128"/>
        <v>0</v>
      </c>
      <c r="AL117" s="1">
        <f t="shared" si="129"/>
        <v>0</v>
      </c>
      <c r="AP117" s="1" t="str">
        <f t="shared" si="106"/>
        <v>N</v>
      </c>
      <c r="AQ117" s="1" t="str">
        <f t="shared" si="107"/>
        <v>N</v>
      </c>
      <c r="AR117" s="1" t="str">
        <f t="shared" si="108"/>
        <v>N</v>
      </c>
      <c r="AT117" s="15" t="str">
        <f t="shared" si="146"/>
        <v/>
      </c>
      <c r="AU117" s="1" t="str">
        <f t="shared" si="147"/>
        <v/>
      </c>
      <c r="AV117" s="1" t="str">
        <f t="shared" si="148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77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6"/>
      <c r="AE118" s="1" t="str">
        <f t="shared" si="139"/>
        <v/>
      </c>
      <c r="AF118" s="1" t="str">
        <f t="shared" si="140"/>
        <v/>
      </c>
      <c r="AG118" s="1" t="str">
        <f t="shared" si="141"/>
        <v/>
      </c>
      <c r="AH118" s="1" t="str">
        <f t="shared" si="142"/>
        <v/>
      </c>
      <c r="AI118" s="1" t="str">
        <f t="shared" si="143"/>
        <v/>
      </c>
      <c r="AJ118" s="1" t="str">
        <f t="shared" si="144"/>
        <v/>
      </c>
      <c r="AK118" s="1">
        <f t="shared" si="128"/>
        <v>0</v>
      </c>
      <c r="AL118" s="1">
        <f t="shared" si="129"/>
        <v>0</v>
      </c>
      <c r="AP118" s="1" t="str">
        <f t="shared" si="106"/>
        <v>N</v>
      </c>
      <c r="AQ118" s="1" t="str">
        <f t="shared" si="107"/>
        <v>N</v>
      </c>
      <c r="AR118" s="1" t="str">
        <f t="shared" si="108"/>
        <v>N</v>
      </c>
      <c r="AT118" s="15" t="str">
        <f t="shared" si="146"/>
        <v/>
      </c>
      <c r="AU118" s="1" t="str">
        <f t="shared" si="147"/>
        <v/>
      </c>
      <c r="AV118" s="1" t="str">
        <f t="shared" si="148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77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6"/>
      <c r="AE119" s="1" t="str">
        <f t="shared" si="139"/>
        <v/>
      </c>
      <c r="AF119" s="1" t="str">
        <f t="shared" si="140"/>
        <v/>
      </c>
      <c r="AG119" s="1" t="str">
        <f t="shared" si="141"/>
        <v/>
      </c>
      <c r="AH119" s="1" t="str">
        <f t="shared" si="142"/>
        <v/>
      </c>
      <c r="AI119" s="1" t="str">
        <f t="shared" si="143"/>
        <v/>
      </c>
      <c r="AJ119" s="1" t="str">
        <f t="shared" si="144"/>
        <v/>
      </c>
      <c r="AK119" s="1">
        <f t="shared" si="128"/>
        <v>0</v>
      </c>
      <c r="AL119" s="1">
        <f t="shared" si="129"/>
        <v>0</v>
      </c>
      <c r="AP119" s="1" t="str">
        <f t="shared" si="106"/>
        <v>N</v>
      </c>
      <c r="AQ119" s="1" t="str">
        <f t="shared" si="107"/>
        <v>N</v>
      </c>
      <c r="AR119" s="1" t="str">
        <f t="shared" si="108"/>
        <v>N</v>
      </c>
      <c r="AT119" s="15" t="str">
        <f t="shared" si="146"/>
        <v/>
      </c>
      <c r="AU119" s="1" t="str">
        <f t="shared" si="147"/>
        <v/>
      </c>
      <c r="AV119" s="1" t="str">
        <f t="shared" si="148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77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6"/>
      <c r="AE120" s="1" t="str">
        <f t="shared" si="139"/>
        <v/>
      </c>
      <c r="AF120" s="1" t="str">
        <f t="shared" si="140"/>
        <v/>
      </c>
      <c r="AG120" s="1" t="str">
        <f t="shared" si="141"/>
        <v/>
      </c>
      <c r="AH120" s="1" t="str">
        <f t="shared" si="142"/>
        <v/>
      </c>
      <c r="AI120" s="1" t="str">
        <f t="shared" si="143"/>
        <v/>
      </c>
      <c r="AJ120" s="1" t="str">
        <f t="shared" si="144"/>
        <v/>
      </c>
      <c r="AK120" s="1">
        <f t="shared" si="128"/>
        <v>0</v>
      </c>
      <c r="AL120" s="1">
        <f t="shared" si="129"/>
        <v>0</v>
      </c>
      <c r="AP120" s="1" t="str">
        <f t="shared" si="106"/>
        <v>N</v>
      </c>
      <c r="AQ120" s="1" t="str">
        <f t="shared" si="107"/>
        <v>N</v>
      </c>
      <c r="AR120" s="1" t="str">
        <f t="shared" si="108"/>
        <v>N</v>
      </c>
      <c r="AT120" s="15" t="str">
        <f t="shared" si="146"/>
        <v/>
      </c>
      <c r="AU120" s="1" t="str">
        <f t="shared" si="147"/>
        <v/>
      </c>
      <c r="AV120" s="1" t="str">
        <f t="shared" si="148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77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6"/>
      <c r="AE121" s="1" t="str">
        <f t="shared" si="139"/>
        <v/>
      </c>
      <c r="AF121" s="1" t="str">
        <f t="shared" si="140"/>
        <v/>
      </c>
      <c r="AG121" s="1" t="str">
        <f t="shared" si="141"/>
        <v/>
      </c>
      <c r="AH121" s="1" t="str">
        <f t="shared" si="142"/>
        <v/>
      </c>
      <c r="AI121" s="1" t="str">
        <f t="shared" si="143"/>
        <v/>
      </c>
      <c r="AJ121" s="1" t="str">
        <f t="shared" si="144"/>
        <v/>
      </c>
      <c r="AK121" s="1">
        <f t="shared" si="128"/>
        <v>0</v>
      </c>
      <c r="AL121" s="1">
        <f t="shared" si="129"/>
        <v>0</v>
      </c>
      <c r="AP121" s="1" t="str">
        <f t="shared" si="106"/>
        <v>N</v>
      </c>
      <c r="AQ121" s="1" t="str">
        <f t="shared" si="107"/>
        <v>N</v>
      </c>
      <c r="AR121" s="1" t="str">
        <f t="shared" si="108"/>
        <v>N</v>
      </c>
      <c r="AT121" s="15" t="str">
        <f t="shared" si="146"/>
        <v/>
      </c>
      <c r="AU121" s="1" t="str">
        <f t="shared" si="147"/>
        <v/>
      </c>
      <c r="AV121" s="1" t="str">
        <f t="shared" si="148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77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6"/>
      <c r="AE122" s="1" t="str">
        <f t="shared" si="139"/>
        <v/>
      </c>
      <c r="AF122" s="1" t="str">
        <f t="shared" si="140"/>
        <v/>
      </c>
      <c r="AG122" s="1" t="str">
        <f t="shared" si="141"/>
        <v/>
      </c>
      <c r="AH122" s="1" t="str">
        <f t="shared" si="142"/>
        <v/>
      </c>
      <c r="AI122" s="1" t="str">
        <f t="shared" si="143"/>
        <v/>
      </c>
      <c r="AJ122" s="1" t="str">
        <f t="shared" si="144"/>
        <v/>
      </c>
      <c r="AK122" s="1">
        <f t="shared" si="128"/>
        <v>0</v>
      </c>
      <c r="AL122" s="1">
        <f t="shared" si="129"/>
        <v>0</v>
      </c>
      <c r="AP122" s="1" t="str">
        <f t="shared" si="106"/>
        <v>N</v>
      </c>
      <c r="AQ122" s="1" t="str">
        <f t="shared" si="107"/>
        <v>N</v>
      </c>
      <c r="AR122" s="1" t="str">
        <f t="shared" si="108"/>
        <v>N</v>
      </c>
      <c r="AT122" s="15" t="str">
        <f t="shared" si="146"/>
        <v/>
      </c>
      <c r="AU122" s="1" t="str">
        <f t="shared" si="147"/>
        <v/>
      </c>
      <c r="AV122" s="1" t="str">
        <f t="shared" si="148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77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6"/>
      <c r="AE123" s="1" t="str">
        <f t="shared" si="139"/>
        <v/>
      </c>
      <c r="AF123" s="1" t="str">
        <f t="shared" si="140"/>
        <v/>
      </c>
      <c r="AG123" s="1" t="str">
        <f t="shared" si="141"/>
        <v/>
      </c>
      <c r="AH123" s="1" t="str">
        <f t="shared" si="142"/>
        <v/>
      </c>
      <c r="AI123" s="1" t="str">
        <f t="shared" si="143"/>
        <v/>
      </c>
      <c r="AJ123" s="1" t="str">
        <f t="shared" si="144"/>
        <v/>
      </c>
      <c r="AK123" s="1">
        <f t="shared" si="128"/>
        <v>0</v>
      </c>
      <c r="AL123" s="1">
        <f t="shared" si="129"/>
        <v>0</v>
      </c>
      <c r="AP123" s="1" t="str">
        <f t="shared" si="106"/>
        <v>N</v>
      </c>
      <c r="AQ123" s="1" t="str">
        <f t="shared" si="107"/>
        <v>N</v>
      </c>
      <c r="AR123" s="1" t="str">
        <f t="shared" si="108"/>
        <v>N</v>
      </c>
      <c r="AT123" s="15" t="str">
        <f t="shared" si="146"/>
        <v/>
      </c>
      <c r="AU123" s="1" t="str">
        <f t="shared" si="147"/>
        <v/>
      </c>
      <c r="AV123" s="1" t="str">
        <f t="shared" si="148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77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6"/>
      <c r="AE124" s="1" t="str">
        <f t="shared" si="139"/>
        <v/>
      </c>
      <c r="AF124" s="1" t="str">
        <f t="shared" si="140"/>
        <v/>
      </c>
      <c r="AG124" s="1" t="str">
        <f t="shared" si="141"/>
        <v/>
      </c>
      <c r="AH124" s="1" t="str">
        <f t="shared" si="142"/>
        <v/>
      </c>
      <c r="AI124" s="1" t="str">
        <f t="shared" si="143"/>
        <v/>
      </c>
      <c r="AJ124" s="1" t="str">
        <f t="shared" si="144"/>
        <v/>
      </c>
      <c r="AK124" s="1">
        <f t="shared" si="128"/>
        <v>0</v>
      </c>
      <c r="AL124" s="1">
        <f t="shared" si="129"/>
        <v>0</v>
      </c>
      <c r="AP124" s="1" t="str">
        <f t="shared" si="106"/>
        <v>N</v>
      </c>
      <c r="AQ124" s="1" t="str">
        <f t="shared" si="107"/>
        <v>N</v>
      </c>
      <c r="AR124" s="1" t="str">
        <f t="shared" si="108"/>
        <v>N</v>
      </c>
      <c r="AT124" s="15" t="str">
        <f t="shared" si="146"/>
        <v/>
      </c>
      <c r="AU124" s="1" t="str">
        <f t="shared" si="147"/>
        <v/>
      </c>
      <c r="AV124" s="1" t="str">
        <f t="shared" si="148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77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6"/>
      <c r="AE125" s="1" t="str">
        <f t="shared" si="139"/>
        <v/>
      </c>
      <c r="AF125" s="1" t="str">
        <f t="shared" si="140"/>
        <v/>
      </c>
      <c r="AG125" s="1" t="str">
        <f t="shared" si="141"/>
        <v/>
      </c>
      <c r="AH125" s="1" t="str">
        <f t="shared" si="142"/>
        <v/>
      </c>
      <c r="AI125" s="1" t="str">
        <f t="shared" si="143"/>
        <v/>
      </c>
      <c r="AJ125" s="1" t="str">
        <f t="shared" si="144"/>
        <v/>
      </c>
      <c r="AK125" s="1">
        <f t="shared" si="128"/>
        <v>0</v>
      </c>
      <c r="AL125" s="1">
        <f t="shared" si="129"/>
        <v>0</v>
      </c>
      <c r="AP125" s="1" t="str">
        <f t="shared" si="106"/>
        <v>N</v>
      </c>
      <c r="AQ125" s="1" t="str">
        <f t="shared" si="107"/>
        <v>N</v>
      </c>
      <c r="AR125" s="1" t="str">
        <f t="shared" si="108"/>
        <v>N</v>
      </c>
      <c r="AT125" s="15" t="str">
        <f t="shared" si="146"/>
        <v/>
      </c>
      <c r="AU125" s="1" t="str">
        <f t="shared" si="147"/>
        <v/>
      </c>
      <c r="AV125" s="1" t="str">
        <f t="shared" si="148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77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6"/>
      <c r="AE126" s="1" t="str">
        <f t="shared" si="139"/>
        <v/>
      </c>
      <c r="AF126" s="1" t="str">
        <f t="shared" si="140"/>
        <v/>
      </c>
      <c r="AG126" s="1" t="str">
        <f t="shared" si="141"/>
        <v/>
      </c>
      <c r="AH126" s="1" t="str">
        <f t="shared" si="142"/>
        <v/>
      </c>
      <c r="AI126" s="1" t="str">
        <f t="shared" si="143"/>
        <v/>
      </c>
      <c r="AJ126" s="1" t="str">
        <f t="shared" si="144"/>
        <v/>
      </c>
      <c r="AK126" s="1">
        <f t="shared" si="128"/>
        <v>0</v>
      </c>
      <c r="AL126" s="1">
        <f t="shared" si="129"/>
        <v>0</v>
      </c>
      <c r="AP126" s="1" t="str">
        <f t="shared" si="106"/>
        <v>N</v>
      </c>
      <c r="AQ126" s="1" t="str">
        <f t="shared" si="107"/>
        <v>N</v>
      </c>
      <c r="AR126" s="1" t="str">
        <f t="shared" si="108"/>
        <v>N</v>
      </c>
      <c r="AT126" s="15" t="str">
        <f t="shared" si="146"/>
        <v/>
      </c>
      <c r="AU126" s="1" t="str">
        <f t="shared" si="147"/>
        <v/>
      </c>
      <c r="AV126" s="1" t="str">
        <f t="shared" si="148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72"/>
      <c r="B127" s="169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70"/>
      <c r="AE127" s="1" t="str">
        <f t="shared" si="139"/>
        <v/>
      </c>
      <c r="AF127" s="1" t="str">
        <f t="shared" si="140"/>
        <v/>
      </c>
      <c r="AG127" s="1" t="str">
        <f t="shared" si="141"/>
        <v/>
      </c>
      <c r="AH127" s="1" t="str">
        <f t="shared" si="142"/>
        <v/>
      </c>
      <c r="AI127" s="1" t="str">
        <f t="shared" si="143"/>
        <v/>
      </c>
      <c r="AJ127" s="1" t="str">
        <f t="shared" si="144"/>
        <v/>
      </c>
      <c r="AK127" s="1">
        <f t="shared" si="128"/>
        <v>0</v>
      </c>
      <c r="AL127" s="1">
        <f t="shared" si="129"/>
        <v>0</v>
      </c>
      <c r="AP127" s="1" t="str">
        <f t="shared" si="106"/>
        <v>N</v>
      </c>
      <c r="AQ127" s="1" t="str">
        <f t="shared" si="107"/>
        <v>N</v>
      </c>
      <c r="AR127" s="1" t="str">
        <f t="shared" si="108"/>
        <v>N</v>
      </c>
      <c r="AT127" s="15" t="str">
        <f t="shared" si="146"/>
        <v/>
      </c>
      <c r="AU127" s="1" t="str">
        <f t="shared" si="147"/>
        <v/>
      </c>
      <c r="AV127" s="1" t="str">
        <f t="shared" si="148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AE128" s="1" t="str">
        <f t="shared" si="139"/>
        <v/>
      </c>
      <c r="AF128" s="1" t="str">
        <f t="shared" si="140"/>
        <v/>
      </c>
      <c r="AG128" s="1" t="str">
        <f t="shared" si="141"/>
        <v/>
      </c>
      <c r="AH128" s="1" t="str">
        <f t="shared" si="142"/>
        <v/>
      </c>
      <c r="AI128" s="1" t="str">
        <f t="shared" si="143"/>
        <v/>
      </c>
      <c r="AJ128" s="1" t="str">
        <f t="shared" si="144"/>
        <v/>
      </c>
      <c r="AK128" s="1">
        <f t="shared" si="128"/>
        <v>0</v>
      </c>
      <c r="AL128" s="1">
        <f t="shared" si="129"/>
        <v>0</v>
      </c>
      <c r="AP128" s="1" t="str">
        <f t="shared" si="106"/>
        <v>N</v>
      </c>
      <c r="AQ128" s="1" t="str">
        <f t="shared" si="107"/>
        <v>N</v>
      </c>
      <c r="AR128" s="1" t="str">
        <f t="shared" si="108"/>
        <v>N</v>
      </c>
      <c r="AT128" s="15" t="str">
        <f t="shared" si="146"/>
        <v/>
      </c>
      <c r="AU128" s="1" t="str">
        <f t="shared" si="147"/>
        <v/>
      </c>
      <c r="AV128" s="1" t="str">
        <f t="shared" si="148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39"/>
        <v/>
      </c>
      <c r="AF129" s="1" t="str">
        <f t="shared" si="140"/>
        <v/>
      </c>
      <c r="AG129" s="1" t="str">
        <f t="shared" si="141"/>
        <v/>
      </c>
      <c r="AH129" s="1" t="str">
        <f t="shared" si="142"/>
        <v/>
      </c>
      <c r="AI129" s="1" t="str">
        <f t="shared" si="143"/>
        <v/>
      </c>
      <c r="AJ129" s="1" t="str">
        <f t="shared" si="144"/>
        <v/>
      </c>
      <c r="AK129" s="1">
        <f t="shared" si="128"/>
        <v>0</v>
      </c>
      <c r="AL129" s="1">
        <f t="shared" si="129"/>
        <v>0</v>
      </c>
      <c r="AP129" s="1" t="str">
        <f t="shared" si="106"/>
        <v>N</v>
      </c>
      <c r="AQ129" s="1" t="str">
        <f t="shared" si="107"/>
        <v>N</v>
      </c>
      <c r="AR129" s="1" t="str">
        <f t="shared" si="108"/>
        <v>N</v>
      </c>
      <c r="AT129" s="15" t="str">
        <f t="shared" si="146"/>
        <v/>
      </c>
      <c r="AU129" s="1" t="str">
        <f t="shared" si="147"/>
        <v/>
      </c>
      <c r="AV129" s="1" t="str">
        <f t="shared" si="148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39"/>
        <v/>
      </c>
      <c r="AF130" s="1" t="str">
        <f t="shared" si="140"/>
        <v/>
      </c>
      <c r="AG130" s="1" t="str">
        <f t="shared" si="141"/>
        <v/>
      </c>
      <c r="AH130" s="1" t="str">
        <f t="shared" si="142"/>
        <v/>
      </c>
      <c r="AI130" s="1" t="str">
        <f t="shared" si="143"/>
        <v/>
      </c>
      <c r="AJ130" s="1" t="str">
        <f t="shared" si="144"/>
        <v/>
      </c>
      <c r="AK130" s="1">
        <f t="shared" si="128"/>
        <v>0</v>
      </c>
      <c r="AL130" s="1">
        <f t="shared" si="129"/>
        <v>0</v>
      </c>
      <c r="AP130" s="1" t="str">
        <f t="shared" si="106"/>
        <v>N</v>
      </c>
      <c r="AQ130" s="1" t="str">
        <f t="shared" si="107"/>
        <v>N</v>
      </c>
      <c r="AR130" s="1" t="str">
        <f t="shared" si="108"/>
        <v>N</v>
      </c>
      <c r="AT130" s="15" t="str">
        <f t="shared" si="146"/>
        <v/>
      </c>
      <c r="AU130" s="1" t="str">
        <f t="shared" si="147"/>
        <v/>
      </c>
      <c r="AV130" s="1" t="str">
        <f t="shared" si="148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39"/>
        <v/>
      </c>
      <c r="AF131" s="1" t="str">
        <f t="shared" si="140"/>
        <v/>
      </c>
      <c r="AG131" s="1" t="str">
        <f t="shared" si="141"/>
        <v/>
      </c>
      <c r="AH131" s="1" t="str">
        <f t="shared" si="142"/>
        <v/>
      </c>
      <c r="AI131" s="1" t="str">
        <f t="shared" si="143"/>
        <v/>
      </c>
      <c r="AJ131" s="1" t="str">
        <f t="shared" si="144"/>
        <v/>
      </c>
      <c r="AK131" s="1">
        <f t="shared" si="128"/>
        <v>0</v>
      </c>
      <c r="AL131" s="1">
        <f t="shared" si="129"/>
        <v>0</v>
      </c>
      <c r="AP131" s="1" t="str">
        <f t="shared" si="106"/>
        <v>N</v>
      </c>
      <c r="AQ131" s="1" t="str">
        <f t="shared" si="107"/>
        <v>N</v>
      </c>
      <c r="AR131" s="1" t="str">
        <f t="shared" si="108"/>
        <v>N</v>
      </c>
      <c r="AT131" s="15" t="str">
        <f t="shared" si="146"/>
        <v/>
      </c>
      <c r="AU131" s="1" t="str">
        <f t="shared" si="147"/>
        <v/>
      </c>
      <c r="AV131" s="1" t="str">
        <f t="shared" si="148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39"/>
        <v/>
      </c>
      <c r="AF132" s="1" t="str">
        <f t="shared" si="140"/>
        <v/>
      </c>
      <c r="AG132" s="1" t="str">
        <f t="shared" si="141"/>
        <v/>
      </c>
      <c r="AH132" s="1" t="str">
        <f t="shared" si="142"/>
        <v/>
      </c>
      <c r="AI132" s="1" t="str">
        <f t="shared" si="143"/>
        <v/>
      </c>
      <c r="AJ132" s="1" t="str">
        <f t="shared" si="144"/>
        <v/>
      </c>
      <c r="AK132" s="1">
        <f t="shared" si="128"/>
        <v>0</v>
      </c>
      <c r="AL132" s="1">
        <f t="shared" si="129"/>
        <v>0</v>
      </c>
      <c r="AP132" s="1" t="str">
        <f t="shared" si="106"/>
        <v>N</v>
      </c>
      <c r="AQ132" s="1" t="str">
        <f t="shared" si="107"/>
        <v>N</v>
      </c>
      <c r="AR132" s="1" t="str">
        <f t="shared" si="108"/>
        <v>N</v>
      </c>
      <c r="AT132" s="15" t="str">
        <f t="shared" si="146"/>
        <v/>
      </c>
      <c r="AU132" s="1" t="str">
        <f t="shared" si="147"/>
        <v/>
      </c>
      <c r="AV132" s="1" t="str">
        <f t="shared" si="148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39"/>
        <v/>
      </c>
      <c r="AF133" s="1" t="str">
        <f t="shared" si="140"/>
        <v/>
      </c>
      <c r="AG133" s="1" t="str">
        <f t="shared" si="141"/>
        <v/>
      </c>
      <c r="AH133" s="1" t="str">
        <f t="shared" si="142"/>
        <v/>
      </c>
      <c r="AI133" s="1" t="str">
        <f t="shared" si="143"/>
        <v/>
      </c>
      <c r="AJ133" s="1" t="str">
        <f t="shared" si="144"/>
        <v/>
      </c>
      <c r="AK133" s="1">
        <f t="shared" si="128"/>
        <v>0</v>
      </c>
      <c r="AL133" s="1">
        <f t="shared" si="129"/>
        <v>0</v>
      </c>
      <c r="AP133" s="1" t="str">
        <f t="shared" si="106"/>
        <v>N</v>
      </c>
      <c r="AQ133" s="1" t="str">
        <f t="shared" si="107"/>
        <v>N</v>
      </c>
      <c r="AR133" s="1" t="str">
        <f t="shared" si="108"/>
        <v>N</v>
      </c>
      <c r="AT133" s="15" t="str">
        <f t="shared" si="146"/>
        <v/>
      </c>
      <c r="AU133" s="1" t="str">
        <f t="shared" si="147"/>
        <v/>
      </c>
      <c r="AV133" s="1" t="str">
        <f t="shared" si="148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39"/>
        <v/>
      </c>
      <c r="AF134" s="1" t="str">
        <f t="shared" si="140"/>
        <v/>
      </c>
      <c r="AG134" s="1" t="str">
        <f t="shared" si="141"/>
        <v/>
      </c>
      <c r="AH134" s="1" t="str">
        <f t="shared" si="142"/>
        <v/>
      </c>
      <c r="AI134" s="1" t="str">
        <f t="shared" si="143"/>
        <v/>
      </c>
      <c r="AJ134" s="1" t="str">
        <f t="shared" si="144"/>
        <v/>
      </c>
      <c r="AK134" s="1">
        <f t="shared" si="128"/>
        <v>0</v>
      </c>
      <c r="AL134" s="1">
        <f t="shared" si="129"/>
        <v>0</v>
      </c>
      <c r="AP134" s="1" t="str">
        <f t="shared" si="106"/>
        <v>N</v>
      </c>
      <c r="AQ134" s="1" t="str">
        <f t="shared" si="107"/>
        <v>N</v>
      </c>
      <c r="AR134" s="1" t="str">
        <f t="shared" si="108"/>
        <v>N</v>
      </c>
      <c r="AT134" s="15" t="str">
        <f t="shared" si="146"/>
        <v/>
      </c>
      <c r="AU134" s="1" t="str">
        <f t="shared" si="147"/>
        <v/>
      </c>
      <c r="AV134" s="1" t="str">
        <f t="shared" si="148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39"/>
        <v/>
      </c>
      <c r="AF135" s="1" t="str">
        <f t="shared" si="140"/>
        <v/>
      </c>
      <c r="AG135" s="1" t="str">
        <f t="shared" si="141"/>
        <v/>
      </c>
      <c r="AH135" s="1" t="str">
        <f t="shared" si="142"/>
        <v/>
      </c>
      <c r="AI135" s="1" t="str">
        <f t="shared" si="143"/>
        <v/>
      </c>
      <c r="AJ135" s="1" t="str">
        <f t="shared" si="144"/>
        <v/>
      </c>
      <c r="AK135" s="1">
        <f t="shared" si="128"/>
        <v>0</v>
      </c>
      <c r="AL135" s="1">
        <f t="shared" si="129"/>
        <v>0</v>
      </c>
      <c r="AP135" s="1" t="str">
        <f t="shared" si="106"/>
        <v>N</v>
      </c>
      <c r="AQ135" s="1" t="str">
        <f t="shared" si="107"/>
        <v>N</v>
      </c>
      <c r="AR135" s="1" t="str">
        <f t="shared" si="108"/>
        <v>N</v>
      </c>
      <c r="AT135" s="15" t="str">
        <f t="shared" si="146"/>
        <v/>
      </c>
      <c r="AU135" s="1" t="str">
        <f t="shared" si="147"/>
        <v/>
      </c>
      <c r="AV135" s="1" t="str">
        <f t="shared" si="148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39"/>
        <v/>
      </c>
      <c r="AF136" s="1" t="str">
        <f t="shared" si="140"/>
        <v/>
      </c>
      <c r="AG136" s="1" t="str">
        <f t="shared" si="141"/>
        <v/>
      </c>
      <c r="AH136" s="1" t="str">
        <f t="shared" si="142"/>
        <v/>
      </c>
      <c r="AI136" s="1" t="str">
        <f t="shared" si="143"/>
        <v/>
      </c>
      <c r="AJ136" s="1" t="str">
        <f t="shared" si="144"/>
        <v/>
      </c>
      <c r="AK136" s="1">
        <f t="shared" si="128"/>
        <v>0</v>
      </c>
      <c r="AL136" s="1">
        <f t="shared" si="129"/>
        <v>0</v>
      </c>
      <c r="AP136" s="1" t="str">
        <f t="shared" si="106"/>
        <v>N</v>
      </c>
      <c r="AQ136" s="1" t="str">
        <f t="shared" si="107"/>
        <v>N</v>
      </c>
      <c r="AR136" s="1" t="str">
        <f t="shared" si="108"/>
        <v>N</v>
      </c>
      <c r="AT136" s="15" t="str">
        <f t="shared" si="146"/>
        <v/>
      </c>
      <c r="AU136" s="1" t="str">
        <f t="shared" si="147"/>
        <v/>
      </c>
      <c r="AV136" s="1" t="str">
        <f t="shared" si="148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39"/>
        <v/>
      </c>
      <c r="AF137" s="1" t="str">
        <f t="shared" si="140"/>
        <v/>
      </c>
      <c r="AG137" s="1" t="str">
        <f t="shared" si="141"/>
        <v/>
      </c>
      <c r="AH137" s="1" t="str">
        <f t="shared" si="142"/>
        <v/>
      </c>
      <c r="AI137" s="1" t="str">
        <f t="shared" si="143"/>
        <v/>
      </c>
      <c r="AJ137" s="1" t="str">
        <f t="shared" si="144"/>
        <v/>
      </c>
      <c r="AK137" s="1">
        <f t="shared" si="128"/>
        <v>0</v>
      </c>
      <c r="AL137" s="1">
        <f t="shared" si="129"/>
        <v>0</v>
      </c>
      <c r="AP137" s="1" t="str">
        <f t="shared" si="106"/>
        <v>N</v>
      </c>
      <c r="AQ137" s="1" t="str">
        <f t="shared" si="107"/>
        <v>N</v>
      </c>
      <c r="AR137" s="1" t="str">
        <f t="shared" si="108"/>
        <v>N</v>
      </c>
      <c r="AT137" s="15" t="str">
        <f t="shared" si="146"/>
        <v/>
      </c>
      <c r="AU137" s="1" t="str">
        <f t="shared" si="147"/>
        <v/>
      </c>
      <c r="AV137" s="1" t="str">
        <f t="shared" si="148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49">IF(M137="","",IF(Y138="B",IF(M137="P",BH138,""),IF(BF138="P",BH138,"")))</f>
        <v/>
      </c>
      <c r="AF138" s="1" t="str">
        <f t="shared" ref="AF138:AF169" si="150">IF(M137="","",IF(Y138="B",IF(M137="B",BH138,""),IF(BF138="B",BH138,"")))</f>
        <v/>
      </c>
      <c r="AG138" s="1" t="str">
        <f t="shared" ref="AG138:AG169" si="151">IF(M137="","",IF(Z138="C",IF(M137="B",BJ138,""),IF(BF138="P",BJ138,"")))</f>
        <v/>
      </c>
      <c r="AH138" s="1" t="str">
        <f t="shared" ref="AH138:AH169" si="152">IF(M137="","",IF(Z138="C",IF(M137="P",BJ138,""),IF(BF138="B",BJ138,"")))</f>
        <v/>
      </c>
      <c r="AI138" s="1" t="str">
        <f t="shared" ref="AI138:AI169" si="153">IF(M137="","",IF(AND(AE138="L5",AH138="L5",AY138=""),"L0",AX138))</f>
        <v/>
      </c>
      <c r="AJ138" s="1" t="str">
        <f t="shared" ref="AJ138:AJ169" si="154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5">IF(OR(F134&amp;F135&amp;F136="WLW",F135&amp;F136="WW"),"Y","N")</f>
        <v>N</v>
      </c>
      <c r="AQ138" s="1" t="str">
        <f t="shared" ref="AQ138:AQ201" si="156">IF(OR(K134&amp;K135&amp;K136="WLW",K135&amp;K136="WW"),"Y","N")</f>
        <v>N</v>
      </c>
      <c r="AR138" s="1" t="str">
        <f t="shared" ref="AR138:AR201" si="157">IF(OR(R134&amp;R135&amp;R136="WLW",R135&amp;R136="WW"),"Y","N")</f>
        <v>N</v>
      </c>
      <c r="AT138" s="15" t="str">
        <f t="shared" ref="AT138:AT163" si="158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49"/>
        <v/>
      </c>
      <c r="AF139" s="1" t="str">
        <f t="shared" si="150"/>
        <v/>
      </c>
      <c r="AG139" s="1" t="str">
        <f t="shared" si="151"/>
        <v/>
      </c>
      <c r="AH139" s="1" t="str">
        <f t="shared" si="152"/>
        <v/>
      </c>
      <c r="AI139" s="1" t="str">
        <f t="shared" si="153"/>
        <v/>
      </c>
      <c r="AJ139" s="1" t="str">
        <f t="shared" si="154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5"/>
        <v>N</v>
      </c>
      <c r="AQ139" s="1" t="str">
        <f t="shared" si="156"/>
        <v>N</v>
      </c>
      <c r="AR139" s="1" t="str">
        <f t="shared" si="157"/>
        <v>N</v>
      </c>
      <c r="AT139" s="15" t="str">
        <f t="shared" si="158"/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49"/>
        <v/>
      </c>
      <c r="AF140" s="1" t="str">
        <f t="shared" si="150"/>
        <v/>
      </c>
      <c r="AG140" s="1" t="str">
        <f t="shared" si="151"/>
        <v/>
      </c>
      <c r="AH140" s="1" t="str">
        <f t="shared" si="152"/>
        <v/>
      </c>
      <c r="AI140" s="1" t="str">
        <f t="shared" si="153"/>
        <v/>
      </c>
      <c r="AJ140" s="1" t="str">
        <f t="shared" si="154"/>
        <v/>
      </c>
      <c r="AK140" s="1">
        <f t="shared" si="161"/>
        <v>0</v>
      </c>
      <c r="AL140" s="1">
        <f t="shared" si="162"/>
        <v>0</v>
      </c>
      <c r="AP140" s="1" t="str">
        <f t="shared" si="155"/>
        <v>N</v>
      </c>
      <c r="AQ140" s="1" t="str">
        <f t="shared" si="156"/>
        <v>N</v>
      </c>
      <c r="AR140" s="1" t="str">
        <f t="shared" si="157"/>
        <v>N</v>
      </c>
      <c r="AT140" s="15" t="str">
        <f t="shared" si="158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49"/>
        <v/>
      </c>
      <c r="AF141" s="1" t="str">
        <f t="shared" si="150"/>
        <v/>
      </c>
      <c r="AG141" s="1" t="str">
        <f t="shared" si="151"/>
        <v/>
      </c>
      <c r="AH141" s="1" t="str">
        <f t="shared" si="152"/>
        <v/>
      </c>
      <c r="AI141" s="1" t="str">
        <f t="shared" si="153"/>
        <v/>
      </c>
      <c r="AJ141" s="1" t="str">
        <f t="shared" si="154"/>
        <v/>
      </c>
      <c r="AK141" s="1">
        <f t="shared" si="161"/>
        <v>0</v>
      </c>
      <c r="AL141" s="1">
        <f t="shared" si="162"/>
        <v>0</v>
      </c>
      <c r="AP141" s="1" t="str">
        <f t="shared" si="155"/>
        <v>N</v>
      </c>
      <c r="AQ141" s="1" t="str">
        <f t="shared" si="156"/>
        <v>N</v>
      </c>
      <c r="AR141" s="1" t="str">
        <f t="shared" si="157"/>
        <v>N</v>
      </c>
      <c r="AT141" s="15" t="str">
        <f t="shared" si="158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49"/>
        <v/>
      </c>
      <c r="AF142" s="1" t="str">
        <f t="shared" si="150"/>
        <v/>
      </c>
      <c r="AG142" s="1" t="str">
        <f t="shared" si="151"/>
        <v/>
      </c>
      <c r="AH142" s="1" t="str">
        <f t="shared" si="152"/>
        <v/>
      </c>
      <c r="AI142" s="1" t="str">
        <f t="shared" si="153"/>
        <v/>
      </c>
      <c r="AJ142" s="1" t="str">
        <f t="shared" si="154"/>
        <v/>
      </c>
      <c r="AK142" s="1">
        <f t="shared" si="161"/>
        <v>0</v>
      </c>
      <c r="AL142" s="1">
        <f t="shared" si="162"/>
        <v>0</v>
      </c>
      <c r="AP142" s="1" t="str">
        <f t="shared" si="155"/>
        <v>N</v>
      </c>
      <c r="AQ142" s="1" t="str">
        <f t="shared" si="156"/>
        <v>N</v>
      </c>
      <c r="AR142" s="1" t="str">
        <f t="shared" si="157"/>
        <v>N</v>
      </c>
      <c r="AT142" s="15" t="str">
        <f t="shared" si="158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49"/>
        <v/>
      </c>
      <c r="AF143" s="1" t="str">
        <f t="shared" si="150"/>
        <v/>
      </c>
      <c r="AG143" s="1" t="str">
        <f t="shared" si="151"/>
        <v/>
      </c>
      <c r="AH143" s="1" t="str">
        <f t="shared" si="152"/>
        <v/>
      </c>
      <c r="AI143" s="1" t="str">
        <f t="shared" si="153"/>
        <v/>
      </c>
      <c r="AJ143" s="1" t="str">
        <f t="shared" si="154"/>
        <v/>
      </c>
      <c r="AK143" s="1">
        <f t="shared" si="161"/>
        <v>0</v>
      </c>
      <c r="AL143" s="1">
        <f t="shared" si="162"/>
        <v>0</v>
      </c>
      <c r="AP143" s="1" t="str">
        <f t="shared" si="155"/>
        <v>N</v>
      </c>
      <c r="AQ143" s="1" t="str">
        <f t="shared" si="156"/>
        <v>N</v>
      </c>
      <c r="AR143" s="1" t="str">
        <f t="shared" si="157"/>
        <v>N</v>
      </c>
      <c r="AT143" s="15" t="str">
        <f t="shared" si="158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49"/>
        <v/>
      </c>
      <c r="AF144" s="1" t="str">
        <f t="shared" si="150"/>
        <v/>
      </c>
      <c r="AG144" s="1" t="str">
        <f t="shared" si="151"/>
        <v/>
      </c>
      <c r="AH144" s="1" t="str">
        <f t="shared" si="152"/>
        <v/>
      </c>
      <c r="AI144" s="1" t="str">
        <f t="shared" si="153"/>
        <v/>
      </c>
      <c r="AJ144" s="1" t="str">
        <f t="shared" si="154"/>
        <v/>
      </c>
      <c r="AK144" s="1">
        <f t="shared" si="161"/>
        <v>0</v>
      </c>
      <c r="AL144" s="1">
        <f t="shared" si="162"/>
        <v>0</v>
      </c>
      <c r="AP144" s="1" t="str">
        <f t="shared" si="155"/>
        <v>N</v>
      </c>
      <c r="AQ144" s="1" t="str">
        <f t="shared" si="156"/>
        <v>N</v>
      </c>
      <c r="AR144" s="1" t="str">
        <f t="shared" si="157"/>
        <v>N</v>
      </c>
      <c r="AT144" s="15" t="str">
        <f t="shared" si="158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49"/>
        <v/>
      </c>
      <c r="AF145" s="1" t="str">
        <f t="shared" si="150"/>
        <v/>
      </c>
      <c r="AG145" s="1" t="str">
        <f t="shared" si="151"/>
        <v/>
      </c>
      <c r="AH145" s="1" t="str">
        <f t="shared" si="152"/>
        <v/>
      </c>
      <c r="AI145" s="1" t="str">
        <f t="shared" si="153"/>
        <v/>
      </c>
      <c r="AJ145" s="1" t="str">
        <f t="shared" si="154"/>
        <v/>
      </c>
      <c r="AK145" s="1">
        <f t="shared" si="161"/>
        <v>0</v>
      </c>
      <c r="AL145" s="1">
        <f t="shared" si="162"/>
        <v>0</v>
      </c>
      <c r="AP145" s="1" t="str">
        <f t="shared" si="155"/>
        <v>N</v>
      </c>
      <c r="AQ145" s="1" t="str">
        <f t="shared" si="156"/>
        <v>N</v>
      </c>
      <c r="AR145" s="1" t="str">
        <f t="shared" si="157"/>
        <v>N</v>
      </c>
      <c r="AT145" s="15" t="str">
        <f t="shared" si="158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49"/>
        <v/>
      </c>
      <c r="AF146" s="1" t="str">
        <f t="shared" si="150"/>
        <v/>
      </c>
      <c r="AG146" s="1" t="str">
        <f t="shared" si="151"/>
        <v/>
      </c>
      <c r="AH146" s="1" t="str">
        <f t="shared" si="152"/>
        <v/>
      </c>
      <c r="AI146" s="1" t="str">
        <f t="shared" si="153"/>
        <v/>
      </c>
      <c r="AJ146" s="1" t="str">
        <f t="shared" si="154"/>
        <v/>
      </c>
      <c r="AK146" s="1">
        <f t="shared" si="161"/>
        <v>0</v>
      </c>
      <c r="AL146" s="1">
        <f t="shared" si="162"/>
        <v>0</v>
      </c>
      <c r="AP146" s="1" t="str">
        <f t="shared" si="155"/>
        <v>N</v>
      </c>
      <c r="AQ146" s="1" t="str">
        <f t="shared" si="156"/>
        <v>N</v>
      </c>
      <c r="AR146" s="1" t="str">
        <f t="shared" si="157"/>
        <v>N</v>
      </c>
      <c r="AT146" s="15" t="str">
        <f t="shared" si="158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49"/>
        <v/>
      </c>
      <c r="AF147" s="1" t="str">
        <f t="shared" si="150"/>
        <v/>
      </c>
      <c r="AG147" s="1" t="str">
        <f t="shared" si="151"/>
        <v/>
      </c>
      <c r="AH147" s="1" t="str">
        <f t="shared" si="152"/>
        <v/>
      </c>
      <c r="AI147" s="1" t="str">
        <f t="shared" si="153"/>
        <v/>
      </c>
      <c r="AJ147" s="1" t="str">
        <f t="shared" si="154"/>
        <v/>
      </c>
      <c r="AK147" s="1">
        <f t="shared" si="161"/>
        <v>0</v>
      </c>
      <c r="AL147" s="1">
        <f t="shared" si="162"/>
        <v>0</v>
      </c>
      <c r="AP147" s="1" t="str">
        <f t="shared" si="155"/>
        <v>N</v>
      </c>
      <c r="AQ147" s="1" t="str">
        <f t="shared" si="156"/>
        <v>N</v>
      </c>
      <c r="AR147" s="1" t="str">
        <f t="shared" si="157"/>
        <v>N</v>
      </c>
      <c r="AT147" s="15" t="str">
        <f t="shared" si="158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49"/>
        <v/>
      </c>
      <c r="AF148" s="1" t="str">
        <f t="shared" si="150"/>
        <v/>
      </c>
      <c r="AG148" s="1" t="str">
        <f t="shared" si="151"/>
        <v/>
      </c>
      <c r="AH148" s="1" t="str">
        <f t="shared" si="152"/>
        <v/>
      </c>
      <c r="AI148" s="1" t="str">
        <f t="shared" si="153"/>
        <v/>
      </c>
      <c r="AJ148" s="1" t="str">
        <f t="shared" si="154"/>
        <v/>
      </c>
      <c r="AK148" s="1">
        <f t="shared" si="161"/>
        <v>0</v>
      </c>
      <c r="AL148" s="1">
        <f t="shared" si="162"/>
        <v>0</v>
      </c>
      <c r="AP148" s="1" t="str">
        <f t="shared" si="155"/>
        <v>N</v>
      </c>
      <c r="AQ148" s="1" t="str">
        <f t="shared" si="156"/>
        <v>N</v>
      </c>
      <c r="AR148" s="1" t="str">
        <f t="shared" si="157"/>
        <v>N</v>
      </c>
      <c r="AT148" s="15" t="str">
        <f t="shared" si="158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49"/>
        <v/>
      </c>
      <c r="AF149" s="1" t="str">
        <f t="shared" si="150"/>
        <v/>
      </c>
      <c r="AG149" s="1" t="str">
        <f t="shared" si="151"/>
        <v/>
      </c>
      <c r="AH149" s="1" t="str">
        <f t="shared" si="152"/>
        <v/>
      </c>
      <c r="AI149" s="1" t="str">
        <f t="shared" si="153"/>
        <v/>
      </c>
      <c r="AJ149" s="1" t="str">
        <f t="shared" si="154"/>
        <v/>
      </c>
      <c r="AK149" s="1">
        <f t="shared" si="161"/>
        <v>0</v>
      </c>
      <c r="AL149" s="1">
        <f t="shared" si="162"/>
        <v>0</v>
      </c>
      <c r="AP149" s="1" t="str">
        <f t="shared" si="155"/>
        <v>N</v>
      </c>
      <c r="AQ149" s="1" t="str">
        <f t="shared" si="156"/>
        <v>N</v>
      </c>
      <c r="AR149" s="1" t="str">
        <f t="shared" si="157"/>
        <v>N</v>
      </c>
      <c r="AT149" s="15" t="str">
        <f t="shared" si="158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49"/>
        <v/>
      </c>
      <c r="AF150" s="1" t="str">
        <f t="shared" si="150"/>
        <v/>
      </c>
      <c r="AG150" s="1" t="str">
        <f t="shared" si="151"/>
        <v/>
      </c>
      <c r="AH150" s="1" t="str">
        <f t="shared" si="152"/>
        <v/>
      </c>
      <c r="AI150" s="1" t="str">
        <f t="shared" si="153"/>
        <v/>
      </c>
      <c r="AJ150" s="1" t="str">
        <f t="shared" si="154"/>
        <v/>
      </c>
      <c r="AK150" s="1">
        <f t="shared" si="161"/>
        <v>0</v>
      </c>
      <c r="AL150" s="1">
        <f t="shared" si="162"/>
        <v>0</v>
      </c>
      <c r="AP150" s="1" t="str">
        <f t="shared" si="155"/>
        <v>N</v>
      </c>
      <c r="AQ150" s="1" t="str">
        <f t="shared" si="156"/>
        <v>N</v>
      </c>
      <c r="AR150" s="1" t="str">
        <f t="shared" si="157"/>
        <v>N</v>
      </c>
      <c r="AT150" s="15" t="str">
        <f t="shared" si="158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49"/>
        <v/>
      </c>
      <c r="AF151" s="1" t="str">
        <f t="shared" si="150"/>
        <v/>
      </c>
      <c r="AG151" s="1" t="str">
        <f t="shared" si="151"/>
        <v/>
      </c>
      <c r="AH151" s="1" t="str">
        <f t="shared" si="152"/>
        <v/>
      </c>
      <c r="AI151" s="1" t="str">
        <f t="shared" si="153"/>
        <v/>
      </c>
      <c r="AJ151" s="1" t="str">
        <f t="shared" si="154"/>
        <v/>
      </c>
      <c r="AK151" s="1">
        <f t="shared" si="161"/>
        <v>0</v>
      </c>
      <c r="AL151" s="1">
        <f t="shared" si="162"/>
        <v>0</v>
      </c>
      <c r="AP151" s="1" t="str">
        <f t="shared" si="155"/>
        <v>N</v>
      </c>
      <c r="AQ151" s="1" t="str">
        <f t="shared" si="156"/>
        <v>N</v>
      </c>
      <c r="AR151" s="1" t="str">
        <f t="shared" si="157"/>
        <v>N</v>
      </c>
      <c r="AT151" s="15" t="str">
        <f t="shared" si="158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49"/>
        <v/>
      </c>
      <c r="AF152" s="1" t="str">
        <f t="shared" si="150"/>
        <v/>
      </c>
      <c r="AG152" s="1" t="str">
        <f t="shared" si="151"/>
        <v/>
      </c>
      <c r="AH152" s="1" t="str">
        <f t="shared" si="152"/>
        <v/>
      </c>
      <c r="AI152" s="1" t="str">
        <f t="shared" si="153"/>
        <v/>
      </c>
      <c r="AJ152" s="1" t="str">
        <f t="shared" si="154"/>
        <v/>
      </c>
      <c r="AK152" s="1">
        <f t="shared" si="161"/>
        <v>0</v>
      </c>
      <c r="AL152" s="1">
        <f t="shared" si="162"/>
        <v>0</v>
      </c>
      <c r="AP152" s="1" t="str">
        <f t="shared" si="155"/>
        <v>N</v>
      </c>
      <c r="AQ152" s="1" t="str">
        <f t="shared" si="156"/>
        <v>N</v>
      </c>
      <c r="AR152" s="1" t="str">
        <f t="shared" si="157"/>
        <v>N</v>
      </c>
      <c r="AT152" s="15" t="str">
        <f t="shared" si="158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49"/>
        <v/>
      </c>
      <c r="AF153" s="1" t="str">
        <f t="shared" si="150"/>
        <v/>
      </c>
      <c r="AG153" s="1" t="str">
        <f t="shared" si="151"/>
        <v/>
      </c>
      <c r="AH153" s="1" t="str">
        <f t="shared" si="152"/>
        <v/>
      </c>
      <c r="AI153" s="1" t="str">
        <f t="shared" si="153"/>
        <v/>
      </c>
      <c r="AJ153" s="1" t="str">
        <f t="shared" si="154"/>
        <v/>
      </c>
      <c r="AK153" s="1">
        <f t="shared" si="161"/>
        <v>0</v>
      </c>
      <c r="AL153" s="1">
        <f t="shared" si="162"/>
        <v>0</v>
      </c>
      <c r="AP153" s="1" t="str">
        <f t="shared" si="155"/>
        <v>N</v>
      </c>
      <c r="AQ153" s="1" t="str">
        <f t="shared" si="156"/>
        <v>N</v>
      </c>
      <c r="AR153" s="1" t="str">
        <f t="shared" si="157"/>
        <v>N</v>
      </c>
      <c r="AT153" s="15" t="str">
        <f t="shared" si="158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49"/>
        <v/>
      </c>
      <c r="AF154" s="1" t="str">
        <f t="shared" si="150"/>
        <v/>
      </c>
      <c r="AG154" s="1" t="str">
        <f t="shared" si="151"/>
        <v/>
      </c>
      <c r="AH154" s="1" t="str">
        <f t="shared" si="152"/>
        <v/>
      </c>
      <c r="AI154" s="1" t="str">
        <f t="shared" si="153"/>
        <v/>
      </c>
      <c r="AJ154" s="1" t="str">
        <f t="shared" si="154"/>
        <v/>
      </c>
      <c r="AK154" s="1">
        <f t="shared" si="161"/>
        <v>0</v>
      </c>
      <c r="AL154" s="1">
        <f t="shared" si="162"/>
        <v>0</v>
      </c>
      <c r="AP154" s="1" t="str">
        <f t="shared" si="155"/>
        <v>N</v>
      </c>
      <c r="AQ154" s="1" t="str">
        <f t="shared" si="156"/>
        <v>N</v>
      </c>
      <c r="AR154" s="1" t="str">
        <f t="shared" si="157"/>
        <v>N</v>
      </c>
      <c r="AT154" s="15" t="str">
        <f t="shared" si="158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49"/>
        <v/>
      </c>
      <c r="AF155" s="1" t="str">
        <f t="shared" si="150"/>
        <v/>
      </c>
      <c r="AG155" s="1" t="str">
        <f t="shared" si="151"/>
        <v/>
      </c>
      <c r="AH155" s="1" t="str">
        <f t="shared" si="152"/>
        <v/>
      </c>
      <c r="AI155" s="1" t="str">
        <f t="shared" si="153"/>
        <v/>
      </c>
      <c r="AJ155" s="1" t="str">
        <f t="shared" si="154"/>
        <v/>
      </c>
      <c r="AK155" s="1">
        <f t="shared" si="161"/>
        <v>0</v>
      </c>
      <c r="AL155" s="1">
        <f t="shared" si="162"/>
        <v>0</v>
      </c>
      <c r="AP155" s="1" t="str">
        <f t="shared" si="155"/>
        <v>N</v>
      </c>
      <c r="AQ155" s="1" t="str">
        <f t="shared" si="156"/>
        <v>N</v>
      </c>
      <c r="AR155" s="1" t="str">
        <f t="shared" si="157"/>
        <v>N</v>
      </c>
      <c r="AT155" s="15" t="str">
        <f t="shared" si="158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49"/>
        <v/>
      </c>
      <c r="AF156" s="1" t="str">
        <f t="shared" si="150"/>
        <v/>
      </c>
      <c r="AG156" s="1" t="str">
        <f t="shared" si="151"/>
        <v/>
      </c>
      <c r="AH156" s="1" t="str">
        <f t="shared" si="152"/>
        <v/>
      </c>
      <c r="AI156" s="1" t="str">
        <f t="shared" si="153"/>
        <v/>
      </c>
      <c r="AJ156" s="1" t="str">
        <f t="shared" si="154"/>
        <v/>
      </c>
      <c r="AK156" s="1">
        <f t="shared" si="161"/>
        <v>0</v>
      </c>
      <c r="AL156" s="1">
        <f t="shared" si="162"/>
        <v>0</v>
      </c>
      <c r="AP156" s="1" t="str">
        <f t="shared" si="155"/>
        <v>N</v>
      </c>
      <c r="AQ156" s="1" t="str">
        <f t="shared" si="156"/>
        <v>N</v>
      </c>
      <c r="AR156" s="1" t="str">
        <f t="shared" si="157"/>
        <v>N</v>
      </c>
      <c r="AT156" s="15" t="str">
        <f t="shared" si="158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49"/>
        <v/>
      </c>
      <c r="AF157" s="1" t="str">
        <f t="shared" si="150"/>
        <v/>
      </c>
      <c r="AG157" s="1" t="str">
        <f t="shared" si="151"/>
        <v/>
      </c>
      <c r="AH157" s="1" t="str">
        <f t="shared" si="152"/>
        <v/>
      </c>
      <c r="AI157" s="1" t="str">
        <f t="shared" si="153"/>
        <v/>
      </c>
      <c r="AJ157" s="1" t="str">
        <f t="shared" si="154"/>
        <v/>
      </c>
      <c r="AK157" s="1">
        <f t="shared" si="161"/>
        <v>0</v>
      </c>
      <c r="AL157" s="1">
        <f t="shared" si="162"/>
        <v>0</v>
      </c>
      <c r="AP157" s="1" t="str">
        <f t="shared" si="155"/>
        <v>N</v>
      </c>
      <c r="AQ157" s="1" t="str">
        <f t="shared" si="156"/>
        <v>N</v>
      </c>
      <c r="AR157" s="1" t="str">
        <f t="shared" si="157"/>
        <v>N</v>
      </c>
      <c r="AT157" s="15" t="str">
        <f t="shared" si="158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49"/>
        <v/>
      </c>
      <c r="AF158" s="1" t="str">
        <f t="shared" si="150"/>
        <v/>
      </c>
      <c r="AG158" s="1" t="str">
        <f t="shared" si="151"/>
        <v/>
      </c>
      <c r="AH158" s="1" t="str">
        <f t="shared" si="152"/>
        <v/>
      </c>
      <c r="AI158" s="1" t="str">
        <f t="shared" si="153"/>
        <v/>
      </c>
      <c r="AJ158" s="1" t="str">
        <f t="shared" si="154"/>
        <v/>
      </c>
      <c r="AK158" s="1">
        <f t="shared" si="161"/>
        <v>0</v>
      </c>
      <c r="AL158" s="1">
        <f t="shared" si="162"/>
        <v>0</v>
      </c>
      <c r="AP158" s="1" t="str">
        <f t="shared" si="155"/>
        <v>N</v>
      </c>
      <c r="AQ158" s="1" t="str">
        <f t="shared" si="156"/>
        <v>N</v>
      </c>
      <c r="AR158" s="1" t="str">
        <f t="shared" si="157"/>
        <v>N</v>
      </c>
      <c r="AT158" s="15" t="str">
        <f t="shared" si="158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49"/>
        <v/>
      </c>
      <c r="AF159" s="1" t="str">
        <f t="shared" si="150"/>
        <v/>
      </c>
      <c r="AG159" s="1" t="str">
        <f t="shared" si="151"/>
        <v/>
      </c>
      <c r="AH159" s="1" t="str">
        <f t="shared" si="152"/>
        <v/>
      </c>
      <c r="AI159" s="1" t="str">
        <f t="shared" si="153"/>
        <v/>
      </c>
      <c r="AJ159" s="1" t="str">
        <f t="shared" si="154"/>
        <v/>
      </c>
      <c r="AK159" s="1">
        <f t="shared" si="161"/>
        <v>0</v>
      </c>
      <c r="AL159" s="1">
        <f t="shared" si="162"/>
        <v>0</v>
      </c>
      <c r="AP159" s="1" t="str">
        <f t="shared" si="155"/>
        <v>N</v>
      </c>
      <c r="AQ159" s="1" t="str">
        <f t="shared" si="156"/>
        <v>N</v>
      </c>
      <c r="AR159" s="1" t="str">
        <f t="shared" si="157"/>
        <v>N</v>
      </c>
      <c r="AT159" s="15" t="str">
        <f t="shared" si="158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49"/>
        <v/>
      </c>
      <c r="AF160" s="1" t="str">
        <f t="shared" si="150"/>
        <v/>
      </c>
      <c r="AG160" s="1" t="str">
        <f t="shared" si="151"/>
        <v/>
      </c>
      <c r="AH160" s="1" t="str">
        <f t="shared" si="152"/>
        <v/>
      </c>
      <c r="AI160" s="1" t="str">
        <f t="shared" si="153"/>
        <v/>
      </c>
      <c r="AJ160" s="1" t="str">
        <f t="shared" si="154"/>
        <v/>
      </c>
      <c r="AK160" s="1">
        <f t="shared" si="161"/>
        <v>0</v>
      </c>
      <c r="AL160" s="1">
        <f t="shared" si="162"/>
        <v>0</v>
      </c>
      <c r="AP160" s="1" t="str">
        <f t="shared" si="155"/>
        <v>N</v>
      </c>
      <c r="AQ160" s="1" t="str">
        <f t="shared" si="156"/>
        <v>N</v>
      </c>
      <c r="AR160" s="1" t="str">
        <f t="shared" si="157"/>
        <v>N</v>
      </c>
      <c r="AT160" s="15" t="str">
        <f t="shared" si="158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49"/>
        <v/>
      </c>
      <c r="AF161" s="1" t="str">
        <f t="shared" si="150"/>
        <v/>
      </c>
      <c r="AG161" s="1" t="str">
        <f t="shared" si="151"/>
        <v/>
      </c>
      <c r="AH161" s="1" t="str">
        <f t="shared" si="152"/>
        <v/>
      </c>
      <c r="AI161" s="1" t="str">
        <f t="shared" si="153"/>
        <v/>
      </c>
      <c r="AJ161" s="1" t="str">
        <f t="shared" si="154"/>
        <v/>
      </c>
      <c r="AK161" s="1">
        <f t="shared" si="161"/>
        <v>0</v>
      </c>
      <c r="AL161" s="1">
        <f t="shared" si="162"/>
        <v>0</v>
      </c>
      <c r="AP161" s="1" t="str">
        <f t="shared" si="155"/>
        <v>N</v>
      </c>
      <c r="AQ161" s="1" t="str">
        <f t="shared" si="156"/>
        <v>N</v>
      </c>
      <c r="AR161" s="1" t="str">
        <f t="shared" si="157"/>
        <v>N</v>
      </c>
      <c r="AT161" s="15" t="str">
        <f t="shared" si="158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49"/>
        <v/>
      </c>
      <c r="AF162" s="1" t="str">
        <f t="shared" si="150"/>
        <v/>
      </c>
      <c r="AG162" s="1" t="str">
        <f t="shared" si="151"/>
        <v/>
      </c>
      <c r="AH162" s="1" t="str">
        <f t="shared" si="152"/>
        <v/>
      </c>
      <c r="AI162" s="1" t="str">
        <f t="shared" si="153"/>
        <v/>
      </c>
      <c r="AJ162" s="1" t="str">
        <f t="shared" si="154"/>
        <v/>
      </c>
      <c r="AK162" s="1">
        <f t="shared" si="161"/>
        <v>0</v>
      </c>
      <c r="AL162" s="1">
        <f t="shared" si="162"/>
        <v>0</v>
      </c>
      <c r="AP162" s="1" t="str">
        <f t="shared" si="155"/>
        <v>N</v>
      </c>
      <c r="AQ162" s="1" t="str">
        <f t="shared" si="156"/>
        <v>N</v>
      </c>
      <c r="AR162" s="1" t="str">
        <f t="shared" si="157"/>
        <v>N</v>
      </c>
      <c r="AT162" s="15" t="str">
        <f t="shared" si="158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49"/>
        <v/>
      </c>
      <c r="AF163" s="1" t="str">
        <f t="shared" si="150"/>
        <v/>
      </c>
      <c r="AG163" s="1" t="str">
        <f t="shared" si="151"/>
        <v/>
      </c>
      <c r="AH163" s="1" t="str">
        <f t="shared" si="152"/>
        <v/>
      </c>
      <c r="AI163" s="1" t="str">
        <f t="shared" si="153"/>
        <v/>
      </c>
      <c r="AJ163" s="1" t="str">
        <f t="shared" si="154"/>
        <v/>
      </c>
      <c r="AK163" s="1">
        <f t="shared" si="161"/>
        <v>0</v>
      </c>
      <c r="AL163" s="1">
        <f t="shared" si="162"/>
        <v>0</v>
      </c>
      <c r="AP163" s="1" t="str">
        <f t="shared" si="155"/>
        <v>N</v>
      </c>
      <c r="AQ163" s="1" t="str">
        <f t="shared" si="156"/>
        <v>N</v>
      </c>
      <c r="AR163" s="1" t="str">
        <f t="shared" si="157"/>
        <v>N</v>
      </c>
      <c r="AT163" s="15" t="str">
        <f t="shared" si="158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49"/>
        <v/>
      </c>
      <c r="AF164" s="1" t="str">
        <f t="shared" si="150"/>
        <v/>
      </c>
      <c r="AG164" s="1" t="str">
        <f t="shared" si="151"/>
        <v/>
      </c>
      <c r="AH164" s="1" t="str">
        <f t="shared" si="152"/>
        <v/>
      </c>
      <c r="AI164" s="1" t="str">
        <f t="shared" si="153"/>
        <v/>
      </c>
      <c r="AJ164" s="1" t="str">
        <f t="shared" si="154"/>
        <v/>
      </c>
      <c r="AK164" s="1">
        <f t="shared" si="161"/>
        <v>0</v>
      </c>
      <c r="AL164" s="1">
        <f t="shared" si="162"/>
        <v>0</v>
      </c>
      <c r="AP164" s="1" t="str">
        <f t="shared" si="155"/>
        <v>N</v>
      </c>
      <c r="AQ164" s="1" t="str">
        <f t="shared" si="156"/>
        <v>N</v>
      </c>
      <c r="AR164" s="1" t="str">
        <f t="shared" si="157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49"/>
        <v/>
      </c>
      <c r="AF165" s="1" t="str">
        <f t="shared" si="150"/>
        <v/>
      </c>
      <c r="AG165" s="1" t="str">
        <f t="shared" si="151"/>
        <v/>
      </c>
      <c r="AH165" s="1" t="str">
        <f t="shared" si="152"/>
        <v/>
      </c>
      <c r="AI165" s="1" t="str">
        <f t="shared" si="153"/>
        <v/>
      </c>
      <c r="AJ165" s="1" t="str">
        <f t="shared" si="154"/>
        <v/>
      </c>
      <c r="AK165" s="1">
        <f t="shared" si="161"/>
        <v>0</v>
      </c>
      <c r="AL165" s="1">
        <f t="shared" si="162"/>
        <v>0</v>
      </c>
      <c r="AP165" s="1" t="str">
        <f t="shared" si="155"/>
        <v>N</v>
      </c>
      <c r="AQ165" s="1" t="str">
        <f t="shared" si="156"/>
        <v>N</v>
      </c>
      <c r="AR165" s="1" t="str">
        <f t="shared" si="157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49"/>
        <v/>
      </c>
      <c r="AF166" s="1" t="str">
        <f t="shared" si="150"/>
        <v/>
      </c>
      <c r="AG166" s="1" t="str">
        <f t="shared" si="151"/>
        <v/>
      </c>
      <c r="AH166" s="1" t="str">
        <f t="shared" si="152"/>
        <v/>
      </c>
      <c r="AI166" s="1" t="str">
        <f t="shared" si="153"/>
        <v/>
      </c>
      <c r="AJ166" s="1" t="str">
        <f t="shared" si="154"/>
        <v/>
      </c>
      <c r="AK166" s="1">
        <f t="shared" si="161"/>
        <v>0</v>
      </c>
      <c r="AL166" s="1">
        <f t="shared" si="162"/>
        <v>0</v>
      </c>
      <c r="AP166" s="1" t="str">
        <f t="shared" si="155"/>
        <v>N</v>
      </c>
      <c r="AQ166" s="1" t="str">
        <f t="shared" si="156"/>
        <v>N</v>
      </c>
      <c r="AR166" s="1" t="str">
        <f t="shared" si="157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49"/>
        <v/>
      </c>
      <c r="AF167" s="1" t="str">
        <f t="shared" si="150"/>
        <v/>
      </c>
      <c r="AG167" s="1" t="str">
        <f t="shared" si="151"/>
        <v/>
      </c>
      <c r="AH167" s="1" t="str">
        <f t="shared" si="152"/>
        <v/>
      </c>
      <c r="AI167" s="1" t="str">
        <f t="shared" si="153"/>
        <v/>
      </c>
      <c r="AJ167" s="1" t="str">
        <f t="shared" si="154"/>
        <v/>
      </c>
      <c r="AK167" s="1">
        <f t="shared" si="161"/>
        <v>0</v>
      </c>
      <c r="AL167" s="1">
        <f t="shared" si="162"/>
        <v>0</v>
      </c>
      <c r="AP167" s="1" t="str">
        <f t="shared" si="155"/>
        <v>N</v>
      </c>
      <c r="AQ167" s="1" t="str">
        <f t="shared" si="156"/>
        <v>N</v>
      </c>
      <c r="AR167" s="1" t="str">
        <f t="shared" si="157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49"/>
        <v/>
      </c>
      <c r="AF168" s="1" t="str">
        <f t="shared" si="150"/>
        <v/>
      </c>
      <c r="AG168" s="1" t="str">
        <f t="shared" si="151"/>
        <v/>
      </c>
      <c r="AH168" s="1" t="str">
        <f t="shared" si="152"/>
        <v/>
      </c>
      <c r="AI168" s="1" t="str">
        <f t="shared" si="153"/>
        <v/>
      </c>
      <c r="AJ168" s="1" t="str">
        <f t="shared" si="154"/>
        <v/>
      </c>
      <c r="AK168" s="1">
        <f t="shared" si="161"/>
        <v>0</v>
      </c>
      <c r="AL168" s="1">
        <f t="shared" si="162"/>
        <v>0</v>
      </c>
      <c r="AP168" s="1" t="str">
        <f t="shared" si="155"/>
        <v>N</v>
      </c>
      <c r="AQ168" s="1" t="str">
        <f t="shared" si="156"/>
        <v>N</v>
      </c>
      <c r="AR168" s="1" t="str">
        <f t="shared" si="157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49"/>
        <v/>
      </c>
      <c r="AF169" s="1" t="str">
        <f t="shared" si="150"/>
        <v/>
      </c>
      <c r="AG169" s="1" t="str">
        <f t="shared" si="151"/>
        <v/>
      </c>
      <c r="AH169" s="1" t="str">
        <f t="shared" si="152"/>
        <v/>
      </c>
      <c r="AI169" s="1" t="str">
        <f t="shared" si="153"/>
        <v/>
      </c>
      <c r="AJ169" s="1" t="str">
        <f t="shared" si="154"/>
        <v/>
      </c>
      <c r="AK169" s="1">
        <f t="shared" si="161"/>
        <v>0</v>
      </c>
      <c r="AL169" s="1">
        <f t="shared" si="162"/>
        <v>0</v>
      </c>
      <c r="AP169" s="1" t="str">
        <f t="shared" si="155"/>
        <v>N</v>
      </c>
      <c r="AQ169" s="1" t="str">
        <f t="shared" si="156"/>
        <v>N</v>
      </c>
      <c r="AR169" s="1" t="str">
        <f t="shared" si="157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3">IF(M169="","",IF(Y170="B",IF(M169="P",BH170,""),IF(BF170="P",BH170,"")))</f>
        <v/>
      </c>
      <c r="AF170" s="1" t="str">
        <f t="shared" ref="AF170:AF201" si="164">IF(M169="","",IF(Y170="B",IF(M169="B",BH170,""),IF(BF170="B",BH170,"")))</f>
        <v/>
      </c>
      <c r="AG170" s="1" t="str">
        <f t="shared" ref="AG170:AG195" si="165">IF(M169="","",IF(Z170="C",IF(M169="B",BJ170,""),IF(BF170="P",BJ170,"")))</f>
        <v/>
      </c>
      <c r="AH170" s="1" t="str">
        <f t="shared" ref="AH170:AH195" si="166">IF(M169="","",IF(Z170="C",IF(M169="P",BJ170,""),IF(BF170="B",BJ170,"")))</f>
        <v/>
      </c>
      <c r="AI170" s="1" t="str">
        <f t="shared" ref="AI170:AI201" si="167">IF(M169="","",IF(AND(AE170="L5",AH170="L5",AY170=""),"L0",AX170))</f>
        <v/>
      </c>
      <c r="AJ170" s="1" t="str">
        <f t="shared" ref="AJ170:AJ201" si="168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5"/>
        <v>N</v>
      </c>
      <c r="AQ170" s="1" t="str">
        <f t="shared" si="156"/>
        <v>N</v>
      </c>
      <c r="AR170" s="1" t="str">
        <f t="shared" si="157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3"/>
        <v/>
      </c>
      <c r="AF171" s="1" t="str">
        <f t="shared" si="164"/>
        <v/>
      </c>
      <c r="AG171" s="1" t="str">
        <f t="shared" si="165"/>
        <v/>
      </c>
      <c r="AH171" s="1" t="str">
        <f t="shared" si="166"/>
        <v/>
      </c>
      <c r="AI171" s="1" t="str">
        <f t="shared" si="167"/>
        <v/>
      </c>
      <c r="AJ171" s="1" t="str">
        <f t="shared" si="168"/>
        <v/>
      </c>
      <c r="AK171" s="1">
        <f t="shared" si="161"/>
        <v>0</v>
      </c>
      <c r="AL171" s="1">
        <f t="shared" si="162"/>
        <v>0</v>
      </c>
      <c r="AP171" s="1" t="str">
        <f t="shared" si="155"/>
        <v>N</v>
      </c>
      <c r="AQ171" s="1" t="str">
        <f t="shared" si="156"/>
        <v>N</v>
      </c>
      <c r="AR171" s="1" t="str">
        <f t="shared" si="157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3"/>
        <v/>
      </c>
      <c r="AF172" s="1" t="str">
        <f t="shared" si="164"/>
        <v/>
      </c>
      <c r="AG172" s="1" t="str">
        <f t="shared" si="165"/>
        <v/>
      </c>
      <c r="AH172" s="1" t="str">
        <f t="shared" si="166"/>
        <v/>
      </c>
      <c r="AI172" s="1" t="str">
        <f t="shared" si="167"/>
        <v/>
      </c>
      <c r="AJ172" s="1" t="str">
        <f t="shared" si="168"/>
        <v/>
      </c>
      <c r="AK172" s="1">
        <f t="shared" si="161"/>
        <v>0</v>
      </c>
      <c r="AL172" s="1">
        <f t="shared" si="162"/>
        <v>0</v>
      </c>
      <c r="AP172" s="1" t="str">
        <f t="shared" si="155"/>
        <v>N</v>
      </c>
      <c r="AQ172" s="1" t="str">
        <f t="shared" si="156"/>
        <v>N</v>
      </c>
      <c r="AR172" s="1" t="str">
        <f t="shared" si="157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3"/>
        <v/>
      </c>
      <c r="AF173" s="1" t="str">
        <f t="shared" si="164"/>
        <v/>
      </c>
      <c r="AG173" s="1" t="str">
        <f t="shared" si="165"/>
        <v/>
      </c>
      <c r="AH173" s="1" t="str">
        <f t="shared" si="166"/>
        <v/>
      </c>
      <c r="AI173" s="1" t="str">
        <f t="shared" si="167"/>
        <v/>
      </c>
      <c r="AJ173" s="1" t="str">
        <f t="shared" si="168"/>
        <v/>
      </c>
      <c r="AK173" s="1">
        <f t="shared" si="161"/>
        <v>0</v>
      </c>
      <c r="AL173" s="1">
        <f t="shared" si="162"/>
        <v>0</v>
      </c>
      <c r="AP173" s="1" t="str">
        <f t="shared" si="155"/>
        <v>N</v>
      </c>
      <c r="AQ173" s="1" t="str">
        <f t="shared" si="156"/>
        <v>N</v>
      </c>
      <c r="AR173" s="1" t="str">
        <f t="shared" si="157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3"/>
        <v/>
      </c>
      <c r="AF174" s="1" t="str">
        <f t="shared" si="164"/>
        <v/>
      </c>
      <c r="AG174" s="1" t="str">
        <f t="shared" si="165"/>
        <v/>
      </c>
      <c r="AH174" s="1" t="str">
        <f t="shared" si="166"/>
        <v/>
      </c>
      <c r="AI174" s="1" t="str">
        <f t="shared" si="167"/>
        <v/>
      </c>
      <c r="AJ174" s="1" t="str">
        <f t="shared" si="168"/>
        <v/>
      </c>
      <c r="AK174" s="1">
        <f t="shared" si="161"/>
        <v>0</v>
      </c>
      <c r="AL174" s="1">
        <f t="shared" si="162"/>
        <v>0</v>
      </c>
      <c r="AP174" s="1" t="str">
        <f t="shared" si="155"/>
        <v>N</v>
      </c>
      <c r="AQ174" s="1" t="str">
        <f t="shared" si="156"/>
        <v>N</v>
      </c>
      <c r="AR174" s="1" t="str">
        <f t="shared" si="157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3"/>
        <v/>
      </c>
      <c r="AF175" s="1" t="str">
        <f t="shared" si="164"/>
        <v/>
      </c>
      <c r="AG175" s="1" t="str">
        <f t="shared" si="165"/>
        <v/>
      </c>
      <c r="AH175" s="1" t="str">
        <f t="shared" si="166"/>
        <v/>
      </c>
      <c r="AI175" s="1" t="str">
        <f t="shared" si="167"/>
        <v/>
      </c>
      <c r="AJ175" s="1" t="str">
        <f t="shared" si="168"/>
        <v/>
      </c>
      <c r="AK175" s="1">
        <f t="shared" si="161"/>
        <v>0</v>
      </c>
      <c r="AL175" s="1">
        <f t="shared" si="162"/>
        <v>0</v>
      </c>
      <c r="AP175" s="1" t="str">
        <f t="shared" si="155"/>
        <v>N</v>
      </c>
      <c r="AQ175" s="1" t="str">
        <f t="shared" si="156"/>
        <v>N</v>
      </c>
      <c r="AR175" s="1" t="str">
        <f t="shared" si="157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3"/>
        <v/>
      </c>
      <c r="AF176" s="1" t="str">
        <f t="shared" si="164"/>
        <v/>
      </c>
      <c r="AG176" s="1" t="str">
        <f t="shared" si="165"/>
        <v/>
      </c>
      <c r="AH176" s="1" t="str">
        <f t="shared" si="166"/>
        <v/>
      </c>
      <c r="AI176" s="1" t="str">
        <f t="shared" si="167"/>
        <v/>
      </c>
      <c r="AJ176" s="1" t="str">
        <f t="shared" si="168"/>
        <v/>
      </c>
      <c r="AK176" s="1">
        <f t="shared" si="161"/>
        <v>0</v>
      </c>
      <c r="AL176" s="1">
        <f t="shared" si="162"/>
        <v>0</v>
      </c>
      <c r="AP176" s="1" t="str">
        <f t="shared" si="155"/>
        <v>N</v>
      </c>
      <c r="AQ176" s="1" t="str">
        <f t="shared" si="156"/>
        <v>N</v>
      </c>
      <c r="AR176" s="1" t="str">
        <f t="shared" si="157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3"/>
        <v/>
      </c>
      <c r="AF177" s="1" t="str">
        <f t="shared" si="164"/>
        <v/>
      </c>
      <c r="AG177" s="1" t="str">
        <f t="shared" si="165"/>
        <v/>
      </c>
      <c r="AH177" s="1" t="str">
        <f t="shared" si="166"/>
        <v/>
      </c>
      <c r="AI177" s="1" t="str">
        <f t="shared" si="167"/>
        <v/>
      </c>
      <c r="AJ177" s="1" t="str">
        <f t="shared" si="168"/>
        <v/>
      </c>
      <c r="AK177" s="1">
        <f t="shared" si="161"/>
        <v>0</v>
      </c>
      <c r="AL177" s="1">
        <f t="shared" si="162"/>
        <v>0</v>
      </c>
      <c r="AP177" s="1" t="str">
        <f t="shared" si="155"/>
        <v>N</v>
      </c>
      <c r="AQ177" s="1" t="str">
        <f t="shared" si="156"/>
        <v>N</v>
      </c>
      <c r="AR177" s="1" t="str">
        <f t="shared" si="157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3"/>
        <v/>
      </c>
      <c r="AF178" s="1" t="str">
        <f t="shared" si="164"/>
        <v/>
      </c>
      <c r="AG178" s="1" t="str">
        <f t="shared" si="165"/>
        <v/>
      </c>
      <c r="AH178" s="1" t="str">
        <f t="shared" si="166"/>
        <v/>
      </c>
      <c r="AI178" s="1" t="str">
        <f t="shared" si="167"/>
        <v/>
      </c>
      <c r="AJ178" s="1" t="str">
        <f t="shared" si="168"/>
        <v/>
      </c>
      <c r="AK178" s="1">
        <f t="shared" si="161"/>
        <v>0</v>
      </c>
      <c r="AL178" s="1">
        <f t="shared" si="162"/>
        <v>0</v>
      </c>
      <c r="AP178" s="1" t="str">
        <f t="shared" si="155"/>
        <v>N</v>
      </c>
      <c r="AQ178" s="1" t="str">
        <f t="shared" si="156"/>
        <v>N</v>
      </c>
      <c r="AR178" s="1" t="str">
        <f t="shared" si="157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3"/>
        <v/>
      </c>
      <c r="AF179" s="1" t="str">
        <f t="shared" si="164"/>
        <v/>
      </c>
      <c r="AG179" s="1" t="str">
        <f t="shared" si="165"/>
        <v/>
      </c>
      <c r="AH179" s="1" t="str">
        <f t="shared" si="166"/>
        <v/>
      </c>
      <c r="AI179" s="1" t="str">
        <f t="shared" si="167"/>
        <v/>
      </c>
      <c r="AJ179" s="1" t="str">
        <f t="shared" si="168"/>
        <v/>
      </c>
      <c r="AK179" s="1">
        <f t="shared" si="161"/>
        <v>0</v>
      </c>
      <c r="AL179" s="1">
        <f t="shared" si="162"/>
        <v>0</v>
      </c>
      <c r="AP179" s="1" t="str">
        <f t="shared" si="155"/>
        <v>N</v>
      </c>
      <c r="AQ179" s="1" t="str">
        <f t="shared" si="156"/>
        <v>N</v>
      </c>
      <c r="AR179" s="1" t="str">
        <f t="shared" si="157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3"/>
        <v/>
      </c>
      <c r="AF180" s="1" t="str">
        <f t="shared" si="164"/>
        <v/>
      </c>
      <c r="AG180" s="1" t="str">
        <f t="shared" si="165"/>
        <v/>
      </c>
      <c r="AH180" s="1" t="str">
        <f t="shared" si="166"/>
        <v/>
      </c>
      <c r="AI180" s="1" t="str">
        <f t="shared" si="167"/>
        <v/>
      </c>
      <c r="AJ180" s="1" t="str">
        <f t="shared" si="168"/>
        <v/>
      </c>
      <c r="AK180" s="1">
        <f t="shared" si="161"/>
        <v>0</v>
      </c>
      <c r="AL180" s="1">
        <f t="shared" si="162"/>
        <v>0</v>
      </c>
      <c r="AP180" s="1" t="str">
        <f t="shared" si="155"/>
        <v>N</v>
      </c>
      <c r="AQ180" s="1" t="str">
        <f t="shared" si="156"/>
        <v>N</v>
      </c>
      <c r="AR180" s="1" t="str">
        <f t="shared" si="157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3"/>
        <v/>
      </c>
      <c r="AF181" s="1" t="str">
        <f t="shared" si="164"/>
        <v/>
      </c>
      <c r="AG181" s="1" t="str">
        <f t="shared" si="165"/>
        <v/>
      </c>
      <c r="AH181" s="1" t="str">
        <f t="shared" si="166"/>
        <v/>
      </c>
      <c r="AI181" s="1" t="str">
        <f t="shared" si="167"/>
        <v/>
      </c>
      <c r="AJ181" s="1" t="str">
        <f t="shared" si="168"/>
        <v/>
      </c>
      <c r="AK181" s="1">
        <f t="shared" si="161"/>
        <v>0</v>
      </c>
      <c r="AL181" s="1">
        <f t="shared" si="162"/>
        <v>0</v>
      </c>
      <c r="AP181" s="1" t="str">
        <f t="shared" si="155"/>
        <v>N</v>
      </c>
      <c r="AQ181" s="1" t="str">
        <f t="shared" si="156"/>
        <v>N</v>
      </c>
      <c r="AR181" s="1" t="str">
        <f t="shared" si="157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3"/>
        <v/>
      </c>
      <c r="AF182" s="1" t="str">
        <f t="shared" si="164"/>
        <v/>
      </c>
      <c r="AG182" s="1" t="str">
        <f t="shared" si="165"/>
        <v/>
      </c>
      <c r="AH182" s="1" t="str">
        <f t="shared" si="166"/>
        <v/>
      </c>
      <c r="AI182" s="1" t="str">
        <f t="shared" si="167"/>
        <v/>
      </c>
      <c r="AJ182" s="1" t="str">
        <f t="shared" si="168"/>
        <v/>
      </c>
      <c r="AK182" s="1">
        <f t="shared" si="161"/>
        <v>0</v>
      </c>
      <c r="AL182" s="1">
        <f t="shared" si="162"/>
        <v>0</v>
      </c>
      <c r="AP182" s="1" t="str">
        <f t="shared" si="155"/>
        <v>N</v>
      </c>
      <c r="AQ182" s="1" t="str">
        <f t="shared" si="156"/>
        <v>N</v>
      </c>
      <c r="AR182" s="1" t="str">
        <f t="shared" si="157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3"/>
        <v/>
      </c>
      <c r="AF183" s="1" t="str">
        <f t="shared" si="164"/>
        <v/>
      </c>
      <c r="AG183" s="1" t="str">
        <f t="shared" si="165"/>
        <v/>
      </c>
      <c r="AH183" s="1" t="str">
        <f t="shared" si="166"/>
        <v/>
      </c>
      <c r="AI183" s="1" t="str">
        <f t="shared" si="167"/>
        <v/>
      </c>
      <c r="AJ183" s="1" t="str">
        <f t="shared" si="168"/>
        <v/>
      </c>
      <c r="AK183" s="1">
        <f t="shared" si="161"/>
        <v>0</v>
      </c>
      <c r="AL183" s="1">
        <f t="shared" si="162"/>
        <v>0</v>
      </c>
      <c r="AP183" s="1" t="str">
        <f t="shared" si="155"/>
        <v>N</v>
      </c>
      <c r="AQ183" s="1" t="str">
        <f t="shared" si="156"/>
        <v>N</v>
      </c>
      <c r="AR183" s="1" t="str">
        <f t="shared" si="157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3"/>
        <v/>
      </c>
      <c r="AF184" s="1" t="str">
        <f t="shared" si="164"/>
        <v/>
      </c>
      <c r="AG184" s="1" t="str">
        <f t="shared" si="165"/>
        <v/>
      </c>
      <c r="AH184" s="1" t="str">
        <f t="shared" si="166"/>
        <v/>
      </c>
      <c r="AI184" s="1" t="str">
        <f t="shared" si="167"/>
        <v/>
      </c>
      <c r="AJ184" s="1" t="str">
        <f t="shared" si="168"/>
        <v/>
      </c>
      <c r="AK184" s="1">
        <f t="shared" si="161"/>
        <v>0</v>
      </c>
      <c r="AL184" s="1">
        <f t="shared" si="162"/>
        <v>0</v>
      </c>
      <c r="AP184" s="1" t="str">
        <f t="shared" si="155"/>
        <v>N</v>
      </c>
      <c r="AQ184" s="1" t="str">
        <f t="shared" si="156"/>
        <v>N</v>
      </c>
      <c r="AR184" s="1" t="str">
        <f t="shared" si="157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3"/>
        <v/>
      </c>
      <c r="AF185" s="1" t="str">
        <f t="shared" si="164"/>
        <v/>
      </c>
      <c r="AG185" s="1" t="str">
        <f t="shared" si="165"/>
        <v/>
      </c>
      <c r="AH185" s="1" t="str">
        <f t="shared" si="166"/>
        <v/>
      </c>
      <c r="AI185" s="1" t="str">
        <f t="shared" si="167"/>
        <v/>
      </c>
      <c r="AJ185" s="1" t="str">
        <f t="shared" si="168"/>
        <v/>
      </c>
      <c r="AK185" s="1">
        <f t="shared" si="161"/>
        <v>0</v>
      </c>
      <c r="AL185" s="1">
        <f t="shared" si="162"/>
        <v>0</v>
      </c>
      <c r="AP185" s="1" t="str">
        <f t="shared" si="155"/>
        <v>N</v>
      </c>
      <c r="AQ185" s="1" t="str">
        <f t="shared" si="156"/>
        <v>N</v>
      </c>
      <c r="AR185" s="1" t="str">
        <f t="shared" si="157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3"/>
        <v/>
      </c>
      <c r="AF186" s="1" t="str">
        <f t="shared" si="164"/>
        <v/>
      </c>
      <c r="AG186" s="1" t="str">
        <f t="shared" si="165"/>
        <v/>
      </c>
      <c r="AH186" s="1" t="str">
        <f t="shared" si="166"/>
        <v/>
      </c>
      <c r="AI186" s="1" t="str">
        <f t="shared" si="167"/>
        <v/>
      </c>
      <c r="AJ186" s="1" t="str">
        <f t="shared" si="168"/>
        <v/>
      </c>
      <c r="AK186" s="1">
        <f t="shared" si="161"/>
        <v>0</v>
      </c>
      <c r="AL186" s="1">
        <f t="shared" si="162"/>
        <v>0</v>
      </c>
      <c r="AP186" s="1" t="str">
        <f t="shared" si="155"/>
        <v>N</v>
      </c>
      <c r="AQ186" s="1" t="str">
        <f t="shared" si="156"/>
        <v>N</v>
      </c>
      <c r="AR186" s="1" t="str">
        <f t="shared" si="157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3"/>
        <v/>
      </c>
      <c r="AF187" s="1" t="str">
        <f t="shared" si="164"/>
        <v/>
      </c>
      <c r="AG187" s="1" t="str">
        <f t="shared" si="165"/>
        <v/>
      </c>
      <c r="AH187" s="1" t="str">
        <f t="shared" si="166"/>
        <v/>
      </c>
      <c r="AI187" s="1" t="str">
        <f t="shared" si="167"/>
        <v/>
      </c>
      <c r="AJ187" s="1" t="str">
        <f t="shared" si="168"/>
        <v/>
      </c>
      <c r="AK187" s="1">
        <f t="shared" si="161"/>
        <v>0</v>
      </c>
      <c r="AL187" s="1">
        <f t="shared" si="162"/>
        <v>0</v>
      </c>
      <c r="AP187" s="1" t="str">
        <f t="shared" si="155"/>
        <v>N</v>
      </c>
      <c r="AQ187" s="1" t="str">
        <f t="shared" si="156"/>
        <v>N</v>
      </c>
      <c r="AR187" s="1" t="str">
        <f t="shared" si="157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3"/>
        <v/>
      </c>
      <c r="AF188" s="1" t="str">
        <f t="shared" si="164"/>
        <v/>
      </c>
      <c r="AG188" s="1" t="str">
        <f t="shared" si="165"/>
        <v/>
      </c>
      <c r="AH188" s="1" t="str">
        <f t="shared" si="166"/>
        <v/>
      </c>
      <c r="AI188" s="1" t="str">
        <f t="shared" si="167"/>
        <v/>
      </c>
      <c r="AJ188" s="1" t="str">
        <f t="shared" si="168"/>
        <v/>
      </c>
      <c r="AK188" s="1">
        <f t="shared" si="161"/>
        <v>0</v>
      </c>
      <c r="AL188" s="1">
        <f t="shared" si="162"/>
        <v>0</v>
      </c>
      <c r="AP188" s="1" t="str">
        <f t="shared" si="155"/>
        <v>N</v>
      </c>
      <c r="AQ188" s="1" t="str">
        <f t="shared" si="156"/>
        <v>N</v>
      </c>
      <c r="AR188" s="1" t="str">
        <f t="shared" si="157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3"/>
        <v/>
      </c>
      <c r="AF189" s="1" t="str">
        <f t="shared" si="164"/>
        <v/>
      </c>
      <c r="AG189" s="1" t="str">
        <f t="shared" si="165"/>
        <v/>
      </c>
      <c r="AH189" s="1" t="str">
        <f t="shared" si="166"/>
        <v/>
      </c>
      <c r="AI189" s="1" t="str">
        <f t="shared" si="167"/>
        <v/>
      </c>
      <c r="AJ189" s="1" t="str">
        <f t="shared" si="168"/>
        <v/>
      </c>
      <c r="AK189" s="1">
        <f t="shared" si="161"/>
        <v>0</v>
      </c>
      <c r="AL189" s="1">
        <f t="shared" si="162"/>
        <v>0</v>
      </c>
      <c r="AP189" s="1" t="str">
        <f t="shared" si="155"/>
        <v>N</v>
      </c>
      <c r="AQ189" s="1" t="str">
        <f t="shared" si="156"/>
        <v>N</v>
      </c>
      <c r="AR189" s="1" t="str">
        <f t="shared" si="157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3"/>
        <v/>
      </c>
      <c r="AF190" s="1" t="str">
        <f t="shared" si="164"/>
        <v/>
      </c>
      <c r="AG190" s="1" t="str">
        <f t="shared" si="165"/>
        <v/>
      </c>
      <c r="AH190" s="1" t="str">
        <f t="shared" si="166"/>
        <v/>
      </c>
      <c r="AI190" s="1" t="str">
        <f t="shared" si="167"/>
        <v/>
      </c>
      <c r="AJ190" s="1" t="str">
        <f t="shared" si="168"/>
        <v/>
      </c>
      <c r="AK190" s="1">
        <f t="shared" si="161"/>
        <v>0</v>
      </c>
      <c r="AL190" s="1">
        <f t="shared" si="162"/>
        <v>0</v>
      </c>
      <c r="AP190" s="1" t="str">
        <f t="shared" si="155"/>
        <v>N</v>
      </c>
      <c r="AQ190" s="1" t="str">
        <f t="shared" si="156"/>
        <v>N</v>
      </c>
      <c r="AR190" s="1" t="str">
        <f t="shared" si="157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3"/>
        <v/>
      </c>
      <c r="AF191" s="1" t="str">
        <f t="shared" si="164"/>
        <v/>
      </c>
      <c r="AG191" s="1" t="str">
        <f t="shared" si="165"/>
        <v/>
      </c>
      <c r="AH191" s="1" t="str">
        <f t="shared" si="166"/>
        <v/>
      </c>
      <c r="AI191" s="1" t="str">
        <f t="shared" si="167"/>
        <v/>
      </c>
      <c r="AJ191" s="1" t="str">
        <f t="shared" si="168"/>
        <v/>
      </c>
      <c r="AK191" s="1">
        <f t="shared" si="161"/>
        <v>0</v>
      </c>
      <c r="AL191" s="1">
        <f t="shared" si="162"/>
        <v>0</v>
      </c>
      <c r="AP191" s="1" t="str">
        <f t="shared" si="155"/>
        <v>N</v>
      </c>
      <c r="AQ191" s="1" t="str">
        <f t="shared" si="156"/>
        <v>N</v>
      </c>
      <c r="AR191" s="1" t="str">
        <f t="shared" si="157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3"/>
        <v/>
      </c>
      <c r="AF192" s="1" t="str">
        <f t="shared" si="164"/>
        <v/>
      </c>
      <c r="AG192" s="1" t="str">
        <f t="shared" si="165"/>
        <v/>
      </c>
      <c r="AH192" s="1" t="str">
        <f t="shared" si="166"/>
        <v/>
      </c>
      <c r="AI192" s="1" t="str">
        <f t="shared" si="167"/>
        <v/>
      </c>
      <c r="AJ192" s="1" t="str">
        <f t="shared" si="168"/>
        <v/>
      </c>
      <c r="AK192" s="1">
        <f t="shared" si="161"/>
        <v>0</v>
      </c>
      <c r="AL192" s="1">
        <f t="shared" si="162"/>
        <v>0</v>
      </c>
      <c r="AP192" s="1" t="str">
        <f t="shared" si="155"/>
        <v>N</v>
      </c>
      <c r="AQ192" s="1" t="str">
        <f t="shared" si="156"/>
        <v>N</v>
      </c>
      <c r="AR192" s="1" t="str">
        <f t="shared" si="157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3"/>
        <v/>
      </c>
      <c r="AF193" s="1" t="str">
        <f t="shared" si="164"/>
        <v/>
      </c>
      <c r="AG193" s="1" t="str">
        <f t="shared" si="165"/>
        <v/>
      </c>
      <c r="AH193" s="1" t="str">
        <f t="shared" si="166"/>
        <v/>
      </c>
      <c r="AI193" s="1" t="str">
        <f t="shared" si="167"/>
        <v/>
      </c>
      <c r="AJ193" s="1" t="str">
        <f t="shared" si="168"/>
        <v/>
      </c>
      <c r="AK193" s="1">
        <f t="shared" si="161"/>
        <v>0</v>
      </c>
      <c r="AL193" s="1">
        <f t="shared" si="162"/>
        <v>0</v>
      </c>
      <c r="AP193" s="1" t="str">
        <f t="shared" si="155"/>
        <v>N</v>
      </c>
      <c r="AQ193" s="1" t="str">
        <f t="shared" si="156"/>
        <v>N</v>
      </c>
      <c r="AR193" s="1" t="str">
        <f t="shared" si="157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3"/>
        <v/>
      </c>
      <c r="AF194" s="1" t="str">
        <f t="shared" si="164"/>
        <v/>
      </c>
      <c r="AG194" s="1" t="str">
        <f t="shared" si="165"/>
        <v/>
      </c>
      <c r="AH194" s="1" t="str">
        <f t="shared" si="166"/>
        <v/>
      </c>
      <c r="AI194" s="1" t="str">
        <f t="shared" si="167"/>
        <v/>
      </c>
      <c r="AJ194" s="1" t="str">
        <f t="shared" si="168"/>
        <v/>
      </c>
      <c r="AK194" s="1">
        <f t="shared" si="161"/>
        <v>0</v>
      </c>
      <c r="AL194" s="1">
        <f t="shared" si="162"/>
        <v>0</v>
      </c>
      <c r="AP194" s="1" t="str">
        <f t="shared" si="155"/>
        <v>N</v>
      </c>
      <c r="AQ194" s="1" t="str">
        <f t="shared" si="156"/>
        <v>N</v>
      </c>
      <c r="AR194" s="1" t="str">
        <f t="shared" si="157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3"/>
        <v/>
      </c>
      <c r="AF195" s="1" t="str">
        <f t="shared" si="164"/>
        <v/>
      </c>
      <c r="AG195" s="1" t="str">
        <f t="shared" si="165"/>
        <v/>
      </c>
      <c r="AH195" s="1" t="str">
        <f t="shared" si="166"/>
        <v/>
      </c>
      <c r="AI195" s="1" t="str">
        <f t="shared" si="167"/>
        <v/>
      </c>
      <c r="AJ195" s="1" t="str">
        <f t="shared" si="168"/>
        <v/>
      </c>
      <c r="AK195" s="1">
        <f t="shared" si="161"/>
        <v>0</v>
      </c>
      <c r="AL195" s="1">
        <f t="shared" si="162"/>
        <v>0</v>
      </c>
      <c r="AP195" s="1" t="str">
        <f t="shared" si="155"/>
        <v>N</v>
      </c>
      <c r="AQ195" s="1" t="str">
        <f t="shared" si="156"/>
        <v>N</v>
      </c>
      <c r="AR195" s="1" t="str">
        <f t="shared" si="157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3"/>
        <v/>
      </c>
      <c r="AF196" s="1" t="str">
        <f t="shared" si="164"/>
        <v/>
      </c>
      <c r="AH196" s="1" t="str">
        <f t="shared" ref="AH196:AH209" si="169">IF(M195="","",IF(Z196="C",IF(M195="P",BJ196,""),IF(M194="P",BJ196,"")))</f>
        <v/>
      </c>
      <c r="AI196" s="1" t="str">
        <f t="shared" si="167"/>
        <v/>
      </c>
      <c r="AJ196" s="1" t="str">
        <f t="shared" si="168"/>
        <v/>
      </c>
      <c r="AK196" s="1">
        <f t="shared" si="161"/>
        <v>0</v>
      </c>
      <c r="AL196" s="1">
        <f t="shared" si="162"/>
        <v>0</v>
      </c>
      <c r="AP196" s="1" t="str">
        <f t="shared" si="155"/>
        <v>N</v>
      </c>
      <c r="AQ196" s="1" t="str">
        <f t="shared" si="156"/>
        <v>N</v>
      </c>
      <c r="AR196" s="1" t="str">
        <f t="shared" si="157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3"/>
        <v/>
      </c>
      <c r="AF197" s="1" t="str">
        <f t="shared" si="164"/>
        <v/>
      </c>
      <c r="AH197" s="1" t="str">
        <f t="shared" si="169"/>
        <v/>
      </c>
      <c r="AI197" s="1" t="str">
        <f t="shared" si="167"/>
        <v/>
      </c>
      <c r="AJ197" s="1" t="str">
        <f t="shared" si="168"/>
        <v/>
      </c>
      <c r="AK197" s="1">
        <f t="shared" si="161"/>
        <v>0</v>
      </c>
      <c r="AL197" s="1">
        <f t="shared" si="162"/>
        <v>0</v>
      </c>
      <c r="AP197" s="1" t="str">
        <f t="shared" si="155"/>
        <v>N</v>
      </c>
      <c r="AQ197" s="1" t="str">
        <f t="shared" si="156"/>
        <v>N</v>
      </c>
      <c r="AR197" s="1" t="str">
        <f t="shared" si="157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3"/>
        <v/>
      </c>
      <c r="AF198" s="1" t="str">
        <f t="shared" si="164"/>
        <v/>
      </c>
      <c r="AH198" s="1" t="str">
        <f t="shared" si="169"/>
        <v/>
      </c>
      <c r="AI198" s="1" t="str">
        <f t="shared" si="167"/>
        <v/>
      </c>
      <c r="AJ198" s="1" t="str">
        <f t="shared" si="168"/>
        <v/>
      </c>
      <c r="AK198" s="1">
        <f t="shared" si="161"/>
        <v>0</v>
      </c>
      <c r="AL198" s="1">
        <f t="shared" si="162"/>
        <v>0</v>
      </c>
      <c r="AP198" s="1" t="str">
        <f t="shared" si="155"/>
        <v>N</v>
      </c>
      <c r="AQ198" s="1" t="str">
        <f t="shared" si="156"/>
        <v>N</v>
      </c>
      <c r="AR198" s="1" t="str">
        <f t="shared" si="157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3"/>
        <v/>
      </c>
      <c r="AF199" s="1" t="str">
        <f t="shared" si="164"/>
        <v/>
      </c>
      <c r="AH199" s="1" t="str">
        <f t="shared" si="169"/>
        <v/>
      </c>
      <c r="AI199" s="1" t="str">
        <f t="shared" si="167"/>
        <v/>
      </c>
      <c r="AJ199" s="1" t="str">
        <f t="shared" si="168"/>
        <v/>
      </c>
      <c r="AK199" s="1">
        <f t="shared" si="161"/>
        <v>0</v>
      </c>
      <c r="AL199" s="1">
        <f t="shared" si="162"/>
        <v>0</v>
      </c>
      <c r="AP199" s="1" t="str">
        <f t="shared" si="155"/>
        <v>N</v>
      </c>
      <c r="AQ199" s="1" t="str">
        <f t="shared" si="156"/>
        <v>N</v>
      </c>
      <c r="AR199" s="1" t="str">
        <f t="shared" si="157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3"/>
        <v/>
      </c>
      <c r="AF200" s="1" t="str">
        <f t="shared" si="164"/>
        <v/>
      </c>
      <c r="AH200" s="1" t="str">
        <f t="shared" si="169"/>
        <v/>
      </c>
      <c r="AI200" s="1" t="str">
        <f t="shared" si="167"/>
        <v/>
      </c>
      <c r="AJ200" s="1" t="str">
        <f t="shared" si="168"/>
        <v/>
      </c>
      <c r="AK200" s="1">
        <f t="shared" si="161"/>
        <v>0</v>
      </c>
      <c r="AL200" s="1">
        <f t="shared" si="162"/>
        <v>0</v>
      </c>
      <c r="AP200" s="1" t="str">
        <f t="shared" si="155"/>
        <v>N</v>
      </c>
      <c r="AQ200" s="1" t="str">
        <f t="shared" si="156"/>
        <v>N</v>
      </c>
      <c r="AR200" s="1" t="str">
        <f t="shared" si="157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3"/>
        <v/>
      </c>
      <c r="AF201" s="1" t="str">
        <f t="shared" si="164"/>
        <v/>
      </c>
      <c r="AH201" s="1" t="str">
        <f t="shared" si="169"/>
        <v/>
      </c>
      <c r="AI201" s="1" t="str">
        <f t="shared" si="167"/>
        <v/>
      </c>
      <c r="AJ201" s="1" t="str">
        <f t="shared" si="168"/>
        <v/>
      </c>
      <c r="AK201" s="1">
        <f t="shared" si="161"/>
        <v>0</v>
      </c>
      <c r="AL201" s="1">
        <f t="shared" si="162"/>
        <v>0</v>
      </c>
      <c r="AP201" s="1" t="str">
        <f t="shared" si="155"/>
        <v>N</v>
      </c>
      <c r="AQ201" s="1" t="str">
        <f t="shared" si="156"/>
        <v>N</v>
      </c>
      <c r="AR201" s="1" t="str">
        <f t="shared" si="157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0">IF(M201="","",IF(Y202="B",IF(M201="P",BH202,""),IF(BF202="P",BH202,"")))</f>
        <v/>
      </c>
      <c r="AF202" s="1" t="str">
        <f t="shared" ref="AF202:AF209" si="171">IF(M201="","",IF(Y202="B",IF(M201="B",BH202,""),IF(BF202="B",BH202,"")))</f>
        <v/>
      </c>
      <c r="AH202" s="1" t="str">
        <f t="shared" si="169"/>
        <v/>
      </c>
      <c r="AI202" s="1" t="str">
        <f t="shared" ref="AI202:AI209" si="172">IF(M201="","",IF(AND(AE202="L5",AH202="L5",AY202=""),"L0",AX202))</f>
        <v/>
      </c>
      <c r="AJ202" s="1" t="str">
        <f t="shared" ref="AJ202:AJ209" si="173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4">IF(OR(F198&amp;F199&amp;F200="WLW",F199&amp;F200="WW"),"Y","N")</f>
        <v>N</v>
      </c>
      <c r="AQ202" s="1" t="str">
        <f t="shared" ref="AQ202:AQ229" si="175">IF(OR(K198&amp;K199&amp;K200="WLW",K199&amp;K200="WW"),"Y","N")</f>
        <v>N</v>
      </c>
      <c r="AR202" s="1" t="str">
        <f t="shared" ref="AR202:AR229" si="176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0"/>
        <v/>
      </c>
      <c r="AF203" s="1" t="str">
        <f t="shared" si="171"/>
        <v/>
      </c>
      <c r="AH203" s="1" t="str">
        <f t="shared" si="169"/>
        <v/>
      </c>
      <c r="AI203" s="1" t="str">
        <f t="shared" si="172"/>
        <v/>
      </c>
      <c r="AJ203" s="1" t="str">
        <f t="shared" si="173"/>
        <v/>
      </c>
      <c r="AK203" s="1">
        <f t="shared" ref="AK203:AK246" si="177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8">IF(E203="",0,IF(OR(E203="B",E203="XB"),1,INT(RIGHT(E203))))+IF(J203="",0,IF(OR(J203="B",J203="XB"),1,INT(RIGHT(J203))))+IF(Q203="",0,IF(OR(Q203="B",Q203="XB"),1,INT(RIGHT(Q203))))</f>
        <v>0</v>
      </c>
      <c r="AP203" s="1" t="str">
        <f t="shared" si="174"/>
        <v>N</v>
      </c>
      <c r="AQ203" s="1" t="str">
        <f t="shared" si="175"/>
        <v>N</v>
      </c>
      <c r="AR203" s="1" t="str">
        <f t="shared" si="176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0"/>
        <v/>
      </c>
      <c r="AF204" s="1" t="str">
        <f t="shared" si="171"/>
        <v/>
      </c>
      <c r="AH204" s="1" t="str">
        <f t="shared" si="169"/>
        <v/>
      </c>
      <c r="AI204" s="1" t="str">
        <f t="shared" si="172"/>
        <v/>
      </c>
      <c r="AJ204" s="1" t="str">
        <f t="shared" si="173"/>
        <v/>
      </c>
      <c r="AK204" s="1">
        <f t="shared" si="177"/>
        <v>0</v>
      </c>
      <c r="AL204" s="1">
        <f t="shared" si="178"/>
        <v>0</v>
      </c>
      <c r="AP204" s="1" t="str">
        <f t="shared" si="174"/>
        <v>N</v>
      </c>
      <c r="AQ204" s="1" t="str">
        <f t="shared" si="175"/>
        <v>N</v>
      </c>
      <c r="AR204" s="1" t="str">
        <f t="shared" si="176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0"/>
        <v/>
      </c>
      <c r="AF205" s="1" t="str">
        <f t="shared" si="171"/>
        <v/>
      </c>
      <c r="AH205" s="1" t="str">
        <f t="shared" si="169"/>
        <v/>
      </c>
      <c r="AI205" s="1" t="str">
        <f t="shared" si="172"/>
        <v/>
      </c>
      <c r="AJ205" s="1" t="str">
        <f t="shared" si="173"/>
        <v/>
      </c>
      <c r="AK205" s="1">
        <f t="shared" si="177"/>
        <v>0</v>
      </c>
      <c r="AL205" s="1">
        <f t="shared" si="178"/>
        <v>0</v>
      </c>
      <c r="AP205" s="1" t="str">
        <f t="shared" si="174"/>
        <v>N</v>
      </c>
      <c r="AQ205" s="1" t="str">
        <f t="shared" si="175"/>
        <v>N</v>
      </c>
      <c r="AR205" s="1" t="str">
        <f t="shared" si="176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0"/>
        <v/>
      </c>
      <c r="AF206" s="1" t="str">
        <f t="shared" si="171"/>
        <v/>
      </c>
      <c r="AH206" s="1" t="str">
        <f t="shared" si="169"/>
        <v/>
      </c>
      <c r="AI206" s="1" t="str">
        <f t="shared" si="172"/>
        <v/>
      </c>
      <c r="AJ206" s="1" t="str">
        <f t="shared" si="173"/>
        <v/>
      </c>
      <c r="AK206" s="1">
        <f t="shared" si="177"/>
        <v>0</v>
      </c>
      <c r="AL206" s="1">
        <f t="shared" si="178"/>
        <v>0</v>
      </c>
      <c r="AP206" s="1" t="str">
        <f t="shared" si="174"/>
        <v>N</v>
      </c>
      <c r="AQ206" s="1" t="str">
        <f t="shared" si="175"/>
        <v>N</v>
      </c>
      <c r="AR206" s="1" t="str">
        <f t="shared" si="176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0"/>
        <v/>
      </c>
      <c r="AF207" s="1" t="str">
        <f t="shared" si="171"/>
        <v/>
      </c>
      <c r="AH207" s="1" t="str">
        <f t="shared" si="169"/>
        <v/>
      </c>
      <c r="AI207" s="1" t="str">
        <f t="shared" si="172"/>
        <v/>
      </c>
      <c r="AJ207" s="1" t="str">
        <f t="shared" si="173"/>
        <v/>
      </c>
      <c r="AK207" s="1">
        <f t="shared" si="177"/>
        <v>0</v>
      </c>
      <c r="AL207" s="1">
        <f t="shared" si="178"/>
        <v>0</v>
      </c>
      <c r="AP207" s="1" t="str">
        <f t="shared" si="174"/>
        <v>N</v>
      </c>
      <c r="AQ207" s="1" t="str">
        <f t="shared" si="175"/>
        <v>N</v>
      </c>
      <c r="AR207" s="1" t="str">
        <f t="shared" si="176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0"/>
        <v/>
      </c>
      <c r="AF208" s="1" t="str">
        <f t="shared" si="171"/>
        <v/>
      </c>
      <c r="AH208" s="1" t="str">
        <f t="shared" si="169"/>
        <v/>
      </c>
      <c r="AI208" s="1" t="str">
        <f t="shared" si="172"/>
        <v/>
      </c>
      <c r="AJ208" s="1" t="str">
        <f t="shared" si="173"/>
        <v/>
      </c>
      <c r="AK208" s="1">
        <f t="shared" si="177"/>
        <v>0</v>
      </c>
      <c r="AL208" s="1">
        <f t="shared" si="178"/>
        <v>0</v>
      </c>
      <c r="AP208" s="1" t="str">
        <f t="shared" si="174"/>
        <v>N</v>
      </c>
      <c r="AQ208" s="1" t="str">
        <f t="shared" si="175"/>
        <v>N</v>
      </c>
      <c r="AR208" s="1" t="str">
        <f t="shared" si="176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0"/>
        <v/>
      </c>
      <c r="AF209" s="1" t="str">
        <f t="shared" si="171"/>
        <v/>
      </c>
      <c r="AH209" s="1" t="str">
        <f t="shared" si="169"/>
        <v/>
      </c>
      <c r="AI209" s="1" t="str">
        <f t="shared" si="172"/>
        <v/>
      </c>
      <c r="AJ209" s="1" t="str">
        <f t="shared" si="173"/>
        <v/>
      </c>
      <c r="AK209" s="1">
        <f t="shared" si="177"/>
        <v>0</v>
      </c>
      <c r="AL209" s="1">
        <f t="shared" si="178"/>
        <v>0</v>
      </c>
      <c r="AP209" s="1" t="str">
        <f t="shared" si="174"/>
        <v>N</v>
      </c>
      <c r="AQ209" s="1" t="str">
        <f t="shared" si="175"/>
        <v>N</v>
      </c>
      <c r="AR209" s="1" t="str">
        <f t="shared" si="176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77"/>
        <v>0</v>
      </c>
      <c r="AL210" s="1">
        <f t="shared" si="178"/>
        <v>0</v>
      </c>
      <c r="AP210" s="1" t="str">
        <f t="shared" si="174"/>
        <v>N</v>
      </c>
      <c r="AQ210" s="1" t="str">
        <f t="shared" si="175"/>
        <v>N</v>
      </c>
      <c r="AR210" s="1" t="str">
        <f t="shared" si="176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77"/>
        <v>0</v>
      </c>
      <c r="AL211" s="1">
        <f t="shared" si="178"/>
        <v>0</v>
      </c>
      <c r="AP211" s="1" t="str">
        <f t="shared" si="174"/>
        <v>N</v>
      </c>
      <c r="AQ211" s="1" t="str">
        <f t="shared" si="175"/>
        <v>N</v>
      </c>
      <c r="AR211" s="1" t="str">
        <f t="shared" si="176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77"/>
        <v>0</v>
      </c>
      <c r="AL212" s="1">
        <f t="shared" si="178"/>
        <v>0</v>
      </c>
      <c r="AP212" s="1" t="str">
        <f t="shared" si="174"/>
        <v>N</v>
      </c>
      <c r="AQ212" s="1" t="str">
        <f t="shared" si="175"/>
        <v>N</v>
      </c>
      <c r="AR212" s="1" t="str">
        <f t="shared" si="176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77"/>
        <v>0</v>
      </c>
      <c r="AL213" s="1">
        <f t="shared" si="178"/>
        <v>0</v>
      </c>
      <c r="AP213" s="1" t="str">
        <f t="shared" si="174"/>
        <v>N</v>
      </c>
      <c r="AQ213" s="1" t="str">
        <f t="shared" si="175"/>
        <v>N</v>
      </c>
      <c r="AR213" s="1" t="str">
        <f t="shared" si="176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77"/>
        <v>0</v>
      </c>
      <c r="AL214" s="1">
        <f t="shared" si="178"/>
        <v>0</v>
      </c>
      <c r="AP214" s="1" t="str">
        <f t="shared" si="174"/>
        <v>N</v>
      </c>
      <c r="AQ214" s="1" t="str">
        <f t="shared" si="175"/>
        <v>N</v>
      </c>
      <c r="AR214" s="1" t="str">
        <f t="shared" si="176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77"/>
        <v>0</v>
      </c>
      <c r="AL215" s="1">
        <f t="shared" si="178"/>
        <v>0</v>
      </c>
      <c r="AP215" s="1" t="str">
        <f t="shared" si="174"/>
        <v>N</v>
      </c>
      <c r="AQ215" s="1" t="str">
        <f t="shared" si="175"/>
        <v>N</v>
      </c>
      <c r="AR215" s="1" t="str">
        <f t="shared" si="176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77"/>
        <v>0</v>
      </c>
      <c r="AL216" s="1">
        <f t="shared" si="178"/>
        <v>0</v>
      </c>
      <c r="AP216" s="1" t="str">
        <f t="shared" si="174"/>
        <v>N</v>
      </c>
      <c r="AQ216" s="1" t="str">
        <f t="shared" si="175"/>
        <v>N</v>
      </c>
      <c r="AR216" s="1" t="str">
        <f t="shared" si="176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77"/>
        <v>0</v>
      </c>
      <c r="AL217" s="1">
        <f t="shared" si="178"/>
        <v>0</v>
      </c>
      <c r="AP217" s="1" t="str">
        <f t="shared" si="174"/>
        <v>N</v>
      </c>
      <c r="AQ217" s="1" t="str">
        <f t="shared" si="175"/>
        <v>N</v>
      </c>
      <c r="AR217" s="1" t="str">
        <f t="shared" si="176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77"/>
        <v>0</v>
      </c>
      <c r="AL218" s="1">
        <f t="shared" si="178"/>
        <v>0</v>
      </c>
      <c r="AP218" s="1" t="str">
        <f t="shared" si="174"/>
        <v>N</v>
      </c>
      <c r="AQ218" s="1" t="str">
        <f t="shared" si="175"/>
        <v>N</v>
      </c>
      <c r="AR218" s="1" t="str">
        <f t="shared" si="176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77"/>
        <v>0</v>
      </c>
      <c r="AL219" s="1">
        <f t="shared" si="178"/>
        <v>0</v>
      </c>
      <c r="AP219" s="1" t="str">
        <f t="shared" si="174"/>
        <v>N</v>
      </c>
      <c r="AQ219" s="1" t="str">
        <f t="shared" si="175"/>
        <v>N</v>
      </c>
      <c r="AR219" s="1" t="str">
        <f t="shared" si="176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77"/>
        <v>0</v>
      </c>
      <c r="AL220" s="1">
        <f t="shared" si="178"/>
        <v>0</v>
      </c>
      <c r="AP220" s="1" t="str">
        <f t="shared" si="174"/>
        <v>N</v>
      </c>
      <c r="AQ220" s="1" t="str">
        <f t="shared" si="175"/>
        <v>N</v>
      </c>
      <c r="AR220" s="1" t="str">
        <f t="shared" si="176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77"/>
        <v>0</v>
      </c>
      <c r="AL221" s="1">
        <f t="shared" si="178"/>
        <v>0</v>
      </c>
      <c r="AP221" s="1" t="str">
        <f t="shared" si="174"/>
        <v>N</v>
      </c>
      <c r="AQ221" s="1" t="str">
        <f t="shared" si="175"/>
        <v>N</v>
      </c>
      <c r="AR221" s="1" t="str">
        <f t="shared" si="176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77"/>
        <v>0</v>
      </c>
      <c r="AL222" s="1">
        <f t="shared" si="178"/>
        <v>0</v>
      </c>
      <c r="AP222" s="1" t="str">
        <f t="shared" si="174"/>
        <v>N</v>
      </c>
      <c r="AQ222" s="1" t="str">
        <f t="shared" si="175"/>
        <v>N</v>
      </c>
      <c r="AR222" s="1" t="str">
        <f t="shared" si="176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77"/>
        <v>0</v>
      </c>
      <c r="AL223" s="1">
        <f t="shared" si="178"/>
        <v>0</v>
      </c>
      <c r="AP223" s="1" t="str">
        <f t="shared" si="174"/>
        <v>N</v>
      </c>
      <c r="AQ223" s="1" t="str">
        <f t="shared" si="175"/>
        <v>N</v>
      </c>
      <c r="AR223" s="1" t="str">
        <f t="shared" si="176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77"/>
        <v>0</v>
      </c>
      <c r="AL224" s="1">
        <f t="shared" si="178"/>
        <v>0</v>
      </c>
      <c r="AP224" s="1" t="str">
        <f t="shared" si="174"/>
        <v>N</v>
      </c>
      <c r="AQ224" s="1" t="str">
        <f t="shared" si="175"/>
        <v>N</v>
      </c>
      <c r="AR224" s="1" t="str">
        <f t="shared" si="176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77"/>
        <v>0</v>
      </c>
      <c r="AL225" s="1">
        <f t="shared" si="178"/>
        <v>0</v>
      </c>
      <c r="AP225" s="1" t="str">
        <f t="shared" si="174"/>
        <v>N</v>
      </c>
      <c r="AQ225" s="1" t="str">
        <f t="shared" si="175"/>
        <v>N</v>
      </c>
      <c r="AR225" s="1" t="str">
        <f t="shared" si="176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77"/>
        <v>0</v>
      </c>
      <c r="AL226" s="1">
        <f t="shared" si="178"/>
        <v>0</v>
      </c>
      <c r="AP226" s="1" t="str">
        <f t="shared" si="174"/>
        <v>N</v>
      </c>
      <c r="AQ226" s="1" t="str">
        <f t="shared" si="175"/>
        <v>N</v>
      </c>
      <c r="AR226" s="1" t="str">
        <f t="shared" si="176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77"/>
        <v>0</v>
      </c>
      <c r="AL227" s="1">
        <f t="shared" si="178"/>
        <v>0</v>
      </c>
      <c r="AP227" s="1" t="str">
        <f t="shared" si="174"/>
        <v>N</v>
      </c>
      <c r="AQ227" s="1" t="str">
        <f t="shared" si="175"/>
        <v>N</v>
      </c>
      <c r="AR227" s="1" t="str">
        <f t="shared" si="176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77"/>
        <v>0</v>
      </c>
      <c r="AL228" s="1">
        <f t="shared" si="178"/>
        <v>0</v>
      </c>
      <c r="AP228" s="1" t="str">
        <f t="shared" si="174"/>
        <v>N</v>
      </c>
      <c r="AQ228" s="1" t="str">
        <f t="shared" si="175"/>
        <v>N</v>
      </c>
      <c r="AR228" s="1" t="str">
        <f t="shared" si="176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77"/>
        <v>0</v>
      </c>
      <c r="AL229" s="1">
        <f t="shared" si="178"/>
        <v>0</v>
      </c>
      <c r="AP229" s="1" t="str">
        <f t="shared" si="174"/>
        <v>N</v>
      </c>
      <c r="AQ229" s="1" t="str">
        <f t="shared" si="175"/>
        <v>N</v>
      </c>
      <c r="AR229" s="1" t="str">
        <f t="shared" si="176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77"/>
        <v>0</v>
      </c>
      <c r="AL230" s="1">
        <f t="shared" si="178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77"/>
        <v>0</v>
      </c>
      <c r="AL231" s="1">
        <f t="shared" si="178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77"/>
        <v>0</v>
      </c>
      <c r="AL232" s="1">
        <f t="shared" si="178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77"/>
        <v>0</v>
      </c>
      <c r="AL233" s="1">
        <f t="shared" si="178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77"/>
        <v>0</v>
      </c>
      <c r="AL234" s="1">
        <f t="shared" si="178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77"/>
        <v>0</v>
      </c>
      <c r="AL235" s="1">
        <f t="shared" si="178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77"/>
        <v>0</v>
      </c>
      <c r="AL236" s="1">
        <f t="shared" si="178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77"/>
        <v>0</v>
      </c>
      <c r="AL237" s="1">
        <f t="shared" si="178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77"/>
        <v>0</v>
      </c>
      <c r="AL238" s="1">
        <f t="shared" si="178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77"/>
        <v>0</v>
      </c>
      <c r="AL239" s="1">
        <f t="shared" si="178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77"/>
        <v>0</v>
      </c>
      <c r="AL240" s="1">
        <f t="shared" si="178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77"/>
        <v>0</v>
      </c>
      <c r="AL241" s="1">
        <f t="shared" si="178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77"/>
        <v>0</v>
      </c>
      <c r="AL242" s="1">
        <f t="shared" si="178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77"/>
        <v>0</v>
      </c>
      <c r="AL243" s="1">
        <f t="shared" si="178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77"/>
        <v>0</v>
      </c>
      <c r="AL244" s="1">
        <f t="shared" si="178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77"/>
        <v>0</v>
      </c>
      <c r="AL245" s="1">
        <f t="shared" si="178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77"/>
        <v>0</v>
      </c>
      <c r="AL246" s="1">
        <f t="shared" si="178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</mergeCells>
  <conditionalFormatting sqref="M5:M109 M129:M1048576">
    <cfRule type="cellIs" dxfId="19" priority="3" operator="equal">
      <formula>"B"</formula>
    </cfRule>
    <cfRule type="cellIs" dxfId="18" priority="4" operator="equal">
      <formula>"P"</formula>
    </cfRule>
  </conditionalFormatting>
  <conditionalFormatting sqref="M5:M109">
    <cfRule type="cellIs" dxfId="17" priority="5" operator="equal">
      <formula>"P"</formula>
    </cfRule>
  </conditionalFormatting>
  <conditionalFormatting sqref="V5:V109 T5:T109">
    <cfRule type="cellIs" dxfId="1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292-4582-4F83-97B9-0086DA6CBA69}">
  <dimension ref="A1:BX282"/>
  <sheetViews>
    <sheetView topLeftCell="BD3" zoomScale="148" zoomScaleNormal="148" workbookViewId="0">
      <pane ySplit="2" topLeftCell="A5" activePane="bottomLeft" state="frozen"/>
      <selection activeCell="A3" sqref="A3"/>
      <selection pane="bottomLeft" activeCell="BL10" sqref="BL10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69" width="9.140625" style="1" customWidth="1"/>
    <col min="70" max="70" width="5" style="1" customWidth="1"/>
    <col min="71" max="71" width="7.42578125" style="1" customWidth="1"/>
    <col min="72" max="72" width="10.85546875" style="1" customWidth="1"/>
    <col min="73" max="74" width="9.140625" style="1" customWidth="1"/>
    <col min="75" max="75" width="12.7109375" style="1" customWidth="1"/>
    <col min="76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79" t="str">
        <f>'Hedging Dashboard'!V3</f>
        <v>Hedge 3 | (BT)2-M1</v>
      </c>
      <c r="C3" s="180"/>
      <c r="D3" s="180"/>
      <c r="E3" s="180"/>
      <c r="F3" s="180"/>
      <c r="G3" s="181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2"/>
      <c r="W3" s="191" t="s">
        <v>50</v>
      </c>
      <c r="X3" s="1" t="s">
        <v>51</v>
      </c>
      <c r="Y3" s="196" t="s">
        <v>315</v>
      </c>
      <c r="Z3" s="162" t="s">
        <v>316</v>
      </c>
      <c r="AA3" s="162" t="s">
        <v>317</v>
      </c>
      <c r="AB3" s="162" t="s">
        <v>319</v>
      </c>
      <c r="AC3" s="162" t="s">
        <v>320</v>
      </c>
      <c r="AD3" s="164" t="s">
        <v>321</v>
      </c>
      <c r="AE3" s="168" t="s">
        <v>38</v>
      </c>
      <c r="AF3" s="168"/>
      <c r="AG3" s="168" t="s">
        <v>314</v>
      </c>
      <c r="AH3" s="168"/>
      <c r="AI3" s="168" t="s">
        <v>37</v>
      </c>
      <c r="AJ3" s="168"/>
      <c r="AK3" s="166" t="s">
        <v>328</v>
      </c>
      <c r="AL3" s="166" t="s">
        <v>327</v>
      </c>
      <c r="AO3" s="1" t="s">
        <v>34</v>
      </c>
      <c r="AP3" s="167" t="s">
        <v>300</v>
      </c>
      <c r="AQ3" s="167" t="s">
        <v>329</v>
      </c>
      <c r="AR3" s="167" t="s">
        <v>301</v>
      </c>
      <c r="AZ3" s="186" t="s">
        <v>1</v>
      </c>
      <c r="BA3" s="186" t="s">
        <v>2</v>
      </c>
      <c r="BB3" s="189" t="s">
        <v>8</v>
      </c>
      <c r="BC3" s="190"/>
      <c r="BD3" s="189" t="s">
        <v>17</v>
      </c>
      <c r="BE3" s="190"/>
      <c r="BF3" s="186" t="s">
        <v>9</v>
      </c>
      <c r="BG3" s="160" t="s">
        <v>4</v>
      </c>
      <c r="BH3" s="161"/>
      <c r="BI3" s="160" t="s">
        <v>5</v>
      </c>
      <c r="BJ3" s="161"/>
      <c r="BK3" s="160" t="s">
        <v>322</v>
      </c>
      <c r="BL3" s="161"/>
      <c r="BM3" s="7" t="s">
        <v>4</v>
      </c>
      <c r="BN3" s="7" t="s">
        <v>5</v>
      </c>
      <c r="BO3" s="7" t="s">
        <v>322</v>
      </c>
      <c r="BP3" s="188" t="s">
        <v>31</v>
      </c>
      <c r="BQ3" s="188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92"/>
      <c r="X4" s="1" t="s">
        <v>52</v>
      </c>
      <c r="Y4" s="197"/>
      <c r="Z4" s="163"/>
      <c r="AA4" s="163"/>
      <c r="AB4" s="163"/>
      <c r="AC4" s="163"/>
      <c r="AD4" s="165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66"/>
      <c r="AL4" s="166"/>
      <c r="AM4" s="1">
        <f>AM28</f>
        <v>3</v>
      </c>
      <c r="AO4" s="1" t="s">
        <v>35</v>
      </c>
      <c r="AP4" s="167"/>
      <c r="AQ4" s="167"/>
      <c r="AR4" s="167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87"/>
      <c r="BA4" s="187"/>
      <c r="BB4" s="3" t="s">
        <v>1</v>
      </c>
      <c r="BC4" s="3" t="s">
        <v>2</v>
      </c>
      <c r="BD4" s="3" t="s">
        <v>1</v>
      </c>
      <c r="BE4" s="3" t="s">
        <v>2</v>
      </c>
      <c r="BF4" s="187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334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293</v>
      </c>
      <c r="AA5" s="4" t="s">
        <v>334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334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IF(AND(AD7="LL",AA5=AA6),IF(AA6="M1","M1","M1"),AA6)</f>
        <v>M1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IF(AND(AD8="LL",AA6=AA7),IF(AA7="M1","M1","M1"),AA7)</f>
        <v>M1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1" t="s">
        <v>49</v>
      </c>
      <c r="U9" s="92"/>
      <c r="V9" s="112" t="str">
        <f t="shared" si="0"/>
        <v/>
      </c>
      <c r="W9" s="82"/>
      <c r="X9" s="84"/>
      <c r="Y9" s="9" t="str">
        <f t="shared" si="6"/>
        <v>B</v>
      </c>
      <c r="Z9" s="4" t="str">
        <f t="shared" si="7"/>
        <v>T</v>
      </c>
      <c r="AA9" s="4" t="str">
        <f t="shared" si="8"/>
        <v>M1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1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4" t="str">
        <f>H5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4"/>
      <c r="M10" s="16" t="str">
        <f>IF('Hedging Dashboard'!AH10="","",'Hedging Dashboard'!AH10)</f>
        <v>P</v>
      </c>
      <c r="O10" s="12" t="str">
        <f>O5</f>
        <v>M1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 t="shared" ref="S10:S41" si="13">IF(M10="","",IF(X10="",IF(AO10="S",0,S9),IF(X10="W",IF(AO10="S",0,S9)+INT(REPLACE(B10,1,1,"")),IF(AO10="S",0,S9)-INT(REPLACE(B10,1,1,"")))))</f>
        <v>-1</v>
      </c>
      <c r="T10" s="107" t="str">
        <f>IF(M9="","",IF(AO10="S","",IF(S10&gt;=0,S10,IF(AW10="R",S10,""))))</f>
        <v/>
      </c>
      <c r="U10" s="96">
        <f>IF(M10="","",IF(B10="NB",U9,IF(T10="",SUM($T$5:$T10)+S10,SUM($T$5:$T10))))</f>
        <v>-1</v>
      </c>
      <c r="V10" s="108" t="str">
        <f t="shared" si="0"/>
        <v/>
      </c>
      <c r="W10" s="83">
        <f t="shared" ref="W10:W41" si="14">IF(M10="","",IF(K10="W",0+BN10,0-BN10)+IF(F10="W",0+BM10,0-BM10))+IF(R10="W",0+BO10,0-BO10)</f>
        <v>-1</v>
      </c>
      <c r="X10" s="85" t="str">
        <f t="shared" ref="X10:X73" si="15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M1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IF(M9="","",IF(Y10="B",IF(M9="P",BH10,""),IF(M8="B",BH10,"")))</f>
        <v/>
      </c>
      <c r="AF10" s="1" t="str">
        <f t="shared" ref="AF10:AF41" si="17">IF(M9="","",IF(Y10="B",IF(M9="B",BH10,""),IF(M8="P",BH10,"")))</f>
        <v>B</v>
      </c>
      <c r="AG10" s="1" t="str">
        <f t="shared" ref="AG10:AG41" si="18">IF(M9="","",IF(Z10="C",IF(M9="B",BJ10,""),IF(M8="B",BJ10,"")))</f>
        <v/>
      </c>
      <c r="AH10" s="1" t="str">
        <f t="shared" ref="AH10:AH41" si="19">IF(M9="","",IF(Z10="C",IF(M9="P",BJ10,""),IF(M8="P",BJ10,"")))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 t="shared" ref="AT10:AT41" si="27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8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9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0">IF(M9="","",IF(AND(S10&lt;0,AS10&gt;2,S10&gt;=(2-AS10)),"R","N"))</f>
        <v>N</v>
      </c>
      <c r="AX10" s="1" t="str">
        <f t="shared" ref="AX10:AX41" si="31">IF(M9="","",IF(M8="P",BL10,""))</f>
        <v>B</v>
      </c>
      <c r="AY10" s="1" t="str">
        <f t="shared" ref="AY10:AY41" si="32">IF(M9="","",IF(M8="B",BL10,""))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3">IF(AZ5="",0,AZ5)&amp;IF(AZ6="",0,AZ6)&amp;IF(AZ7="",0,AZ7)&amp;IF(AZ8="",0,AZ8)&amp;IF(AZ9="",0,AZ9)</f>
        <v>12010</v>
      </c>
      <c r="BC10" s="1" t="str">
        <f t="shared" si="33"/>
        <v>00101</v>
      </c>
      <c r="BF10" s="1" t="str">
        <f>IF(COUNTBLANK(AZ5:AZ9)&gt;2,"B","P")</f>
        <v>P</v>
      </c>
      <c r="BG10" s="1" t="str">
        <f t="shared" ref="BG10:BG41" si="34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5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6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102" t="str">
        <f t="shared" si="1"/>
        <v/>
      </c>
      <c r="D11" s="97" t="str">
        <f t="shared" ref="D11:D74" si="37">AE11</f>
        <v>F2</v>
      </c>
      <c r="E11" s="98" t="str">
        <f t="shared" ref="E11:E74" si="38">AF11</f>
        <v/>
      </c>
      <c r="F11" s="8" t="str">
        <f t="shared" si="12"/>
        <v>W</v>
      </c>
      <c r="H11" s="105" t="str">
        <f t="shared" si="2"/>
        <v/>
      </c>
      <c r="I11" s="97" t="str">
        <f t="shared" ref="I11:I74" si="39">AG11</f>
        <v>F2</v>
      </c>
      <c r="J11" s="98" t="str">
        <f t="shared" ref="J11:J74" si="40">AH11</f>
        <v/>
      </c>
      <c r="K11" s="8" t="str">
        <f t="shared" ref="K11:K74" si="41">IF(M11="","",IF(M11="P",IF(I11="","L","W"),IF(J11="","L","W")))</f>
        <v>W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97" t="str">
        <f t="shared" ref="P11:P74" si="42">AI11</f>
        <v/>
      </c>
      <c r="Q11" s="98" t="str">
        <f t="shared" ref="Q11:Q74" si="43">AJ11</f>
        <v>L4</v>
      </c>
      <c r="R11" s="4" t="str">
        <f t="shared" ref="R11:R74" si="44">IF(M11="","",IF(M11="P",IF(P11="","L","W"),IF(Q11="","L","W")))</f>
        <v>L</v>
      </c>
      <c r="S11" s="4">
        <f t="shared" si="13"/>
        <v>-1</v>
      </c>
      <c r="T11" s="107" t="str">
        <f t="shared" ref="T11:T74" si="45">IF(M10="","",IF(AO11="S","",IF(S11&gt;=0,S11,IF(AW11="R",S11,""))))</f>
        <v/>
      </c>
      <c r="U11" s="4">
        <f>IF(M11="","",IF(B11="NB",U10,IF(T11="",SUM($T$5:$T11)+S11,SUM($T$5:$T11))))</f>
        <v>-1</v>
      </c>
      <c r="V11" s="109" t="str">
        <f t="shared" si="0"/>
        <v/>
      </c>
      <c r="W11" s="83">
        <f t="shared" si="14"/>
        <v>0</v>
      </c>
      <c r="X11" s="85" t="str">
        <f t="shared" si="15"/>
        <v/>
      </c>
      <c r="Y11" s="9" t="str">
        <f t="shared" si="6"/>
        <v>B</v>
      </c>
      <c r="Z11" s="4" t="str">
        <f t="shared" si="7"/>
        <v>T</v>
      </c>
      <c r="AA11" s="4" t="str">
        <f t="shared" si="8"/>
        <v>M1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>F2</v>
      </c>
      <c r="AH11" s="1" t="str">
        <f t="shared" si="19"/>
        <v/>
      </c>
      <c r="AI11" s="1" t="str">
        <f t="shared" si="20"/>
        <v/>
      </c>
      <c r="AJ11" s="1" t="str">
        <f t="shared" si="21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4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2"/>
        <v>0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si="27"/>
        <v>N</v>
      </c>
      <c r="AU11" s="1" t="str">
        <f t="shared" si="28"/>
        <v>N</v>
      </c>
      <c r="AV11" s="1" t="str">
        <f t="shared" si="29"/>
        <v>N</v>
      </c>
      <c r="AW11" s="1" t="str">
        <f t="shared" si="30"/>
        <v>N</v>
      </c>
      <c r="AX11" s="1" t="str">
        <f t="shared" si="31"/>
        <v/>
      </c>
      <c r="AY11" s="1" t="str">
        <f t="shared" si="32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3"/>
        <v>20101</v>
      </c>
      <c r="BC11" s="1" t="str">
        <f t="shared" si="33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4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5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6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P2</v>
      </c>
      <c r="C12" s="102" t="str">
        <f t="shared" si="1"/>
        <v/>
      </c>
      <c r="D12" s="97" t="str">
        <f t="shared" si="37"/>
        <v>B</v>
      </c>
      <c r="E12" s="98" t="str">
        <f t="shared" si="38"/>
        <v/>
      </c>
      <c r="F12" s="8" t="str">
        <f t="shared" si="12"/>
        <v>W</v>
      </c>
      <c r="H12" s="105" t="str">
        <f t="shared" si="2"/>
        <v/>
      </c>
      <c r="I12" s="97" t="str">
        <f t="shared" si="39"/>
        <v/>
      </c>
      <c r="J12" s="98" t="str">
        <f t="shared" si="40"/>
        <v>B</v>
      </c>
      <c r="K12" s="8" t="str">
        <f t="shared" si="41"/>
        <v>L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97" t="str">
        <f t="shared" si="42"/>
        <v>F2</v>
      </c>
      <c r="Q12" s="98" t="str">
        <f t="shared" si="43"/>
        <v/>
      </c>
      <c r="R12" s="4" t="str">
        <f t="shared" si="44"/>
        <v>W</v>
      </c>
      <c r="S12" s="4">
        <f t="shared" si="13"/>
        <v>1</v>
      </c>
      <c r="T12" s="107">
        <f t="shared" si="45"/>
        <v>1</v>
      </c>
      <c r="U12" s="4">
        <f>IF(M12="","",IF(B12="NB",U11,IF(T12="",SUM($T$5:$T12)+S12,SUM($T$5:$T12))))</f>
        <v>1</v>
      </c>
      <c r="V12" s="109" t="str">
        <f t="shared" si="0"/>
        <v/>
      </c>
      <c r="W12" s="83">
        <f t="shared" si="14"/>
        <v>2</v>
      </c>
      <c r="X12" s="85" t="str">
        <f t="shared" si="15"/>
        <v>W</v>
      </c>
      <c r="Y12" s="9" t="str">
        <f t="shared" si="6"/>
        <v>B</v>
      </c>
      <c r="Z12" s="4" t="str">
        <f t="shared" si="7"/>
        <v>T</v>
      </c>
      <c r="AA12" s="4" t="str">
        <f t="shared" si="8"/>
        <v>M1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/>
      </c>
      <c r="AH12" s="1" t="str">
        <f t="shared" si="19"/>
        <v>B</v>
      </c>
      <c r="AI12" s="1" t="str">
        <f t="shared" si="20"/>
        <v>F2</v>
      </c>
      <c r="AJ12" s="1" t="str">
        <f t="shared" si="21"/>
        <v/>
      </c>
      <c r="AK12" s="1">
        <f t="shared" si="46"/>
        <v>3</v>
      </c>
      <c r="AL12" s="1">
        <f t="shared" si="47"/>
        <v>1</v>
      </c>
      <c r="AM12" s="1">
        <f t="shared" si="5"/>
        <v>0</v>
      </c>
      <c r="AN12" s="1">
        <f t="shared" si="22"/>
        <v>1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27"/>
        <v>Y</v>
      </c>
      <c r="AU12" s="1" t="str">
        <f t="shared" si="28"/>
        <v>N</v>
      </c>
      <c r="AV12" s="1" t="str">
        <f t="shared" si="29"/>
        <v>Y</v>
      </c>
      <c r="AW12" s="1" t="str">
        <f t="shared" si="30"/>
        <v>N</v>
      </c>
      <c r="AX12" s="1" t="str">
        <f t="shared" si="31"/>
        <v>F2</v>
      </c>
      <c r="AY12" s="1" t="str">
        <f t="shared" si="32"/>
        <v/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3"/>
        <v>01012</v>
      </c>
      <c r="BC12" s="1" t="str">
        <f t="shared" si="33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4"/>
        <v>F2W</v>
      </c>
      <c r="BH12" s="1" t="str">
        <f t="shared" si="50"/>
        <v>B</v>
      </c>
      <c r="BI12" s="1" t="str">
        <f t="shared" si="35"/>
        <v>F2W</v>
      </c>
      <c r="BJ12" s="1" t="str">
        <f t="shared" si="51"/>
        <v>B</v>
      </c>
      <c r="BK12" s="1" t="str">
        <f t="shared" si="36"/>
        <v>L4L</v>
      </c>
      <c r="BL12" s="1" t="str">
        <f t="shared" si="52"/>
        <v>F2</v>
      </c>
      <c r="BM12" s="1">
        <f t="shared" si="53"/>
        <v>1</v>
      </c>
      <c r="BN12" s="1">
        <f t="shared" si="54"/>
        <v>1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P1</v>
      </c>
      <c r="C13" s="102" t="str">
        <f t="shared" si="1"/>
        <v/>
      </c>
      <c r="D13" s="97" t="str">
        <f t="shared" si="37"/>
        <v>B</v>
      </c>
      <c r="E13" s="98" t="str">
        <f t="shared" si="38"/>
        <v/>
      </c>
      <c r="F13" s="8" t="str">
        <f t="shared" si="12"/>
        <v>L</v>
      </c>
      <c r="H13" s="105" t="str">
        <f t="shared" si="2"/>
        <v/>
      </c>
      <c r="I13" s="97" t="str">
        <f t="shared" si="39"/>
        <v/>
      </c>
      <c r="J13" s="98" t="str">
        <f t="shared" si="40"/>
        <v>B</v>
      </c>
      <c r="K13" s="8" t="str">
        <f t="shared" si="41"/>
        <v>W</v>
      </c>
      <c r="L13" s="94"/>
      <c r="M13" s="17" t="str">
        <f>IF('Hedging Dashboard'!AH13="","",'Hedging Dashboard'!AH13)</f>
        <v>B</v>
      </c>
      <c r="O13" s="9" t="str">
        <f t="shared" si="3"/>
        <v/>
      </c>
      <c r="P13" s="97" t="str">
        <f t="shared" si="42"/>
        <v>B</v>
      </c>
      <c r="Q13" s="98" t="str">
        <f t="shared" si="43"/>
        <v/>
      </c>
      <c r="R13" s="4" t="str">
        <f t="shared" si="44"/>
        <v>L</v>
      </c>
      <c r="S13" s="4">
        <f t="shared" si="13"/>
        <v>-1</v>
      </c>
      <c r="T13" s="107" t="str">
        <f t="shared" si="45"/>
        <v/>
      </c>
      <c r="U13" s="4">
        <f>IF(M13="","",IF(B13="NB",U12,IF(T13="",SUM($T$5:$T13)+S13,SUM($T$5:$T13))))</f>
        <v>0</v>
      </c>
      <c r="V13" s="109" t="str">
        <f t="shared" si="0"/>
        <v/>
      </c>
      <c r="W13" s="83">
        <f t="shared" si="14"/>
        <v>-1</v>
      </c>
      <c r="X13" s="85" t="str">
        <f t="shared" si="15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M1</v>
      </c>
      <c r="AB13" s="4" t="str">
        <f t="shared" si="4"/>
        <v>WW</v>
      </c>
      <c r="AC13" s="4" t="str">
        <f t="shared" si="9"/>
        <v>WL</v>
      </c>
      <c r="AD13" s="4" t="str">
        <f t="shared" si="10"/>
        <v>LW</v>
      </c>
      <c r="AE13" s="1" t="str">
        <f t="shared" si="16"/>
        <v>B</v>
      </c>
      <c r="AF13" s="1" t="str">
        <f t="shared" si="17"/>
        <v/>
      </c>
      <c r="AG13" s="1" t="str">
        <f t="shared" si="18"/>
        <v/>
      </c>
      <c r="AH13" s="1" t="str">
        <f t="shared" si="19"/>
        <v>B</v>
      </c>
      <c r="AI13" s="1" t="str">
        <f t="shared" si="20"/>
        <v>B</v>
      </c>
      <c r="AJ13" s="1" t="str">
        <f t="shared" si="21"/>
        <v/>
      </c>
      <c r="AK13" s="1">
        <f t="shared" si="46"/>
        <v>2</v>
      </c>
      <c r="AL13" s="1">
        <f t="shared" si="47"/>
        <v>1</v>
      </c>
      <c r="AM13" s="1">
        <f t="shared" si="5"/>
        <v>-1</v>
      </c>
      <c r="AN13" s="1">
        <f t="shared" si="22"/>
        <v>-1</v>
      </c>
      <c r="AO13" s="1" t="str">
        <f t="shared" si="56"/>
        <v>S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1</v>
      </c>
      <c r="AT13" s="15" t="str">
        <f t="shared" si="27"/>
        <v>N</v>
      </c>
      <c r="AU13" s="1" t="str">
        <f t="shared" si="28"/>
        <v>N</v>
      </c>
      <c r="AV13" s="1" t="str">
        <f t="shared" si="29"/>
        <v>N</v>
      </c>
      <c r="AW13" s="1" t="str">
        <f t="shared" si="30"/>
        <v>N</v>
      </c>
      <c r="AX13" s="1" t="str">
        <f t="shared" si="31"/>
        <v>B</v>
      </c>
      <c r="AY13" s="1" t="str">
        <f t="shared" si="32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3"/>
        <v>10123</v>
      </c>
      <c r="BC13" s="1" t="str">
        <f t="shared" si="33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4"/>
        <v>BW</v>
      </c>
      <c r="BH13" s="1" t="str">
        <f t="shared" si="50"/>
        <v>B</v>
      </c>
      <c r="BI13" s="1" t="str">
        <f t="shared" si="35"/>
        <v>BL</v>
      </c>
      <c r="BJ13" s="1" t="str">
        <f t="shared" si="51"/>
        <v>B</v>
      </c>
      <c r="BK13" s="1" t="str">
        <f t="shared" si="36"/>
        <v>F2W</v>
      </c>
      <c r="BL13" s="1" t="str">
        <f t="shared" si="52"/>
        <v>B</v>
      </c>
      <c r="BM13" s="1">
        <f t="shared" si="53"/>
        <v>1</v>
      </c>
      <c r="BN13" s="1">
        <f t="shared" si="54"/>
        <v>1</v>
      </c>
      <c r="BO13" s="1">
        <f t="shared" si="55"/>
        <v>1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6" t="str">
        <f t="shared" si="11"/>
        <v>B4</v>
      </c>
      <c r="C14" s="103" t="str">
        <f t="shared" si="1"/>
        <v/>
      </c>
      <c r="D14" s="99" t="str">
        <f t="shared" si="37"/>
        <v/>
      </c>
      <c r="E14" s="100" t="str">
        <f t="shared" si="38"/>
        <v>F2</v>
      </c>
      <c r="F14" s="10" t="str">
        <f t="shared" si="12"/>
        <v>W</v>
      </c>
      <c r="H14" s="106" t="str">
        <f t="shared" si="2"/>
        <v/>
      </c>
      <c r="I14" s="99" t="str">
        <f t="shared" si="39"/>
        <v/>
      </c>
      <c r="J14" s="100" t="str">
        <f t="shared" si="40"/>
        <v>L4</v>
      </c>
      <c r="K14" s="10" t="str">
        <f t="shared" si="41"/>
        <v>W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99" t="str">
        <f t="shared" si="42"/>
        <v>F2</v>
      </c>
      <c r="Q14" s="100" t="str">
        <f t="shared" si="43"/>
        <v/>
      </c>
      <c r="R14" s="5" t="str">
        <f t="shared" si="44"/>
        <v>L</v>
      </c>
      <c r="S14" s="5">
        <f t="shared" si="13"/>
        <v>3</v>
      </c>
      <c r="T14" s="107">
        <f t="shared" si="45"/>
        <v>3</v>
      </c>
      <c r="U14" s="5">
        <f>IF(M14="","",IF(B14="NB",U13,IF(T14="",SUM($T$5:$T14)+S14,SUM($T$5:$T14))))</f>
        <v>4</v>
      </c>
      <c r="V14" s="110" t="str">
        <f t="shared" si="0"/>
        <v/>
      </c>
      <c r="W14" s="83">
        <f t="shared" si="14"/>
        <v>4</v>
      </c>
      <c r="X14" s="85" t="str">
        <f t="shared" si="15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M1</v>
      </c>
      <c r="AB14" s="4" t="str">
        <f t="shared" si="4"/>
        <v>WL</v>
      </c>
      <c r="AC14" s="4" t="str">
        <f t="shared" si="9"/>
        <v>LW</v>
      </c>
      <c r="AD14" s="4" t="str">
        <f t="shared" si="10"/>
        <v>WL</v>
      </c>
      <c r="AE14" s="1" t="str">
        <f t="shared" si="16"/>
        <v/>
      </c>
      <c r="AF14" s="1" t="str">
        <f t="shared" si="17"/>
        <v>F2</v>
      </c>
      <c r="AG14" s="1" t="str">
        <f t="shared" si="18"/>
        <v/>
      </c>
      <c r="AH14" s="1" t="str">
        <f t="shared" si="19"/>
        <v>L4</v>
      </c>
      <c r="AI14" s="1" t="str">
        <f t="shared" si="20"/>
        <v>F2</v>
      </c>
      <c r="AJ14" s="1" t="str">
        <f t="shared" si="21"/>
        <v/>
      </c>
      <c r="AK14" s="1">
        <f t="shared" si="46"/>
        <v>2</v>
      </c>
      <c r="AL14" s="1">
        <f t="shared" si="47"/>
        <v>6</v>
      </c>
      <c r="AM14" s="1">
        <f t="shared" si="5"/>
        <v>0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N</v>
      </c>
      <c r="AR14" s="1" t="str">
        <f t="shared" si="25"/>
        <v>Y</v>
      </c>
      <c r="AS14" s="1">
        <f t="shared" si="26"/>
        <v>2</v>
      </c>
      <c r="AT14" s="15" t="str">
        <f t="shared" si="27"/>
        <v>N</v>
      </c>
      <c r="AU14" s="1" t="str">
        <f t="shared" si="28"/>
        <v>Y</v>
      </c>
      <c r="AV14" s="1" t="str">
        <f t="shared" si="29"/>
        <v>N</v>
      </c>
      <c r="AW14" s="1" t="str">
        <f t="shared" si="30"/>
        <v>N</v>
      </c>
      <c r="AX14" s="1" t="str">
        <f t="shared" si="31"/>
        <v>F2</v>
      </c>
      <c r="AY14" s="1" t="str">
        <f t="shared" si="32"/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3"/>
        <v>01230</v>
      </c>
      <c r="BC14" s="1" t="str">
        <f t="shared" si="33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4"/>
        <v>BL</v>
      </c>
      <c r="BH14" s="1" t="str">
        <f t="shared" si="50"/>
        <v>F2</v>
      </c>
      <c r="BI14" s="1" t="str">
        <f t="shared" si="35"/>
        <v>BW</v>
      </c>
      <c r="BJ14" s="1" t="str">
        <f t="shared" si="51"/>
        <v>L4</v>
      </c>
      <c r="BK14" s="1" t="str">
        <f t="shared" si="36"/>
        <v>BL</v>
      </c>
      <c r="BL14" s="1" t="str">
        <f t="shared" si="52"/>
        <v>F2</v>
      </c>
      <c r="BM14" s="1" t="str">
        <f t="shared" si="53"/>
        <v>2</v>
      </c>
      <c r="BN14" s="1" t="str">
        <f t="shared" si="54"/>
        <v>4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1" t="str">
        <f t="shared" si="1"/>
        <v/>
      </c>
      <c r="D15" s="13" t="str">
        <f t="shared" si="37"/>
        <v/>
      </c>
      <c r="E15" s="45" t="str">
        <f t="shared" si="38"/>
        <v>B</v>
      </c>
      <c r="F15" s="14" t="str">
        <f t="shared" si="12"/>
        <v>W</v>
      </c>
      <c r="H15" s="104" t="str">
        <f t="shared" si="2"/>
        <v/>
      </c>
      <c r="I15" s="13" t="str">
        <f t="shared" si="39"/>
        <v>B</v>
      </c>
      <c r="J15" s="45" t="str">
        <f t="shared" si="40"/>
        <v/>
      </c>
      <c r="K15" s="14" t="str">
        <f t="shared" si="41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2"/>
        <v/>
      </c>
      <c r="Q15" s="45" t="str">
        <f t="shared" si="43"/>
        <v>B</v>
      </c>
      <c r="R15" s="96" t="str">
        <f t="shared" si="44"/>
        <v>W</v>
      </c>
      <c r="S15" s="96">
        <f t="shared" si="13"/>
        <v>1</v>
      </c>
      <c r="T15" s="107" t="str">
        <f t="shared" si="45"/>
        <v/>
      </c>
      <c r="U15" s="96">
        <f>IF(M15="","",IF(B15="NB",U14,IF(T15="",SUM($T$5:$T15)+S15,SUM($T$5:$T15))))</f>
        <v>5</v>
      </c>
      <c r="V15" s="108" t="str">
        <f t="shared" si="0"/>
        <v/>
      </c>
      <c r="W15" s="83">
        <f t="shared" si="14"/>
        <v>1</v>
      </c>
      <c r="X15" s="85" t="str">
        <f t="shared" si="15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M1</v>
      </c>
      <c r="AB15" s="4" t="str">
        <f t="shared" si="4"/>
        <v>LW</v>
      </c>
      <c r="AC15" s="4" t="str">
        <f t="shared" si="9"/>
        <v>WW</v>
      </c>
      <c r="AD15" s="4" t="str">
        <f t="shared" si="10"/>
        <v>LL</v>
      </c>
      <c r="AE15" s="1" t="str">
        <f t="shared" si="16"/>
        <v/>
      </c>
      <c r="AF15" s="1" t="str">
        <f t="shared" si="17"/>
        <v>B</v>
      </c>
      <c r="AG15" s="1" t="str">
        <f t="shared" si="18"/>
        <v>B</v>
      </c>
      <c r="AH15" s="1" t="str">
        <f t="shared" si="19"/>
        <v/>
      </c>
      <c r="AI15" s="1" t="str">
        <f t="shared" si="20"/>
        <v/>
      </c>
      <c r="AJ15" s="1" t="str">
        <f t="shared" si="21"/>
        <v>B</v>
      </c>
      <c r="AK15" s="1">
        <f t="shared" si="46"/>
        <v>1</v>
      </c>
      <c r="AL15" s="1">
        <f t="shared" si="47"/>
        <v>2</v>
      </c>
      <c r="AM15" s="1">
        <f t="shared" si="5"/>
        <v>3</v>
      </c>
      <c r="AN15" s="1">
        <f t="shared" si="22"/>
        <v>3</v>
      </c>
      <c r="AO15" s="1" t="str">
        <f t="shared" si="56"/>
        <v>S</v>
      </c>
      <c r="AP15" s="1" t="str">
        <f t="shared" si="23"/>
        <v>N</v>
      </c>
      <c r="AQ15" s="1" t="str">
        <f t="shared" si="24"/>
        <v>Y</v>
      </c>
      <c r="AR15" s="1" t="str">
        <f t="shared" si="25"/>
        <v>N</v>
      </c>
      <c r="AS15" s="1">
        <f t="shared" si="26"/>
        <v>1</v>
      </c>
      <c r="AT15" s="15" t="str">
        <f t="shared" si="27"/>
        <v>N</v>
      </c>
      <c r="AU15" s="1" t="str">
        <f t="shared" si="28"/>
        <v>N</v>
      </c>
      <c r="AV15" s="1" t="str">
        <f t="shared" si="29"/>
        <v>N</v>
      </c>
      <c r="AW15" s="1" t="str">
        <f t="shared" si="30"/>
        <v>N</v>
      </c>
      <c r="AX15" s="1" t="str">
        <f t="shared" si="31"/>
        <v/>
      </c>
      <c r="AY15" s="1" t="str">
        <f t="shared" si="32"/>
        <v>B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3"/>
        <v>12300</v>
      </c>
      <c r="BC15" s="1" t="str">
        <f t="shared" si="33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4"/>
        <v>F2W</v>
      </c>
      <c r="BH15" s="1" t="str">
        <f t="shared" si="50"/>
        <v>B</v>
      </c>
      <c r="BI15" s="1" t="str">
        <f t="shared" si="35"/>
        <v>L4W</v>
      </c>
      <c r="BJ15" s="1" t="str">
        <f t="shared" si="51"/>
        <v>B</v>
      </c>
      <c r="BK15" s="1" t="str">
        <f t="shared" si="36"/>
        <v>F2L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B6</v>
      </c>
      <c r="C16" s="102" t="str">
        <f t="shared" si="1"/>
        <v/>
      </c>
      <c r="D16" s="97" t="str">
        <f t="shared" si="37"/>
        <v/>
      </c>
      <c r="E16" s="98" t="str">
        <f t="shared" si="38"/>
        <v>L4</v>
      </c>
      <c r="F16" s="8" t="str">
        <f t="shared" si="12"/>
        <v>L</v>
      </c>
      <c r="H16" s="105" t="str">
        <f t="shared" si="2"/>
        <v/>
      </c>
      <c r="I16" s="97" t="str">
        <f t="shared" si="39"/>
        <v>F2</v>
      </c>
      <c r="J16" s="98" t="str">
        <f t="shared" si="40"/>
        <v/>
      </c>
      <c r="K16" s="8" t="str">
        <f t="shared" si="41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7" t="str">
        <f t="shared" si="42"/>
        <v/>
      </c>
      <c r="Q16" s="98" t="str">
        <f t="shared" si="43"/>
        <v>L4</v>
      </c>
      <c r="R16" s="4" t="str">
        <f t="shared" si="44"/>
        <v>L</v>
      </c>
      <c r="S16" s="4">
        <f t="shared" si="13"/>
        <v>-5</v>
      </c>
      <c r="T16" s="107" t="str">
        <f t="shared" si="45"/>
        <v/>
      </c>
      <c r="U16" s="4">
        <f>IF(M16="","",IF(B16="NB",U15,IF(T16="",SUM($T$5:$T16)+S16,SUM($T$5:$T16))))</f>
        <v>-1</v>
      </c>
      <c r="V16" s="109" t="str">
        <f t="shared" si="0"/>
        <v/>
      </c>
      <c r="W16" s="83">
        <f t="shared" si="14"/>
        <v>-6</v>
      </c>
      <c r="X16" s="85" t="str">
        <f t="shared" si="15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M1</v>
      </c>
      <c r="AB16" s="4" t="str">
        <f t="shared" si="4"/>
        <v>WW</v>
      </c>
      <c r="AC16" s="4" t="str">
        <f t="shared" si="9"/>
        <v>WL</v>
      </c>
      <c r="AD16" s="4" t="str">
        <f t="shared" si="10"/>
        <v>LW</v>
      </c>
      <c r="AE16" s="1" t="str">
        <f t="shared" si="16"/>
        <v/>
      </c>
      <c r="AF16" s="1" t="str">
        <f t="shared" si="17"/>
        <v>L4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L4</v>
      </c>
      <c r="AK16" s="1">
        <f t="shared" si="46"/>
        <v>2</v>
      </c>
      <c r="AL16" s="1">
        <f t="shared" si="47"/>
        <v>8</v>
      </c>
      <c r="AM16" s="1">
        <f t="shared" si="5"/>
        <v>2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Y</v>
      </c>
      <c r="AR16" s="1" t="str">
        <f t="shared" si="25"/>
        <v>N</v>
      </c>
      <c r="AS16" s="1">
        <f t="shared" si="26"/>
        <v>2</v>
      </c>
      <c r="AT16" s="15" t="str">
        <f t="shared" si="27"/>
        <v>N</v>
      </c>
      <c r="AU16" s="1" t="str">
        <f t="shared" si="28"/>
        <v>N</v>
      </c>
      <c r="AV16" s="1" t="str">
        <f t="shared" si="29"/>
        <v>N</v>
      </c>
      <c r="AW16" s="1" t="str">
        <f t="shared" si="30"/>
        <v>N</v>
      </c>
      <c r="AX16" s="1" t="str">
        <f t="shared" si="31"/>
        <v/>
      </c>
      <c r="AY16" s="1" t="str">
        <f t="shared" si="32"/>
        <v>L4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3"/>
        <v>23000</v>
      </c>
      <c r="BC16" s="1" t="str">
        <f t="shared" si="33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4"/>
        <v>BW</v>
      </c>
      <c r="BH16" s="1" t="str">
        <f t="shared" si="50"/>
        <v>L4</v>
      </c>
      <c r="BI16" s="1" t="str">
        <f t="shared" si="35"/>
        <v>BL</v>
      </c>
      <c r="BJ16" s="1" t="str">
        <f t="shared" si="51"/>
        <v>F2</v>
      </c>
      <c r="BK16" s="1" t="str">
        <f t="shared" si="36"/>
        <v>BW</v>
      </c>
      <c r="BL16" s="1" t="str">
        <f t="shared" si="52"/>
        <v>L4</v>
      </c>
      <c r="BM16" s="1" t="str">
        <f t="shared" si="53"/>
        <v>4</v>
      </c>
      <c r="BN16" s="1" t="str">
        <f t="shared" si="54"/>
        <v>2</v>
      </c>
      <c r="BO16" s="1" t="str">
        <f t="shared" si="55"/>
        <v>4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2" t="str">
        <f t="shared" si="1"/>
        <v/>
      </c>
      <c r="D17" s="97" t="str">
        <f t="shared" si="37"/>
        <v>F2</v>
      </c>
      <c r="E17" s="98" t="str">
        <f t="shared" si="38"/>
        <v/>
      </c>
      <c r="F17" s="8" t="str">
        <f t="shared" si="12"/>
        <v>L</v>
      </c>
      <c r="H17" s="105" t="str">
        <f t="shared" si="2"/>
        <v/>
      </c>
      <c r="I17" s="97" t="str">
        <f t="shared" si="39"/>
        <v>B</v>
      </c>
      <c r="J17" s="98" t="str">
        <f t="shared" si="40"/>
        <v/>
      </c>
      <c r="K17" s="8" t="str">
        <f t="shared" si="41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7" t="str">
        <f t="shared" si="42"/>
        <v/>
      </c>
      <c r="Q17" s="98" t="str">
        <f t="shared" si="43"/>
        <v>F2</v>
      </c>
      <c r="R17" s="4" t="str">
        <f t="shared" si="44"/>
        <v>W</v>
      </c>
      <c r="S17" s="4">
        <f t="shared" si="13"/>
        <v>-6</v>
      </c>
      <c r="T17" s="107" t="str">
        <f t="shared" si="45"/>
        <v/>
      </c>
      <c r="U17" s="4">
        <f>IF(M17="","",IF(B17="NB",U16,IF(T17="",SUM($T$5:$T17)+S17,SUM($T$5:$T17))))</f>
        <v>-2</v>
      </c>
      <c r="V17" s="109" t="str">
        <f t="shared" si="0"/>
        <v/>
      </c>
      <c r="W17" s="83">
        <f t="shared" si="14"/>
        <v>-1</v>
      </c>
      <c r="X17" s="85" t="str">
        <f t="shared" si="15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M1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>B</v>
      </c>
      <c r="AH17" s="1" t="str">
        <f t="shared" si="19"/>
        <v/>
      </c>
      <c r="AI17" s="1" t="str">
        <f t="shared" si="20"/>
        <v/>
      </c>
      <c r="AJ17" s="1" t="str">
        <f t="shared" si="21"/>
        <v>F2</v>
      </c>
      <c r="AK17" s="1">
        <f t="shared" si="46"/>
        <v>3</v>
      </c>
      <c r="AL17" s="1">
        <f t="shared" si="47"/>
        <v>2</v>
      </c>
      <c r="AM17" s="1">
        <f t="shared" si="5"/>
        <v>-1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N</v>
      </c>
      <c r="AS17" s="1">
        <f t="shared" si="26"/>
        <v>3</v>
      </c>
      <c r="AT17" s="15" t="str">
        <f t="shared" si="27"/>
        <v>N</v>
      </c>
      <c r="AU17" s="1" t="str">
        <f t="shared" si="28"/>
        <v>N</v>
      </c>
      <c r="AV17" s="1" t="str">
        <f t="shared" si="29"/>
        <v>Y</v>
      </c>
      <c r="AW17" s="1" t="str">
        <f t="shared" si="30"/>
        <v>N</v>
      </c>
      <c r="AX17" s="1" t="str">
        <f t="shared" si="31"/>
        <v/>
      </c>
      <c r="AY17" s="1" t="str">
        <f t="shared" si="32"/>
        <v>F2</v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3"/>
        <v>30001</v>
      </c>
      <c r="BC17" s="1" t="str">
        <f t="shared" si="33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4"/>
        <v>L4L</v>
      </c>
      <c r="BH17" s="1" t="str">
        <f t="shared" si="50"/>
        <v>F2</v>
      </c>
      <c r="BI17" s="1" t="str">
        <f t="shared" si="35"/>
        <v>F2W</v>
      </c>
      <c r="BJ17" s="1" t="str">
        <f t="shared" si="51"/>
        <v>B</v>
      </c>
      <c r="BK17" s="1" t="str">
        <f t="shared" si="36"/>
        <v>L4L</v>
      </c>
      <c r="BL17" s="1" t="str">
        <f t="shared" si="52"/>
        <v>F2</v>
      </c>
      <c r="BM17" s="1" t="str">
        <f t="shared" si="53"/>
        <v>2</v>
      </c>
      <c r="BN17" s="1">
        <f t="shared" si="54"/>
        <v>1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B4</v>
      </c>
      <c r="C18" s="102" t="str">
        <f t="shared" si="1"/>
        <v>T</v>
      </c>
      <c r="D18" s="97" t="str">
        <f t="shared" si="37"/>
        <v/>
      </c>
      <c r="E18" s="98" t="str">
        <f t="shared" si="38"/>
        <v>F3</v>
      </c>
      <c r="F18" s="8" t="str">
        <f t="shared" si="12"/>
        <v>W</v>
      </c>
      <c r="H18" s="105" t="str">
        <f t="shared" si="2"/>
        <v/>
      </c>
      <c r="I18" s="97" t="str">
        <f t="shared" si="39"/>
        <v/>
      </c>
      <c r="J18" s="98" t="str">
        <f t="shared" si="40"/>
        <v>F2</v>
      </c>
      <c r="K18" s="8" t="str">
        <f t="shared" si="41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7" t="str">
        <f t="shared" si="42"/>
        <v>B</v>
      </c>
      <c r="Q18" s="98" t="str">
        <f t="shared" si="43"/>
        <v/>
      </c>
      <c r="R18" s="4" t="str">
        <f t="shared" si="44"/>
        <v>L</v>
      </c>
      <c r="S18" s="4">
        <f t="shared" si="13"/>
        <v>-2</v>
      </c>
      <c r="T18" s="107">
        <f t="shared" si="45"/>
        <v>-2</v>
      </c>
      <c r="U18" s="4">
        <f>IF(M18="","",IF(B18="NB",U17,IF(T18="",SUM($T$5:$T18)+S18,SUM($T$5:$T18))))</f>
        <v>2</v>
      </c>
      <c r="V18" s="109" t="str">
        <f t="shared" si="0"/>
        <v>Rabbit</v>
      </c>
      <c r="W18" s="83">
        <f t="shared" si="14"/>
        <v>4</v>
      </c>
      <c r="X18" s="85" t="str">
        <f t="shared" si="15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M1</v>
      </c>
      <c r="AB18" s="4" t="str">
        <f t="shared" si="4"/>
        <v>LL</v>
      </c>
      <c r="AC18" s="4" t="str">
        <f t="shared" si="9"/>
        <v>WL</v>
      </c>
      <c r="AD18" s="4" t="str">
        <f t="shared" si="10"/>
        <v>LW</v>
      </c>
      <c r="AE18" s="1" t="str">
        <f t="shared" si="16"/>
        <v/>
      </c>
      <c r="AF18" s="1" t="str">
        <f t="shared" si="17"/>
        <v>F3</v>
      </c>
      <c r="AG18" s="1" t="str">
        <f t="shared" si="18"/>
        <v/>
      </c>
      <c r="AH18" s="1" t="str">
        <f t="shared" si="19"/>
        <v>F2</v>
      </c>
      <c r="AI18" s="1" t="str">
        <f t="shared" si="20"/>
        <v>B</v>
      </c>
      <c r="AJ18" s="1" t="str">
        <f t="shared" si="21"/>
        <v/>
      </c>
      <c r="AK18" s="1">
        <f t="shared" si="46"/>
        <v>1</v>
      </c>
      <c r="AL18" s="1">
        <f t="shared" si="47"/>
        <v>5</v>
      </c>
      <c r="AM18" s="1">
        <f t="shared" si="5"/>
        <v>0</v>
      </c>
      <c r="AN18" s="1">
        <f t="shared" si="22"/>
        <v>1</v>
      </c>
      <c r="AO18" s="1" t="str">
        <f t="shared" si="56"/>
        <v>C</v>
      </c>
      <c r="AP18" s="1" t="str">
        <f t="shared" si="23"/>
        <v>N</v>
      </c>
      <c r="AQ18" s="1" t="str">
        <f t="shared" si="24"/>
        <v>Y</v>
      </c>
      <c r="AR18" s="1" t="str">
        <f t="shared" si="25"/>
        <v>N</v>
      </c>
      <c r="AS18" s="1">
        <f t="shared" si="26"/>
        <v>4</v>
      </c>
      <c r="AT18" s="15" t="str">
        <f t="shared" si="27"/>
        <v>N</v>
      </c>
      <c r="AU18" s="1" t="str">
        <f t="shared" si="28"/>
        <v>Y</v>
      </c>
      <c r="AV18" s="1" t="str">
        <f t="shared" si="29"/>
        <v>N</v>
      </c>
      <c r="AW18" s="1" t="str">
        <f t="shared" si="30"/>
        <v>R</v>
      </c>
      <c r="AX18" s="1" t="str">
        <f t="shared" si="31"/>
        <v>B</v>
      </c>
      <c r="AY18" s="1" t="str">
        <f t="shared" si="32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3"/>
        <v>00010</v>
      </c>
      <c r="BC18" s="1" t="str">
        <f t="shared" si="33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4"/>
        <v>F2L</v>
      </c>
      <c r="BH18" s="1" t="str">
        <f t="shared" si="50"/>
        <v>F3</v>
      </c>
      <c r="BI18" s="1" t="str">
        <f t="shared" si="35"/>
        <v>BL</v>
      </c>
      <c r="BJ18" s="1" t="str">
        <f t="shared" si="51"/>
        <v>F2</v>
      </c>
      <c r="BK18" s="1" t="str">
        <f t="shared" si="36"/>
        <v>F2W</v>
      </c>
      <c r="BL18" s="1" t="str">
        <f t="shared" si="52"/>
        <v>B</v>
      </c>
      <c r="BM18" s="1" t="str">
        <f t="shared" si="53"/>
        <v>3</v>
      </c>
      <c r="BN18" s="1" t="str">
        <f t="shared" si="54"/>
        <v>2</v>
      </c>
      <c r="BO18" s="1">
        <f t="shared" si="55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6" t="str">
        <f t="shared" si="11"/>
        <v>P1</v>
      </c>
      <c r="C19" s="103" t="str">
        <f t="shared" si="1"/>
        <v/>
      </c>
      <c r="D19" s="99" t="str">
        <f t="shared" si="37"/>
        <v>B</v>
      </c>
      <c r="E19" s="100" t="str">
        <f t="shared" si="38"/>
        <v/>
      </c>
      <c r="F19" s="10" t="str">
        <f t="shared" si="12"/>
        <v>W</v>
      </c>
      <c r="H19" s="106" t="str">
        <f t="shared" si="2"/>
        <v/>
      </c>
      <c r="I19" s="99" t="str">
        <f t="shared" si="39"/>
        <v>B</v>
      </c>
      <c r="J19" s="100" t="str">
        <f t="shared" si="40"/>
        <v/>
      </c>
      <c r="K19" s="10" t="str">
        <f t="shared" si="41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99" t="str">
        <f t="shared" si="42"/>
        <v/>
      </c>
      <c r="Q19" s="100" t="str">
        <f t="shared" si="43"/>
        <v>B</v>
      </c>
      <c r="R19" s="5" t="str">
        <f t="shared" si="44"/>
        <v>L</v>
      </c>
      <c r="S19" s="5">
        <f t="shared" si="13"/>
        <v>1</v>
      </c>
      <c r="T19" s="107" t="str">
        <f t="shared" si="45"/>
        <v/>
      </c>
      <c r="U19" s="5">
        <f>IF(M19="","",IF(B19="NB",U18,IF(T19="",SUM($T$5:$T19)+S19,SUM($T$5:$T19))))</f>
        <v>3</v>
      </c>
      <c r="V19" s="110" t="str">
        <f t="shared" si="0"/>
        <v/>
      </c>
      <c r="W19" s="83">
        <f t="shared" si="14"/>
        <v>1</v>
      </c>
      <c r="X19" s="85" t="str">
        <f t="shared" si="15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M1</v>
      </c>
      <c r="AB19" s="4" t="str">
        <f t="shared" si="4"/>
        <v>LW</v>
      </c>
      <c r="AC19" s="4" t="str">
        <f t="shared" si="9"/>
        <v>LW</v>
      </c>
      <c r="AD19" s="4" t="str">
        <f t="shared" si="10"/>
        <v>WL</v>
      </c>
      <c r="AE19" s="1" t="str">
        <f t="shared" si="16"/>
        <v>B</v>
      </c>
      <c r="AF19" s="1" t="str">
        <f t="shared" si="17"/>
        <v/>
      </c>
      <c r="AG19" s="1" t="str">
        <f t="shared" si="18"/>
        <v>B</v>
      </c>
      <c r="AH19" s="1" t="str">
        <f t="shared" si="19"/>
        <v/>
      </c>
      <c r="AI19" s="1" t="str">
        <f t="shared" si="20"/>
        <v/>
      </c>
      <c r="AJ19" s="1" t="str">
        <f t="shared" si="21"/>
        <v>B</v>
      </c>
      <c r="AK19" s="1">
        <f t="shared" si="46"/>
        <v>2</v>
      </c>
      <c r="AL19" s="1">
        <f t="shared" si="47"/>
        <v>1</v>
      </c>
      <c r="AM19" s="1">
        <f t="shared" si="5"/>
        <v>3</v>
      </c>
      <c r="AN19" s="1">
        <f t="shared" si="22"/>
        <v>3</v>
      </c>
      <c r="AO19" s="1" t="str">
        <f t="shared" si="56"/>
        <v>S</v>
      </c>
      <c r="AP19" s="1" t="str">
        <f t="shared" si="23"/>
        <v>N</v>
      </c>
      <c r="AQ19" s="1" t="str">
        <f t="shared" si="24"/>
        <v>N</v>
      </c>
      <c r="AR19" s="1" t="str">
        <f t="shared" si="25"/>
        <v>Y</v>
      </c>
      <c r="AS19" s="1">
        <f t="shared" si="26"/>
        <v>1</v>
      </c>
      <c r="AT19" s="15" t="str">
        <f t="shared" si="27"/>
        <v>N</v>
      </c>
      <c r="AU19" s="1" t="str">
        <f t="shared" si="28"/>
        <v>N</v>
      </c>
      <c r="AV19" s="1" t="str">
        <f t="shared" si="29"/>
        <v>N</v>
      </c>
      <c r="AW19" s="1" t="str">
        <f t="shared" si="30"/>
        <v>N</v>
      </c>
      <c r="AX19" s="1" t="str">
        <f t="shared" si="31"/>
        <v/>
      </c>
      <c r="AY19" s="1" t="str">
        <f t="shared" si="32"/>
        <v>B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3"/>
        <v>00100</v>
      </c>
      <c r="BC19" s="1" t="str">
        <f t="shared" si="33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4"/>
        <v>F3W</v>
      </c>
      <c r="BH19" s="1" t="str">
        <f t="shared" si="50"/>
        <v>B</v>
      </c>
      <c r="BI19" s="1" t="str">
        <f t="shared" si="35"/>
        <v>F2W</v>
      </c>
      <c r="BJ19" s="1" t="str">
        <f t="shared" si="51"/>
        <v>B</v>
      </c>
      <c r="BK19" s="1" t="str">
        <f t="shared" si="36"/>
        <v>BL</v>
      </c>
      <c r="BL19" s="1" t="str">
        <f t="shared" si="52"/>
        <v>B</v>
      </c>
      <c r="BM19" s="1">
        <f t="shared" si="53"/>
        <v>1</v>
      </c>
      <c r="BN19" s="1">
        <f t="shared" si="54"/>
        <v>1</v>
      </c>
      <c r="BO19" s="1">
        <f t="shared" si="55"/>
        <v>1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P6</v>
      </c>
      <c r="C20" s="101" t="str">
        <f t="shared" si="1"/>
        <v/>
      </c>
      <c r="D20" s="13" t="str">
        <f t="shared" si="37"/>
        <v>L4</v>
      </c>
      <c r="E20" s="45" t="str">
        <f t="shared" si="38"/>
        <v/>
      </c>
      <c r="F20" s="14" t="str">
        <f t="shared" si="12"/>
        <v>W</v>
      </c>
      <c r="H20" s="104" t="str">
        <f t="shared" si="2"/>
        <v/>
      </c>
      <c r="I20" s="13" t="str">
        <f t="shared" si="39"/>
        <v>L4</v>
      </c>
      <c r="J20" s="45" t="str">
        <f t="shared" si="40"/>
        <v/>
      </c>
      <c r="K20" s="14" t="str">
        <f t="shared" si="41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2"/>
        <v/>
      </c>
      <c r="Q20" s="45" t="str">
        <f t="shared" si="43"/>
        <v>F2</v>
      </c>
      <c r="R20" s="96" t="str">
        <f t="shared" si="44"/>
        <v>L</v>
      </c>
      <c r="S20" s="96">
        <f t="shared" si="13"/>
        <v>7</v>
      </c>
      <c r="T20" s="107">
        <f t="shared" si="45"/>
        <v>7</v>
      </c>
      <c r="U20" s="96">
        <f>IF(M20="","",IF(B20="NB",U19,IF(T20="",SUM($T$5:$T20)+S20,SUM($T$5:$T20))))</f>
        <v>9</v>
      </c>
      <c r="V20" s="108" t="str">
        <f t="shared" si="0"/>
        <v/>
      </c>
      <c r="W20" s="83">
        <f t="shared" si="14"/>
        <v>6</v>
      </c>
      <c r="X20" s="85" t="str">
        <f t="shared" si="15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M1</v>
      </c>
      <c r="AB20" s="4" t="str">
        <f t="shared" si="4"/>
        <v>WW</v>
      </c>
      <c r="AC20" s="4" t="str">
        <f t="shared" si="9"/>
        <v>WW</v>
      </c>
      <c r="AD20" s="4" t="str">
        <f t="shared" si="10"/>
        <v>LL</v>
      </c>
      <c r="AE20" s="1" t="str">
        <f t="shared" si="16"/>
        <v>L4</v>
      </c>
      <c r="AF20" s="1" t="str">
        <f t="shared" si="17"/>
        <v/>
      </c>
      <c r="AG20" s="1" t="str">
        <f t="shared" si="18"/>
        <v>L4</v>
      </c>
      <c r="AH20" s="1" t="str">
        <f t="shared" si="19"/>
        <v/>
      </c>
      <c r="AI20" s="1" t="str">
        <f t="shared" si="20"/>
        <v/>
      </c>
      <c r="AJ20" s="1" t="str">
        <f t="shared" si="21"/>
        <v>F2</v>
      </c>
      <c r="AK20" s="1">
        <f t="shared" si="46"/>
        <v>8</v>
      </c>
      <c r="AL20" s="1">
        <f t="shared" si="47"/>
        <v>2</v>
      </c>
      <c r="AM20" s="1">
        <f t="shared" si="5"/>
        <v>9</v>
      </c>
      <c r="AN20" s="1">
        <f t="shared" si="22"/>
        <v>6</v>
      </c>
      <c r="AO20" s="1" t="str">
        <f t="shared" si="56"/>
        <v>C</v>
      </c>
      <c r="AP20" s="1" t="str">
        <f t="shared" si="23"/>
        <v>N</v>
      </c>
      <c r="AQ20" s="1" t="str">
        <f t="shared" si="24"/>
        <v>Y</v>
      </c>
      <c r="AR20" s="1" t="str">
        <f t="shared" si="25"/>
        <v>N</v>
      </c>
      <c r="AS20" s="1">
        <f t="shared" si="26"/>
        <v>2</v>
      </c>
      <c r="AT20" s="15" t="str">
        <f t="shared" si="27"/>
        <v>Y</v>
      </c>
      <c r="AU20" s="1" t="str">
        <f t="shared" si="28"/>
        <v>Y</v>
      </c>
      <c r="AV20" s="1" t="str">
        <f t="shared" si="29"/>
        <v>N</v>
      </c>
      <c r="AW20" s="1" t="str">
        <f t="shared" si="30"/>
        <v>N</v>
      </c>
      <c r="AX20" s="1" t="str">
        <f t="shared" si="31"/>
        <v/>
      </c>
      <c r="AY20" s="1" t="str">
        <f t="shared" si="32"/>
        <v>F2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3"/>
        <v>01001</v>
      </c>
      <c r="BC20" s="1" t="str">
        <f t="shared" si="33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4"/>
        <v>BW</v>
      </c>
      <c r="BH20" s="1" t="str">
        <f t="shared" si="50"/>
        <v>L4</v>
      </c>
      <c r="BI20" s="1" t="str">
        <f t="shared" si="35"/>
        <v>BW</v>
      </c>
      <c r="BJ20" s="1" t="str">
        <f t="shared" si="51"/>
        <v>L4</v>
      </c>
      <c r="BK20" s="1" t="str">
        <f t="shared" si="36"/>
        <v>BL</v>
      </c>
      <c r="BL20" s="1" t="str">
        <f t="shared" si="52"/>
        <v>F2</v>
      </c>
      <c r="BM20" s="1" t="str">
        <f t="shared" si="53"/>
        <v>4</v>
      </c>
      <c r="BN20" s="1" t="str">
        <f t="shared" si="54"/>
        <v>4</v>
      </c>
      <c r="BO20" s="1" t="str">
        <f t="shared" si="55"/>
        <v>2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B1</v>
      </c>
      <c r="C21" s="102" t="str">
        <f t="shared" si="1"/>
        <v/>
      </c>
      <c r="D21" s="97" t="str">
        <f t="shared" si="37"/>
        <v/>
      </c>
      <c r="E21" s="98" t="str">
        <f t="shared" si="38"/>
        <v>B</v>
      </c>
      <c r="F21" s="8" t="str">
        <f t="shared" si="12"/>
        <v>L</v>
      </c>
      <c r="H21" s="105" t="str">
        <f t="shared" si="2"/>
        <v/>
      </c>
      <c r="I21" s="97" t="str">
        <f t="shared" si="39"/>
        <v/>
      </c>
      <c r="J21" s="98" t="str">
        <f t="shared" si="40"/>
        <v>B</v>
      </c>
      <c r="K21" s="8" t="str">
        <f t="shared" si="41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7" t="str">
        <f t="shared" si="42"/>
        <v>B</v>
      </c>
      <c r="Q21" s="98" t="str">
        <f t="shared" si="43"/>
        <v/>
      </c>
      <c r="R21" s="4" t="str">
        <f t="shared" si="44"/>
        <v>W</v>
      </c>
      <c r="S21" s="4">
        <f t="shared" si="13"/>
        <v>-1</v>
      </c>
      <c r="T21" s="107" t="str">
        <f t="shared" si="45"/>
        <v/>
      </c>
      <c r="U21" s="4">
        <f>IF(M21="","",IF(B21="NB",U20,IF(T21="",SUM($T$5:$T21)+S21,SUM($T$5:$T21))))</f>
        <v>8</v>
      </c>
      <c r="V21" s="109" t="str">
        <f t="shared" si="0"/>
        <v/>
      </c>
      <c r="W21" s="83">
        <f t="shared" si="14"/>
        <v>-1</v>
      </c>
      <c r="X21" s="85" t="str">
        <f t="shared" si="15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M1</v>
      </c>
      <c r="AB21" s="4" t="str">
        <f t="shared" si="4"/>
        <v>WW</v>
      </c>
      <c r="AC21" s="4" t="str">
        <f t="shared" si="9"/>
        <v>WW</v>
      </c>
      <c r="AD21" s="4" t="str">
        <f t="shared" si="10"/>
        <v>LL</v>
      </c>
      <c r="AE21" s="1" t="str">
        <f t="shared" si="16"/>
        <v/>
      </c>
      <c r="AF21" s="1" t="str">
        <f t="shared" si="17"/>
        <v>B</v>
      </c>
      <c r="AG21" s="1" t="str">
        <f t="shared" si="18"/>
        <v/>
      </c>
      <c r="AH21" s="1" t="str">
        <f t="shared" si="19"/>
        <v>B</v>
      </c>
      <c r="AI21" s="1" t="str">
        <f t="shared" si="20"/>
        <v>B</v>
      </c>
      <c r="AJ21" s="1" t="str">
        <f t="shared" si="21"/>
        <v/>
      </c>
      <c r="AK21" s="1">
        <f t="shared" si="46"/>
        <v>1</v>
      </c>
      <c r="AL21" s="1">
        <f t="shared" si="47"/>
        <v>2</v>
      </c>
      <c r="AM21" s="1">
        <f t="shared" si="5"/>
        <v>8</v>
      </c>
      <c r="AN21" s="1">
        <f t="shared" si="22"/>
        <v>-1</v>
      </c>
      <c r="AO21" s="1" t="str">
        <f t="shared" si="56"/>
        <v>S</v>
      </c>
      <c r="AP21" s="1" t="str">
        <f t="shared" si="23"/>
        <v>Y</v>
      </c>
      <c r="AQ21" s="1" t="str">
        <f t="shared" si="24"/>
        <v>Y</v>
      </c>
      <c r="AR21" s="1" t="str">
        <f t="shared" si="25"/>
        <v>N</v>
      </c>
      <c r="AS21" s="1">
        <f t="shared" si="26"/>
        <v>1</v>
      </c>
      <c r="AT21" s="15" t="str">
        <f t="shared" si="27"/>
        <v>N</v>
      </c>
      <c r="AU21" s="1" t="str">
        <f t="shared" si="28"/>
        <v>N</v>
      </c>
      <c r="AV21" s="1" t="str">
        <f t="shared" si="29"/>
        <v>N</v>
      </c>
      <c r="AW21" s="1" t="str">
        <f t="shared" si="30"/>
        <v>N</v>
      </c>
      <c r="AX21" s="1" t="str">
        <f t="shared" si="31"/>
        <v>B</v>
      </c>
      <c r="AY21" s="1" t="str">
        <f t="shared" si="32"/>
        <v/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3"/>
        <v>10012</v>
      </c>
      <c r="BC21" s="1" t="str">
        <f t="shared" si="33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4"/>
        <v>L4W</v>
      </c>
      <c r="BH21" s="1" t="str">
        <f t="shared" si="50"/>
        <v>B</v>
      </c>
      <c r="BI21" s="1" t="str">
        <f t="shared" si="35"/>
        <v>L4W</v>
      </c>
      <c r="BJ21" s="1" t="str">
        <f t="shared" si="51"/>
        <v>B</v>
      </c>
      <c r="BK21" s="1" t="str">
        <f t="shared" si="36"/>
        <v>F2L</v>
      </c>
      <c r="BL21" s="1" t="str">
        <f t="shared" si="52"/>
        <v>B</v>
      </c>
      <c r="BM21" s="1">
        <f t="shared" si="53"/>
        <v>1</v>
      </c>
      <c r="BN21" s="1">
        <f t="shared" si="54"/>
        <v>1</v>
      </c>
      <c r="BO21" s="1">
        <f t="shared" si="55"/>
        <v>1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NB</v>
      </c>
      <c r="C22" s="102" t="str">
        <f t="shared" si="1"/>
        <v/>
      </c>
      <c r="D22" s="97" t="str">
        <f t="shared" si="37"/>
        <v/>
      </c>
      <c r="E22" s="98" t="str">
        <f t="shared" si="38"/>
        <v>F2</v>
      </c>
      <c r="F22" s="8" t="str">
        <f t="shared" si="12"/>
        <v>L</v>
      </c>
      <c r="H22" s="105" t="str">
        <f t="shared" si="2"/>
        <v/>
      </c>
      <c r="I22" s="97" t="str">
        <f t="shared" si="39"/>
        <v/>
      </c>
      <c r="J22" s="98" t="str">
        <f t="shared" si="40"/>
        <v>F2</v>
      </c>
      <c r="K22" s="8" t="str">
        <f t="shared" si="41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7" t="str">
        <f t="shared" si="42"/>
        <v>L4</v>
      </c>
      <c r="Q22" s="98" t="str">
        <f t="shared" si="43"/>
        <v/>
      </c>
      <c r="R22" s="4" t="str">
        <f t="shared" si="44"/>
        <v>W</v>
      </c>
      <c r="S22" s="4">
        <f t="shared" si="13"/>
        <v>-1</v>
      </c>
      <c r="T22" s="107" t="str">
        <f t="shared" si="45"/>
        <v/>
      </c>
      <c r="U22" s="4">
        <f>IF(M22="","",IF(B22="NB",U21,IF(T22="",SUM($T$5:$T22)+S22,SUM($T$5:$T22))))</f>
        <v>8</v>
      </c>
      <c r="V22" s="109" t="str">
        <f t="shared" si="0"/>
        <v/>
      </c>
      <c r="W22" s="83">
        <f t="shared" si="14"/>
        <v>0</v>
      </c>
      <c r="X22" s="85" t="str">
        <f t="shared" si="15"/>
        <v/>
      </c>
      <c r="Y22" s="9" t="str">
        <f t="shared" si="6"/>
        <v>T</v>
      </c>
      <c r="Z22" s="4" t="str">
        <f t="shared" si="7"/>
        <v>T</v>
      </c>
      <c r="AA22" s="4" t="str">
        <f t="shared" si="8"/>
        <v>M1</v>
      </c>
      <c r="AB22" s="4" t="str">
        <f t="shared" si="4"/>
        <v>WL</v>
      </c>
      <c r="AC22" s="4" t="str">
        <f t="shared" si="9"/>
        <v>WL</v>
      </c>
      <c r="AD22" s="4" t="str">
        <f t="shared" si="10"/>
        <v>LW</v>
      </c>
      <c r="AE22" s="1" t="str">
        <f t="shared" si="16"/>
        <v/>
      </c>
      <c r="AF22" s="1" t="str">
        <f t="shared" si="17"/>
        <v>F2</v>
      </c>
      <c r="AG22" s="1" t="str">
        <f t="shared" si="18"/>
        <v/>
      </c>
      <c r="AH22" s="1" t="str">
        <f t="shared" si="19"/>
        <v>F2</v>
      </c>
      <c r="AI22" s="1" t="str">
        <f t="shared" si="20"/>
        <v>L4</v>
      </c>
      <c r="AJ22" s="1" t="str">
        <f t="shared" si="21"/>
        <v/>
      </c>
      <c r="AK22" s="1">
        <f t="shared" si="46"/>
        <v>4</v>
      </c>
      <c r="AL22" s="1">
        <f t="shared" si="47"/>
        <v>4</v>
      </c>
      <c r="AM22" s="1">
        <f t="shared" si="5"/>
        <v>8</v>
      </c>
      <c r="AN22" s="1">
        <f t="shared" si="22"/>
        <v>0</v>
      </c>
      <c r="AO22" s="1" t="str">
        <f t="shared" si="56"/>
        <v>C</v>
      </c>
      <c r="AP22" s="1" t="str">
        <f t="shared" si="23"/>
        <v>Y</v>
      </c>
      <c r="AQ22" s="1" t="str">
        <f t="shared" si="24"/>
        <v>Y</v>
      </c>
      <c r="AR22" s="1" t="str">
        <f t="shared" si="25"/>
        <v>N</v>
      </c>
      <c r="AS22" s="1">
        <f t="shared" si="26"/>
        <v>2</v>
      </c>
      <c r="AT22" s="15" t="str">
        <f t="shared" si="27"/>
        <v>N</v>
      </c>
      <c r="AU22" s="1" t="str">
        <f t="shared" si="28"/>
        <v>N</v>
      </c>
      <c r="AV22" s="1" t="str">
        <f t="shared" si="29"/>
        <v>Y</v>
      </c>
      <c r="AW22" s="1" t="str">
        <f t="shared" si="30"/>
        <v>N</v>
      </c>
      <c r="AX22" s="1" t="str">
        <f t="shared" si="31"/>
        <v>L4</v>
      </c>
      <c r="AY22" s="1" t="str">
        <f t="shared" si="32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3"/>
        <v>00123</v>
      </c>
      <c r="BC22" s="1" t="str">
        <f t="shared" si="33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4"/>
        <v>BL</v>
      </c>
      <c r="BH22" s="1" t="str">
        <f t="shared" si="50"/>
        <v>F2</v>
      </c>
      <c r="BI22" s="1" t="str">
        <f t="shared" si="35"/>
        <v>BL</v>
      </c>
      <c r="BJ22" s="1" t="str">
        <f t="shared" si="51"/>
        <v>F2</v>
      </c>
      <c r="BK22" s="1" t="str">
        <f t="shared" si="36"/>
        <v>BW</v>
      </c>
      <c r="BL22" s="1" t="str">
        <f t="shared" si="52"/>
        <v>L4</v>
      </c>
      <c r="BM22" s="1" t="str">
        <f t="shared" si="53"/>
        <v>2</v>
      </c>
      <c r="BN22" s="1" t="str">
        <f t="shared" si="54"/>
        <v>2</v>
      </c>
      <c r="BO22" s="1" t="str">
        <f t="shared" si="55"/>
        <v>4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P1</v>
      </c>
      <c r="C23" s="102" t="str">
        <f t="shared" si="1"/>
        <v>B</v>
      </c>
      <c r="D23" s="97" t="str">
        <f t="shared" si="37"/>
        <v>F3</v>
      </c>
      <c r="E23" s="98" t="str">
        <f t="shared" si="38"/>
        <v/>
      </c>
      <c r="F23" s="8" t="str">
        <f t="shared" si="12"/>
        <v>L</v>
      </c>
      <c r="H23" s="105" t="str">
        <f t="shared" si="2"/>
        <v>C</v>
      </c>
      <c r="I23" s="97" t="str">
        <f t="shared" si="39"/>
        <v/>
      </c>
      <c r="J23" s="98" t="str">
        <f t="shared" si="40"/>
        <v>F3</v>
      </c>
      <c r="K23" s="8" t="str">
        <f t="shared" si="41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7" t="str">
        <f t="shared" si="42"/>
        <v>B</v>
      </c>
      <c r="Q23" s="98" t="str">
        <f t="shared" si="43"/>
        <v/>
      </c>
      <c r="R23" s="4" t="str">
        <f t="shared" si="44"/>
        <v>L</v>
      </c>
      <c r="S23" s="4">
        <f t="shared" si="13"/>
        <v>-2</v>
      </c>
      <c r="T23" s="107" t="str">
        <f t="shared" si="45"/>
        <v/>
      </c>
      <c r="U23" s="4">
        <f>IF(M23="","",IF(B23="NB",U22,IF(T23="",SUM($T$5:$T23)+S23,SUM($T$5:$T23))))</f>
        <v>7</v>
      </c>
      <c r="V23" s="109" t="str">
        <f t="shared" si="0"/>
        <v/>
      </c>
      <c r="W23" s="83">
        <f t="shared" si="14"/>
        <v>-1</v>
      </c>
      <c r="X23" s="85" t="str">
        <f t="shared" si="15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M1</v>
      </c>
      <c r="AB23" s="4" t="str">
        <f t="shared" si="4"/>
        <v>LL</v>
      </c>
      <c r="AC23" s="4" t="str">
        <f t="shared" si="9"/>
        <v>LL</v>
      </c>
      <c r="AD23" s="4" t="str">
        <f t="shared" si="10"/>
        <v>WW</v>
      </c>
      <c r="AE23" s="1" t="str">
        <f t="shared" si="16"/>
        <v>F3</v>
      </c>
      <c r="AF23" s="1" t="str">
        <f t="shared" si="17"/>
        <v/>
      </c>
      <c r="AG23" s="1" t="str">
        <f t="shared" si="18"/>
        <v/>
      </c>
      <c r="AH23" s="1" t="str">
        <f t="shared" si="19"/>
        <v>F3</v>
      </c>
      <c r="AI23" s="1" t="str">
        <f t="shared" si="20"/>
        <v>B</v>
      </c>
      <c r="AJ23" s="1" t="str">
        <f t="shared" si="21"/>
        <v/>
      </c>
      <c r="AK23" s="1">
        <f t="shared" si="46"/>
        <v>4</v>
      </c>
      <c r="AL23" s="1">
        <f t="shared" si="47"/>
        <v>3</v>
      </c>
      <c r="AM23" s="1">
        <f t="shared" si="5"/>
        <v>5</v>
      </c>
      <c r="AN23" s="1">
        <f t="shared" si="22"/>
        <v>-3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3</v>
      </c>
      <c r="AT23" s="15" t="str">
        <f t="shared" si="27"/>
        <v>N</v>
      </c>
      <c r="AU23" s="1" t="str">
        <f t="shared" si="28"/>
        <v>N</v>
      </c>
      <c r="AV23" s="1" t="str">
        <f t="shared" si="29"/>
        <v>N</v>
      </c>
      <c r="AW23" s="1" t="str">
        <f t="shared" si="30"/>
        <v>N</v>
      </c>
      <c r="AX23" s="1" t="str">
        <f t="shared" si="31"/>
        <v>B</v>
      </c>
      <c r="AY23" s="1" t="str">
        <f t="shared" si="32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3"/>
        <v>01234</v>
      </c>
      <c r="BC23" s="1" t="str">
        <f t="shared" si="33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4"/>
        <v>F2L</v>
      </c>
      <c r="BH23" s="1" t="str">
        <f t="shared" si="50"/>
        <v>F3</v>
      </c>
      <c r="BI23" s="1" t="str">
        <f t="shared" si="35"/>
        <v>F2L</v>
      </c>
      <c r="BJ23" s="1" t="str">
        <f t="shared" si="51"/>
        <v>F3</v>
      </c>
      <c r="BK23" s="1" t="str">
        <f t="shared" si="36"/>
        <v>L4W</v>
      </c>
      <c r="BL23" s="1" t="str">
        <f t="shared" si="52"/>
        <v>B</v>
      </c>
      <c r="BM23" s="1" t="str">
        <f t="shared" si="53"/>
        <v>3</v>
      </c>
      <c r="BN23" s="1" t="str">
        <f t="shared" si="54"/>
        <v>3</v>
      </c>
      <c r="BO23" s="1">
        <f t="shared" si="55"/>
        <v>1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6" t="str">
        <f t="shared" si="11"/>
        <v>P2</v>
      </c>
      <c r="C24" s="103" t="str">
        <f t="shared" si="1"/>
        <v/>
      </c>
      <c r="D24" s="99" t="str">
        <f t="shared" si="37"/>
        <v/>
      </c>
      <c r="E24" s="100" t="str">
        <f t="shared" si="38"/>
        <v>XF2</v>
      </c>
      <c r="F24" s="10" t="str">
        <f t="shared" si="12"/>
        <v>W</v>
      </c>
      <c r="H24" s="106" t="str">
        <f t="shared" si="2"/>
        <v/>
      </c>
      <c r="I24" s="99" t="str">
        <f t="shared" si="39"/>
        <v>F2</v>
      </c>
      <c r="J24" s="100" t="str">
        <f t="shared" si="40"/>
        <v/>
      </c>
      <c r="K24" s="10" t="str">
        <f t="shared" si="41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99" t="str">
        <f t="shared" si="42"/>
        <v>F2</v>
      </c>
      <c r="Q24" s="100" t="str">
        <f t="shared" si="43"/>
        <v/>
      </c>
      <c r="R24" s="5" t="str">
        <f t="shared" si="44"/>
        <v>L</v>
      </c>
      <c r="S24" s="5">
        <f t="shared" si="13"/>
        <v>-4</v>
      </c>
      <c r="T24" s="107" t="str">
        <f t="shared" si="45"/>
        <v/>
      </c>
      <c r="U24" s="5">
        <f>IF(M24="","",IF(B24="NB",U23,IF(T24="",SUM($T$5:$T24)+S24,SUM($T$5:$T24))))</f>
        <v>5</v>
      </c>
      <c r="V24" s="110" t="str">
        <f t="shared" si="0"/>
        <v/>
      </c>
      <c r="W24" s="83">
        <f t="shared" si="14"/>
        <v>-2</v>
      </c>
      <c r="X24" s="85" t="str">
        <f t="shared" si="15"/>
        <v>L</v>
      </c>
      <c r="Y24" s="9" t="str">
        <f t="shared" si="6"/>
        <v>B</v>
      </c>
      <c r="Z24" s="4" t="str">
        <f t="shared" si="7"/>
        <v>C</v>
      </c>
      <c r="AA24" s="4" t="str">
        <f t="shared" si="8"/>
        <v>M1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16"/>
        <v/>
      </c>
      <c r="AF24" s="1" t="str">
        <f t="shared" si="17"/>
        <v>XF2</v>
      </c>
      <c r="AG24" s="1" t="str">
        <f t="shared" si="18"/>
        <v>F2</v>
      </c>
      <c r="AH24" s="1" t="str">
        <f t="shared" si="19"/>
        <v/>
      </c>
      <c r="AI24" s="1" t="str">
        <f t="shared" si="20"/>
        <v>F2</v>
      </c>
      <c r="AJ24" s="1" t="str">
        <f t="shared" si="21"/>
        <v/>
      </c>
      <c r="AK24" s="1">
        <f t="shared" si="46"/>
        <v>4</v>
      </c>
      <c r="AL24" s="1">
        <f t="shared" si="47"/>
        <v>2</v>
      </c>
      <c r="AM24" s="1">
        <f t="shared" si="5"/>
        <v>-1</v>
      </c>
      <c r="AN24" s="1">
        <f t="shared" si="22"/>
        <v>-6</v>
      </c>
      <c r="AO24" s="1" t="str">
        <f t="shared" si="56"/>
        <v>C</v>
      </c>
      <c r="AP24" s="1" t="str">
        <f t="shared" si="23"/>
        <v>N</v>
      </c>
      <c r="AQ24" s="1" t="str">
        <f t="shared" si="24"/>
        <v>N</v>
      </c>
      <c r="AR24" s="1" t="str">
        <f t="shared" si="25"/>
        <v>Y</v>
      </c>
      <c r="AS24" s="1">
        <f t="shared" si="26"/>
        <v>4</v>
      </c>
      <c r="AT24" s="15" t="str">
        <f t="shared" si="27"/>
        <v>N</v>
      </c>
      <c r="AU24" s="1" t="str">
        <f t="shared" si="28"/>
        <v>N</v>
      </c>
      <c r="AV24" s="1" t="str">
        <f t="shared" si="29"/>
        <v>N</v>
      </c>
      <c r="AW24" s="1" t="str">
        <f t="shared" si="30"/>
        <v>N</v>
      </c>
      <c r="AX24" s="1" t="str">
        <f t="shared" si="31"/>
        <v>F2</v>
      </c>
      <c r="AY24" s="1" t="str">
        <f t="shared" si="32"/>
        <v/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3"/>
        <v>12340</v>
      </c>
      <c r="BC24" s="1" t="str">
        <f t="shared" si="33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4"/>
        <v>F3L</v>
      </c>
      <c r="BH24" s="1" t="str">
        <f t="shared" si="50"/>
        <v>XF2</v>
      </c>
      <c r="BI24" s="1" t="str">
        <f t="shared" si="35"/>
        <v>F3W</v>
      </c>
      <c r="BJ24" s="1" t="str">
        <f t="shared" si="51"/>
        <v>F2</v>
      </c>
      <c r="BK24" s="1" t="str">
        <f t="shared" si="36"/>
        <v>BL</v>
      </c>
      <c r="BL24" s="1" t="str">
        <f t="shared" si="52"/>
        <v>F2</v>
      </c>
      <c r="BM24" s="1" t="str">
        <f t="shared" si="53"/>
        <v>2</v>
      </c>
      <c r="BN24" s="1" t="str">
        <f t="shared" si="54"/>
        <v>2</v>
      </c>
      <c r="BO24" s="1" t="str">
        <f t="shared" si="55"/>
        <v>2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B3</v>
      </c>
      <c r="C25" s="101" t="str">
        <f t="shared" si="1"/>
        <v/>
      </c>
      <c r="D25" s="13" t="str">
        <f t="shared" si="37"/>
        <v/>
      </c>
      <c r="E25" s="45" t="str">
        <f t="shared" si="38"/>
        <v>F3</v>
      </c>
      <c r="F25" s="14" t="str">
        <f t="shared" si="12"/>
        <v>W</v>
      </c>
      <c r="H25" s="104" t="str">
        <f t="shared" si="2"/>
        <v/>
      </c>
      <c r="I25" s="13" t="str">
        <f t="shared" si="39"/>
        <v>F3</v>
      </c>
      <c r="J25" s="45" t="str">
        <f t="shared" si="40"/>
        <v/>
      </c>
      <c r="K25" s="14" t="str">
        <f t="shared" si="41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2"/>
        <v/>
      </c>
      <c r="Q25" s="45" t="str">
        <f t="shared" si="43"/>
        <v>F3</v>
      </c>
      <c r="R25" s="96" t="str">
        <f t="shared" si="44"/>
        <v>W</v>
      </c>
      <c r="S25" s="96">
        <f t="shared" si="13"/>
        <v>-1</v>
      </c>
      <c r="T25" s="107">
        <f t="shared" si="45"/>
        <v>-1</v>
      </c>
      <c r="U25" s="96">
        <f>IF(M25="","",IF(B25="NB",U24,IF(T25="",SUM($T$5:$T25)+S25,SUM($T$5:$T25))))</f>
        <v>8</v>
      </c>
      <c r="V25" s="108" t="str">
        <f t="shared" si="0"/>
        <v>Rabbit</v>
      </c>
      <c r="W25" s="83">
        <f t="shared" si="14"/>
        <v>3</v>
      </c>
      <c r="X25" s="85" t="str">
        <f t="shared" si="15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M1</v>
      </c>
      <c r="AB25" s="4" t="str">
        <f t="shared" si="4"/>
        <v>LW</v>
      </c>
      <c r="AC25" s="4" t="str">
        <f t="shared" si="9"/>
        <v>WL</v>
      </c>
      <c r="AD25" s="4" t="str">
        <f t="shared" si="10"/>
        <v>LL</v>
      </c>
      <c r="AE25" s="1" t="str">
        <f t="shared" si="16"/>
        <v/>
      </c>
      <c r="AF25" s="1" t="str">
        <f t="shared" si="17"/>
        <v>F3</v>
      </c>
      <c r="AG25" s="1" t="str">
        <f t="shared" si="18"/>
        <v>F3</v>
      </c>
      <c r="AH25" s="1" t="str">
        <f t="shared" si="19"/>
        <v/>
      </c>
      <c r="AI25" s="1" t="str">
        <f t="shared" si="20"/>
        <v/>
      </c>
      <c r="AJ25" s="1" t="str">
        <f t="shared" si="21"/>
        <v>F3</v>
      </c>
      <c r="AK25" s="1">
        <f t="shared" si="46"/>
        <v>3</v>
      </c>
      <c r="AL25" s="1">
        <f t="shared" si="47"/>
        <v>6</v>
      </c>
      <c r="AM25" s="1">
        <f t="shared" si="5"/>
        <v>0</v>
      </c>
      <c r="AN25" s="1">
        <f t="shared" si="22"/>
        <v>1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5</v>
      </c>
      <c r="AT25" s="15" t="str">
        <f t="shared" si="27"/>
        <v>Y</v>
      </c>
      <c r="AU25" s="1" t="str">
        <f t="shared" si="28"/>
        <v>N</v>
      </c>
      <c r="AV25" s="1" t="str">
        <f t="shared" si="29"/>
        <v>N</v>
      </c>
      <c r="AW25" s="1" t="str">
        <f t="shared" si="30"/>
        <v>R</v>
      </c>
      <c r="AX25" s="1" t="str">
        <f t="shared" si="31"/>
        <v/>
      </c>
      <c r="AY25" s="1" t="str">
        <f t="shared" si="32"/>
        <v>F3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3"/>
        <v>23400</v>
      </c>
      <c r="BC25" s="1" t="str">
        <f t="shared" si="33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4"/>
        <v>XF2W</v>
      </c>
      <c r="BH25" s="1" t="str">
        <f t="shared" si="50"/>
        <v>F3</v>
      </c>
      <c r="BI25" s="1" t="str">
        <f t="shared" si="35"/>
        <v>F2L</v>
      </c>
      <c r="BJ25" s="1" t="str">
        <f t="shared" si="51"/>
        <v>F3</v>
      </c>
      <c r="BK25" s="1" t="str">
        <f t="shared" si="36"/>
        <v>F2L</v>
      </c>
      <c r="BL25" s="1" t="str">
        <f t="shared" si="52"/>
        <v>F3</v>
      </c>
      <c r="BM25" s="1" t="str">
        <f t="shared" si="53"/>
        <v>3</v>
      </c>
      <c r="BN25" s="1" t="str">
        <f t="shared" si="54"/>
        <v>3</v>
      </c>
      <c r="BO25" s="1" t="str">
        <f t="shared" si="55"/>
        <v>3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</v>
      </c>
      <c r="C26" s="102" t="str">
        <f t="shared" si="1"/>
        <v/>
      </c>
      <c r="D26" s="97" t="str">
        <f t="shared" si="37"/>
        <v/>
      </c>
      <c r="E26" s="98" t="str">
        <f t="shared" si="38"/>
        <v>B</v>
      </c>
      <c r="F26" s="8" t="str">
        <f t="shared" si="12"/>
        <v>L</v>
      </c>
      <c r="H26" s="105" t="str">
        <f t="shared" si="2"/>
        <v>T</v>
      </c>
      <c r="I26" s="97" t="str">
        <f t="shared" si="39"/>
        <v>B</v>
      </c>
      <c r="J26" s="98" t="str">
        <f t="shared" si="40"/>
        <v/>
      </c>
      <c r="K26" s="8" t="str">
        <f t="shared" si="41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7" t="str">
        <f t="shared" si="42"/>
        <v/>
      </c>
      <c r="Q26" s="98" t="str">
        <f t="shared" si="43"/>
        <v>B</v>
      </c>
      <c r="R26" s="4" t="str">
        <f t="shared" si="44"/>
        <v>L</v>
      </c>
      <c r="S26" s="4">
        <f t="shared" si="13"/>
        <v>-1</v>
      </c>
      <c r="T26" s="107" t="str">
        <f t="shared" si="45"/>
        <v/>
      </c>
      <c r="U26" s="4">
        <f>IF(M26="","",IF(B26="NB",U25,IF(T26="",SUM($T$5:$T26)+S26,SUM($T$5:$T26))))</f>
        <v>7</v>
      </c>
      <c r="V26" s="109" t="str">
        <f t="shared" si="0"/>
        <v/>
      </c>
      <c r="W26" s="83">
        <f t="shared" si="14"/>
        <v>-1</v>
      </c>
      <c r="X26" s="85" t="str">
        <f t="shared" si="15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M1</v>
      </c>
      <c r="AB26" s="4" t="str">
        <f t="shared" si="4"/>
        <v>WW</v>
      </c>
      <c r="AC26" s="4" t="str">
        <f t="shared" si="9"/>
        <v>LL</v>
      </c>
      <c r="AD26" s="4" t="str">
        <f t="shared" si="10"/>
        <v>LW</v>
      </c>
      <c r="AE26" s="1" t="str">
        <f t="shared" si="16"/>
        <v/>
      </c>
      <c r="AF26" s="1" t="str">
        <f t="shared" si="17"/>
        <v>B</v>
      </c>
      <c r="AG26" s="1" t="str">
        <f t="shared" si="18"/>
        <v>B</v>
      </c>
      <c r="AH26" s="1" t="str">
        <f t="shared" si="19"/>
        <v/>
      </c>
      <c r="AI26" s="1" t="str">
        <f t="shared" si="20"/>
        <v/>
      </c>
      <c r="AJ26" s="1" t="str">
        <f t="shared" si="21"/>
        <v>B</v>
      </c>
      <c r="AK26" s="1">
        <f t="shared" si="46"/>
        <v>1</v>
      </c>
      <c r="AL26" s="1">
        <f t="shared" si="47"/>
        <v>2</v>
      </c>
      <c r="AM26" s="1">
        <f t="shared" si="5"/>
        <v>-1</v>
      </c>
      <c r="AN26" s="1">
        <f t="shared" si="22"/>
        <v>-1</v>
      </c>
      <c r="AO26" s="1" t="str">
        <f t="shared" si="56"/>
        <v>S</v>
      </c>
      <c r="AP26" s="1" t="str">
        <f t="shared" si="23"/>
        <v>N</v>
      </c>
      <c r="AQ26" s="1" t="str">
        <f t="shared" si="24"/>
        <v>N</v>
      </c>
      <c r="AR26" s="1" t="str">
        <f t="shared" si="25"/>
        <v>N</v>
      </c>
      <c r="AS26" s="1">
        <f t="shared" si="26"/>
        <v>1</v>
      </c>
      <c r="AT26" s="15" t="str">
        <f t="shared" si="27"/>
        <v>N</v>
      </c>
      <c r="AU26" s="1" t="str">
        <f t="shared" si="28"/>
        <v>N</v>
      </c>
      <c r="AV26" s="1" t="str">
        <f t="shared" si="29"/>
        <v>N</v>
      </c>
      <c r="AW26" s="1" t="str">
        <f t="shared" si="30"/>
        <v>N</v>
      </c>
      <c r="AX26" s="1" t="str">
        <f t="shared" si="31"/>
        <v/>
      </c>
      <c r="AY26" s="1" t="str">
        <f t="shared" si="32"/>
        <v>B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4"/>
        <v>F3W</v>
      </c>
      <c r="BH26" s="1" t="str">
        <f t="shared" si="50"/>
        <v>B</v>
      </c>
      <c r="BI26" s="1" t="str">
        <f t="shared" si="35"/>
        <v>F3L</v>
      </c>
      <c r="BJ26" s="1" t="str">
        <f t="shared" si="51"/>
        <v>B</v>
      </c>
      <c r="BK26" s="1" t="str">
        <f t="shared" si="36"/>
        <v>F3W</v>
      </c>
      <c r="BL26" s="1" t="str">
        <f t="shared" si="52"/>
        <v>B</v>
      </c>
      <c r="BM26" s="1">
        <f t="shared" si="53"/>
        <v>1</v>
      </c>
      <c r="BN26" s="1">
        <f t="shared" si="54"/>
        <v>1</v>
      </c>
      <c r="BO26" s="1">
        <f t="shared" si="55"/>
        <v>1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P4</v>
      </c>
      <c r="C27" s="102" t="str">
        <f t="shared" si="1"/>
        <v/>
      </c>
      <c r="D27" s="97" t="str">
        <f t="shared" si="37"/>
        <v>F2</v>
      </c>
      <c r="E27" s="98" t="str">
        <f t="shared" si="38"/>
        <v/>
      </c>
      <c r="F27" s="8" t="str">
        <f t="shared" si="12"/>
        <v>W</v>
      </c>
      <c r="H27" s="105" t="str">
        <f t="shared" si="2"/>
        <v/>
      </c>
      <c r="I27" s="97" t="str">
        <f t="shared" si="39"/>
        <v>L4</v>
      </c>
      <c r="J27" s="98" t="str">
        <f t="shared" si="40"/>
        <v/>
      </c>
      <c r="K27" s="8" t="str">
        <f t="shared" si="41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7" t="str">
        <f t="shared" si="42"/>
        <v/>
      </c>
      <c r="Q27" s="98" t="str">
        <f t="shared" si="43"/>
        <v>F2</v>
      </c>
      <c r="R27" s="4" t="str">
        <f t="shared" si="44"/>
        <v>L</v>
      </c>
      <c r="S27" s="4">
        <f t="shared" si="13"/>
        <v>3</v>
      </c>
      <c r="T27" s="107">
        <f t="shared" si="45"/>
        <v>3</v>
      </c>
      <c r="U27" s="4">
        <f>IF(M27="","",IF(B27="NB",U26,IF(T27="",SUM($T$5:$T27)+S27,SUM($T$5:$T27))))</f>
        <v>11</v>
      </c>
      <c r="V27" s="109" t="str">
        <f t="shared" si="0"/>
        <v/>
      </c>
      <c r="W27" s="83">
        <f t="shared" si="14"/>
        <v>4</v>
      </c>
      <c r="X27" s="85" t="str">
        <f t="shared" si="15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M1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>L4</v>
      </c>
      <c r="AH27" s="1" t="str">
        <f t="shared" si="19"/>
        <v/>
      </c>
      <c r="AI27" s="1" t="str">
        <f t="shared" si="20"/>
        <v/>
      </c>
      <c r="AJ27" s="1" t="str">
        <f t="shared" si="21"/>
        <v>F2</v>
      </c>
      <c r="AK27" s="1">
        <f t="shared" si="46"/>
        <v>6</v>
      </c>
      <c r="AL27" s="1">
        <f t="shared" si="47"/>
        <v>2</v>
      </c>
      <c r="AM27" s="1">
        <f t="shared" si="5"/>
        <v>0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N</v>
      </c>
      <c r="AS27" s="1">
        <f t="shared" si="26"/>
        <v>2</v>
      </c>
      <c r="AT27" s="15" t="str">
        <f t="shared" si="27"/>
        <v>N</v>
      </c>
      <c r="AU27" s="1" t="str">
        <f t="shared" si="28"/>
        <v>Y</v>
      </c>
      <c r="AV27" s="1" t="str">
        <f t="shared" si="29"/>
        <v>N</v>
      </c>
      <c r="AW27" s="1" t="str">
        <f t="shared" si="30"/>
        <v>N</v>
      </c>
      <c r="AX27" s="1" t="str">
        <f t="shared" si="31"/>
        <v/>
      </c>
      <c r="AY27" s="1" t="str">
        <f t="shared" si="32"/>
        <v>F2</v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4"/>
        <v>BL</v>
      </c>
      <c r="BH27" s="1" t="str">
        <f t="shared" si="50"/>
        <v>F2</v>
      </c>
      <c r="BI27" s="1" t="str">
        <f t="shared" si="35"/>
        <v>BW</v>
      </c>
      <c r="BJ27" s="1" t="str">
        <f t="shared" si="51"/>
        <v>L4</v>
      </c>
      <c r="BK27" s="1" t="str">
        <f t="shared" si="36"/>
        <v>BL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4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2" t="str">
        <f t="shared" si="1"/>
        <v/>
      </c>
      <c r="D28" s="97" t="str">
        <f t="shared" si="37"/>
        <v>B</v>
      </c>
      <c r="E28" s="98" t="str">
        <f t="shared" si="38"/>
        <v/>
      </c>
      <c r="F28" s="8" t="str">
        <f t="shared" si="12"/>
        <v>W</v>
      </c>
      <c r="H28" s="105" t="str">
        <f t="shared" si="2"/>
        <v/>
      </c>
      <c r="I28" s="97" t="str">
        <f t="shared" si="39"/>
        <v/>
      </c>
      <c r="J28" s="98" t="str">
        <f t="shared" si="40"/>
        <v>B</v>
      </c>
      <c r="K28" s="8" t="str">
        <f t="shared" si="41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7" t="str">
        <f t="shared" si="42"/>
        <v>B</v>
      </c>
      <c r="Q28" s="98" t="str">
        <f t="shared" si="43"/>
        <v/>
      </c>
      <c r="R28" s="4" t="str">
        <f t="shared" si="44"/>
        <v>W</v>
      </c>
      <c r="S28" s="4">
        <f t="shared" si="13"/>
        <v>1</v>
      </c>
      <c r="T28" s="107" t="str">
        <f t="shared" si="45"/>
        <v/>
      </c>
      <c r="U28" s="4">
        <f>IF(M28="","",IF(B28="NB",U27,IF(T28="",SUM($T$5:$T28)+S28,SUM($T$5:$T28))))</f>
        <v>12</v>
      </c>
      <c r="V28" s="109" t="str">
        <f t="shared" si="0"/>
        <v/>
      </c>
      <c r="W28" s="83">
        <f t="shared" si="14"/>
        <v>1</v>
      </c>
      <c r="X28" s="85" t="str">
        <f t="shared" si="15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M1</v>
      </c>
      <c r="AB28" s="4" t="str">
        <f t="shared" si="4"/>
        <v>LW</v>
      </c>
      <c r="AC28" s="4" t="str">
        <f t="shared" si="9"/>
        <v>WW</v>
      </c>
      <c r="AD28" s="4" t="str">
        <f t="shared" si="10"/>
        <v>LL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B</v>
      </c>
      <c r="AI28" s="1" t="str">
        <f t="shared" si="20"/>
        <v>B</v>
      </c>
      <c r="AJ28" s="1" t="str">
        <f t="shared" si="21"/>
        <v/>
      </c>
      <c r="AK28" s="1">
        <f t="shared" si="46"/>
        <v>2</v>
      </c>
      <c r="AL28" s="1">
        <f t="shared" si="47"/>
        <v>1</v>
      </c>
      <c r="AM28" s="1">
        <f t="shared" si="5"/>
        <v>3</v>
      </c>
      <c r="AN28" s="1">
        <f t="shared" si="22"/>
        <v>3</v>
      </c>
      <c r="AO28" s="1" t="str">
        <f t="shared" si="56"/>
        <v>S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</v>
      </c>
      <c r="AT28" s="15" t="str">
        <f t="shared" si="27"/>
        <v>N</v>
      </c>
      <c r="AU28" s="1" t="str">
        <f t="shared" si="28"/>
        <v>N</v>
      </c>
      <c r="AV28" s="1" t="str">
        <f t="shared" si="29"/>
        <v>N</v>
      </c>
      <c r="AW28" s="1" t="str">
        <f t="shared" si="30"/>
        <v>N</v>
      </c>
      <c r="AX28" s="1" t="str">
        <f t="shared" si="31"/>
        <v>B</v>
      </c>
      <c r="AY28" s="1" t="str">
        <f t="shared" si="32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4"/>
        <v>F2W</v>
      </c>
      <c r="BH28" s="1" t="str">
        <f t="shared" si="50"/>
        <v>B</v>
      </c>
      <c r="BI28" s="1" t="str">
        <f t="shared" si="35"/>
        <v>L4W</v>
      </c>
      <c r="BJ28" s="1" t="str">
        <f t="shared" si="51"/>
        <v>B</v>
      </c>
      <c r="BK28" s="1" t="str">
        <f t="shared" si="36"/>
        <v>F2L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6" t="str">
        <f t="shared" si="11"/>
        <v>P6</v>
      </c>
      <c r="C29" s="103" t="str">
        <f t="shared" si="1"/>
        <v/>
      </c>
      <c r="D29" s="99" t="str">
        <f t="shared" si="37"/>
        <v>L4</v>
      </c>
      <c r="E29" s="100" t="str">
        <f t="shared" si="38"/>
        <v/>
      </c>
      <c r="F29" s="10" t="str">
        <f t="shared" si="12"/>
        <v>W</v>
      </c>
      <c r="H29" s="106" t="str">
        <f t="shared" si="2"/>
        <v/>
      </c>
      <c r="I29" s="99" t="str">
        <f t="shared" si="39"/>
        <v/>
      </c>
      <c r="J29" s="100" t="str">
        <f t="shared" si="40"/>
        <v>F2</v>
      </c>
      <c r="K29" s="10" t="str">
        <f t="shared" si="41"/>
        <v>L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99" t="str">
        <f t="shared" si="42"/>
        <v>L4</v>
      </c>
      <c r="Q29" s="100" t="str">
        <f t="shared" si="43"/>
        <v/>
      </c>
      <c r="R29" s="5" t="str">
        <f t="shared" si="44"/>
        <v>W</v>
      </c>
      <c r="S29" s="5">
        <f t="shared" si="13"/>
        <v>7</v>
      </c>
      <c r="T29" s="107">
        <f t="shared" si="45"/>
        <v>7</v>
      </c>
      <c r="U29" s="5">
        <f>IF(M29="","",IF(B29="NB",U28,IF(T29="",SUM($T$5:$T29)+S29,SUM($T$5:$T29))))</f>
        <v>18</v>
      </c>
      <c r="V29" s="110" t="str">
        <f t="shared" si="0"/>
        <v/>
      </c>
      <c r="W29" s="83">
        <f t="shared" si="14"/>
        <v>6</v>
      </c>
      <c r="X29" s="85" t="str">
        <f t="shared" si="15"/>
        <v>W</v>
      </c>
      <c r="Y29" s="9" t="str">
        <f t="shared" si="6"/>
        <v>B</v>
      </c>
      <c r="Z29" s="4" t="str">
        <f t="shared" si="7"/>
        <v>T</v>
      </c>
      <c r="AA29" s="4" t="str">
        <f t="shared" si="8"/>
        <v>M1</v>
      </c>
      <c r="AB29" s="4" t="str">
        <f t="shared" si="4"/>
        <v>WW</v>
      </c>
      <c r="AC29" s="4" t="str">
        <f t="shared" si="9"/>
        <v>WL</v>
      </c>
      <c r="AD29" s="4" t="str">
        <f t="shared" si="10"/>
        <v>LW</v>
      </c>
      <c r="AE29" s="1" t="str">
        <f t="shared" si="16"/>
        <v>L4</v>
      </c>
      <c r="AF29" s="1" t="str">
        <f t="shared" si="17"/>
        <v/>
      </c>
      <c r="AG29" s="1" t="str">
        <f t="shared" si="18"/>
        <v/>
      </c>
      <c r="AH29" s="1" t="str">
        <f t="shared" si="19"/>
        <v>F2</v>
      </c>
      <c r="AI29" s="1" t="str">
        <f t="shared" si="20"/>
        <v>L4</v>
      </c>
      <c r="AJ29" s="1" t="str">
        <f t="shared" si="21"/>
        <v/>
      </c>
      <c r="AK29" s="1">
        <f t="shared" si="46"/>
        <v>8</v>
      </c>
      <c r="AL29" s="1">
        <f t="shared" si="47"/>
        <v>2</v>
      </c>
      <c r="AM29" s="1">
        <f t="shared" si="5"/>
        <v>9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Y</v>
      </c>
      <c r="AR29" s="1" t="str">
        <f t="shared" si="25"/>
        <v>N</v>
      </c>
      <c r="AS29" s="1">
        <f t="shared" si="26"/>
        <v>2</v>
      </c>
      <c r="AT29" s="15" t="str">
        <f t="shared" si="27"/>
        <v>Y</v>
      </c>
      <c r="AU29" s="1" t="str">
        <f t="shared" si="28"/>
        <v>N</v>
      </c>
      <c r="AV29" s="1" t="str">
        <f t="shared" si="29"/>
        <v>Y</v>
      </c>
      <c r="AW29" s="1" t="str">
        <f t="shared" si="30"/>
        <v>N</v>
      </c>
      <c r="AX29" s="1" t="str">
        <f t="shared" si="31"/>
        <v>L4</v>
      </c>
      <c r="AY29" s="1" t="str">
        <f t="shared" si="32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4"/>
        <v>BW</v>
      </c>
      <c r="BH29" s="1" t="str">
        <f t="shared" si="50"/>
        <v>L4</v>
      </c>
      <c r="BI29" s="1" t="str">
        <f t="shared" si="35"/>
        <v>BL</v>
      </c>
      <c r="BJ29" s="1" t="str">
        <f t="shared" si="51"/>
        <v>F2</v>
      </c>
      <c r="BK29" s="1" t="str">
        <f t="shared" si="36"/>
        <v>BW</v>
      </c>
      <c r="BL29" s="1" t="str">
        <f t="shared" si="52"/>
        <v>L4</v>
      </c>
      <c r="BM29" s="1" t="str">
        <f t="shared" si="53"/>
        <v>4</v>
      </c>
      <c r="BN29" s="1" t="str">
        <f t="shared" si="54"/>
        <v>2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</v>
      </c>
      <c r="C30" s="101" t="str">
        <f t="shared" si="1"/>
        <v/>
      </c>
      <c r="D30" s="13" t="str">
        <f t="shared" si="37"/>
        <v>B</v>
      </c>
      <c r="E30" s="45" t="str">
        <f t="shared" si="38"/>
        <v/>
      </c>
      <c r="F30" s="14" t="str">
        <f t="shared" si="12"/>
        <v/>
      </c>
      <c r="H30" s="104" t="str">
        <f t="shared" si="2"/>
        <v>C</v>
      </c>
      <c r="I30" s="13" t="str">
        <f t="shared" si="39"/>
        <v/>
      </c>
      <c r="J30" s="45" t="str">
        <f t="shared" si="40"/>
        <v>B</v>
      </c>
      <c r="K30" s="14" t="str">
        <f t="shared" si="41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2"/>
        <v>B</v>
      </c>
      <c r="Q30" s="45" t="str">
        <f t="shared" si="43"/>
        <v/>
      </c>
      <c r="R30" s="96" t="str">
        <f t="shared" si="44"/>
        <v/>
      </c>
      <c r="S30" s="96" t="str">
        <f t="shared" si="13"/>
        <v/>
      </c>
      <c r="T30" s="107" t="str">
        <f t="shared" si="45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4"/>
        <v>#VALUE!</v>
      </c>
      <c r="X30" s="85" t="str">
        <f t="shared" si="15"/>
        <v/>
      </c>
      <c r="Y30" s="9" t="str">
        <f t="shared" si="6"/>
        <v>B</v>
      </c>
      <c r="Z30" s="4" t="str">
        <f t="shared" si="7"/>
        <v>C</v>
      </c>
      <c r="AA30" s="4" t="str">
        <f t="shared" si="8"/>
        <v>M1</v>
      </c>
      <c r="AB30" s="4" t="str">
        <f t="shared" si="4"/>
        <v>WW</v>
      </c>
      <c r="AC30" s="4" t="str">
        <f t="shared" si="9"/>
        <v>LL</v>
      </c>
      <c r="AD30" s="4" t="str">
        <f t="shared" si="10"/>
        <v>WW</v>
      </c>
      <c r="AE30" s="1" t="str">
        <f t="shared" si="16"/>
        <v>B</v>
      </c>
      <c r="AF30" s="1" t="str">
        <f t="shared" si="17"/>
        <v/>
      </c>
      <c r="AG30" s="1" t="str">
        <f t="shared" si="18"/>
        <v/>
      </c>
      <c r="AH30" s="1" t="str">
        <f t="shared" si="19"/>
        <v>B</v>
      </c>
      <c r="AI30" s="1" t="str">
        <f t="shared" si="20"/>
        <v>B</v>
      </c>
      <c r="AJ30" s="1" t="str">
        <f t="shared" si="21"/>
        <v/>
      </c>
      <c r="AK30" s="1">
        <f t="shared" si="46"/>
        <v>2</v>
      </c>
      <c r="AL30" s="1">
        <f t="shared" si="47"/>
        <v>1</v>
      </c>
      <c r="AM30" s="1" t="str">
        <f t="shared" si="5"/>
        <v/>
      </c>
      <c r="AN30" s="1">
        <f t="shared" si="22"/>
        <v>0</v>
      </c>
      <c r="AO30" s="1" t="str">
        <f t="shared" si="56"/>
        <v>S</v>
      </c>
      <c r="AP30" s="1" t="str">
        <f t="shared" si="23"/>
        <v>Y</v>
      </c>
      <c r="AQ30" s="1" t="str">
        <f t="shared" si="24"/>
        <v>N</v>
      </c>
      <c r="AR30" s="1" t="str">
        <f t="shared" si="25"/>
        <v>N</v>
      </c>
      <c r="AS30" s="1">
        <f t="shared" si="26"/>
        <v>1</v>
      </c>
      <c r="AT30" s="15" t="str">
        <f t="shared" si="27"/>
        <v>N</v>
      </c>
      <c r="AU30" s="1" t="str">
        <f t="shared" si="28"/>
        <v>N</v>
      </c>
      <c r="AV30" s="1" t="str">
        <f t="shared" si="29"/>
        <v>N</v>
      </c>
      <c r="AW30" s="1" t="str">
        <f t="shared" si="30"/>
        <v>N</v>
      </c>
      <c r="AX30" s="1" t="str">
        <f t="shared" si="31"/>
        <v>B</v>
      </c>
      <c r="AY30" s="1" t="str">
        <f t="shared" si="32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4"/>
        <v>L4W</v>
      </c>
      <c r="BH30" s="1" t="str">
        <f t="shared" si="50"/>
        <v>B</v>
      </c>
      <c r="BI30" s="1" t="str">
        <f t="shared" si="35"/>
        <v>F2L</v>
      </c>
      <c r="BJ30" s="1" t="str">
        <f t="shared" si="51"/>
        <v>B</v>
      </c>
      <c r="BK30" s="1" t="str">
        <f t="shared" si="36"/>
        <v>L4W</v>
      </c>
      <c r="BL30" s="1" t="str">
        <f t="shared" si="52"/>
        <v>B</v>
      </c>
      <c r="BM30" s="1">
        <f t="shared" si="53"/>
        <v>1</v>
      </c>
      <c r="BN30" s="1">
        <f t="shared" si="54"/>
        <v>1</v>
      </c>
      <c r="BO30" s="1">
        <f t="shared" si="55"/>
        <v>1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102" t="str">
        <f t="shared" si="1"/>
        <v/>
      </c>
      <c r="D31" s="97" t="str">
        <f t="shared" si="37"/>
        <v/>
      </c>
      <c r="E31" s="98" t="str">
        <f t="shared" si="38"/>
        <v/>
      </c>
      <c r="F31" s="8" t="str">
        <f t="shared" si="12"/>
        <v/>
      </c>
      <c r="H31" s="105" t="str">
        <f t="shared" si="2"/>
        <v/>
      </c>
      <c r="I31" s="97" t="str">
        <f t="shared" si="39"/>
        <v/>
      </c>
      <c r="J31" s="98" t="str">
        <f t="shared" si="40"/>
        <v/>
      </c>
      <c r="K31" s="8" t="str">
        <f t="shared" si="41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7" t="str">
        <f t="shared" si="42"/>
        <v/>
      </c>
      <c r="Q31" s="98" t="str">
        <f t="shared" si="43"/>
        <v/>
      </c>
      <c r="R31" s="4" t="str">
        <f t="shared" si="44"/>
        <v/>
      </c>
      <c r="S31" s="4" t="str">
        <f t="shared" si="13"/>
        <v/>
      </c>
      <c r="T31" s="107" t="str">
        <f t="shared" si="45"/>
        <v/>
      </c>
      <c r="U31" s="4" t="str">
        <f>IF(M31="","",IF(B31="NB",U30,IF(T31="",SUM($T$5:$T31)+S31,SUM($T$5:$T31))))</f>
        <v/>
      </c>
      <c r="V31" s="109" t="str">
        <f t="shared" si="0"/>
        <v/>
      </c>
      <c r="W31" s="83" t="e">
        <f t="shared" si="14"/>
        <v>#VALUE!</v>
      </c>
      <c r="X31" s="85" t="str">
        <f t="shared" si="15"/>
        <v/>
      </c>
      <c r="Y31" s="9" t="str">
        <f t="shared" si="6"/>
        <v>B</v>
      </c>
      <c r="Z31" s="4" t="str">
        <f t="shared" si="7"/>
        <v>C</v>
      </c>
      <c r="AA31" s="4" t="str">
        <f t="shared" si="8"/>
        <v>M1</v>
      </c>
      <c r="AB31" s="4" t="str">
        <f t="shared" si="4"/>
        <v>W</v>
      </c>
      <c r="AC31" s="4" t="str">
        <f t="shared" si="9"/>
        <v>L</v>
      </c>
      <c r="AD31" s="4" t="str">
        <f t="shared" si="10"/>
        <v>W</v>
      </c>
      <c r="AE31" s="1" t="str">
        <f t="shared" si="16"/>
        <v/>
      </c>
      <c r="AF31" s="1" t="str">
        <f t="shared" si="17"/>
        <v/>
      </c>
      <c r="AG31" s="1" t="str">
        <f t="shared" si="18"/>
        <v/>
      </c>
      <c r="AH31" s="1" t="str">
        <f t="shared" si="19"/>
        <v/>
      </c>
      <c r="AI31" s="1" t="str">
        <f t="shared" si="20"/>
        <v/>
      </c>
      <c r="AJ31" s="1" t="str">
        <f t="shared" si="21"/>
        <v/>
      </c>
      <c r="AK31" s="1">
        <f t="shared" si="46"/>
        <v>0</v>
      </c>
      <c r="AL31" s="1">
        <f t="shared" si="47"/>
        <v>0</v>
      </c>
      <c r="AM31" s="1" t="str">
        <f t="shared" si="5"/>
        <v/>
      </c>
      <c r="AN31" s="1">
        <f t="shared" si="22"/>
        <v>0</v>
      </c>
      <c r="AO31" s="1" t="str">
        <f t="shared" si="56"/>
        <v/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 t="str">
        <f t="shared" si="26"/>
        <v/>
      </c>
      <c r="AT31" s="15" t="str">
        <f t="shared" si="27"/>
        <v/>
      </c>
      <c r="AU31" s="1" t="str">
        <f t="shared" si="28"/>
        <v/>
      </c>
      <c r="AV31" s="1" t="str">
        <f t="shared" si="29"/>
        <v/>
      </c>
      <c r="AW31" s="1" t="str">
        <f t="shared" si="30"/>
        <v/>
      </c>
      <c r="AX31" s="1" t="str">
        <f t="shared" si="31"/>
        <v/>
      </c>
      <c r="AY31" s="1" t="str">
        <f t="shared" si="32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12340</v>
      </c>
      <c r="BC31" s="1" t="str">
        <f t="shared" si="57"/>
        <v>00000</v>
      </c>
      <c r="BD31" s="1" t="str">
        <f t="shared" si="48"/>
        <v>012340</v>
      </c>
      <c r="BE31" s="1" t="str">
        <f t="shared" si="48"/>
        <v>300000</v>
      </c>
      <c r="BF31" s="1" t="str">
        <f t="shared" si="49"/>
        <v>P</v>
      </c>
      <c r="BG31" s="1" t="str">
        <f t="shared" si="34"/>
        <v>B</v>
      </c>
      <c r="BH31" s="1" t="str">
        <f t="shared" si="50"/>
        <v/>
      </c>
      <c r="BI31" s="1" t="str">
        <f t="shared" si="35"/>
        <v>B</v>
      </c>
      <c r="BJ31" s="1" t="str">
        <f t="shared" si="51"/>
        <v/>
      </c>
      <c r="BK31" s="1" t="str">
        <f t="shared" si="36"/>
        <v>B</v>
      </c>
      <c r="BL31" s="1" t="str">
        <f t="shared" si="52"/>
        <v/>
      </c>
      <c r="BM31" s="1" t="str">
        <f t="shared" si="53"/>
        <v/>
      </c>
      <c r="BN31" s="1" t="str">
        <f t="shared" si="54"/>
        <v/>
      </c>
      <c r="BO31" s="1" t="str">
        <f t="shared" si="55"/>
        <v/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102" t="str">
        <f t="shared" si="1"/>
        <v/>
      </c>
      <c r="D32" s="97" t="str">
        <f t="shared" si="37"/>
        <v/>
      </c>
      <c r="E32" s="98" t="str">
        <f t="shared" si="38"/>
        <v/>
      </c>
      <c r="F32" s="8" t="str">
        <f t="shared" si="12"/>
        <v/>
      </c>
      <c r="H32" s="105" t="str">
        <f t="shared" si="2"/>
        <v/>
      </c>
      <c r="I32" s="97" t="str">
        <f t="shared" si="39"/>
        <v/>
      </c>
      <c r="J32" s="98" t="str">
        <f t="shared" si="40"/>
        <v/>
      </c>
      <c r="K32" s="8" t="str">
        <f t="shared" si="41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7" t="str">
        <f t="shared" si="42"/>
        <v/>
      </c>
      <c r="Q32" s="98" t="str">
        <f t="shared" si="43"/>
        <v/>
      </c>
      <c r="R32" s="4" t="str">
        <f t="shared" si="44"/>
        <v/>
      </c>
      <c r="S32" s="4" t="str">
        <f t="shared" si="13"/>
        <v/>
      </c>
      <c r="T32" s="107" t="str">
        <f t="shared" si="45"/>
        <v/>
      </c>
      <c r="U32" s="4" t="str">
        <f>IF(M32="","",IF(B32="NB",U31,IF(T32="",SUM($T$5:$T32)+S32,SUM($T$5:$T32))))</f>
        <v/>
      </c>
      <c r="V32" s="109" t="str">
        <f t="shared" si="0"/>
        <v/>
      </c>
      <c r="W32" s="83" t="e">
        <f t="shared" si="14"/>
        <v>#VALUE!</v>
      </c>
      <c r="X32" s="85" t="str">
        <f t="shared" si="15"/>
        <v/>
      </c>
      <c r="Y32" s="9" t="str">
        <f t="shared" si="6"/>
        <v>B</v>
      </c>
      <c r="Z32" s="4" t="str">
        <f t="shared" si="7"/>
        <v>C</v>
      </c>
      <c r="AA32" s="4" t="str">
        <f t="shared" si="8"/>
        <v>M1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6"/>
        <v/>
      </c>
      <c r="AF32" s="1" t="str">
        <f t="shared" si="17"/>
        <v/>
      </c>
      <c r="AG32" s="1" t="str">
        <f t="shared" si="18"/>
        <v/>
      </c>
      <c r="AH32" s="1" t="str">
        <f t="shared" si="19"/>
        <v/>
      </c>
      <c r="AI32" s="1" t="str">
        <f t="shared" si="20"/>
        <v/>
      </c>
      <c r="AJ32" s="1" t="str">
        <f t="shared" si="21"/>
        <v/>
      </c>
      <c r="AK32" s="1">
        <f t="shared" si="46"/>
        <v>0</v>
      </c>
      <c r="AL32" s="1">
        <f t="shared" si="47"/>
        <v>0</v>
      </c>
      <c r="AM32" s="1" t="str">
        <f t="shared" si="5"/>
        <v/>
      </c>
      <c r="AN32" s="1">
        <f t="shared" si="22"/>
        <v>0</v>
      </c>
      <c r="AO32" s="1" t="str">
        <f t="shared" si="56"/>
        <v/>
      </c>
      <c r="AP32" s="1" t="str">
        <f t="shared" si="23"/>
        <v>N</v>
      </c>
      <c r="AQ32" s="1" t="str">
        <f t="shared" si="24"/>
        <v>N</v>
      </c>
      <c r="AR32" s="1" t="str">
        <f t="shared" si="25"/>
        <v>N</v>
      </c>
      <c r="AS32" s="1" t="str">
        <f t="shared" si="26"/>
        <v/>
      </c>
      <c r="AT32" s="15" t="str">
        <f t="shared" si="27"/>
        <v/>
      </c>
      <c r="AU32" s="1" t="str">
        <f t="shared" si="28"/>
        <v/>
      </c>
      <c r="AV32" s="1" t="str">
        <f t="shared" si="29"/>
        <v/>
      </c>
      <c r="AW32" s="1" t="str">
        <f t="shared" si="30"/>
        <v/>
      </c>
      <c r="AX32" s="1" t="str">
        <f t="shared" si="31"/>
        <v/>
      </c>
      <c r="AY32" s="1" t="str">
        <f t="shared" si="32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23400</v>
      </c>
      <c r="BC32" s="1" t="str">
        <f t="shared" si="57"/>
        <v>00000</v>
      </c>
      <c r="BD32" s="1" t="str">
        <f t="shared" si="48"/>
        <v>123400</v>
      </c>
      <c r="BE32" s="1" t="str">
        <f t="shared" si="48"/>
        <v>000000</v>
      </c>
      <c r="BF32" s="1" t="str">
        <f t="shared" si="49"/>
        <v>P</v>
      </c>
      <c r="BG32" s="1" t="str">
        <f t="shared" si="34"/>
        <v/>
      </c>
      <c r="BH32" s="1">
        <f t="shared" si="50"/>
        <v>0</v>
      </c>
      <c r="BI32" s="1" t="str">
        <f t="shared" si="35"/>
        <v/>
      </c>
      <c r="BJ32" s="1">
        <f t="shared" si="51"/>
        <v>0</v>
      </c>
      <c r="BK32" s="1" t="str">
        <f t="shared" si="36"/>
        <v/>
      </c>
      <c r="BL32" s="1">
        <f t="shared" si="52"/>
        <v>0</v>
      </c>
      <c r="BM32" s="1" t="str">
        <f t="shared" si="53"/>
        <v>0</v>
      </c>
      <c r="BN32" s="1" t="str">
        <f t="shared" si="54"/>
        <v>0</v>
      </c>
      <c r="BO32" s="1" t="str">
        <f t="shared" si="55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/>
      </c>
      <c r="C33" s="102" t="str">
        <f t="shared" si="1"/>
        <v/>
      </c>
      <c r="D33" s="97" t="str">
        <f t="shared" si="37"/>
        <v/>
      </c>
      <c r="E33" s="98" t="str">
        <f t="shared" si="38"/>
        <v/>
      </c>
      <c r="F33" s="8" t="str">
        <f t="shared" si="12"/>
        <v/>
      </c>
      <c r="H33" s="105" t="str">
        <f t="shared" si="2"/>
        <v/>
      </c>
      <c r="I33" s="97" t="str">
        <f t="shared" si="39"/>
        <v/>
      </c>
      <c r="J33" s="98" t="str">
        <f t="shared" si="40"/>
        <v/>
      </c>
      <c r="K33" s="8" t="str">
        <f t="shared" si="41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7" t="str">
        <f t="shared" si="42"/>
        <v/>
      </c>
      <c r="Q33" s="98" t="str">
        <f t="shared" si="43"/>
        <v/>
      </c>
      <c r="R33" s="4" t="str">
        <f t="shared" si="44"/>
        <v/>
      </c>
      <c r="S33" s="4" t="str">
        <f t="shared" si="13"/>
        <v/>
      </c>
      <c r="T33" s="107" t="str">
        <f t="shared" si="45"/>
        <v/>
      </c>
      <c r="U33" s="4" t="str">
        <f>IF(M33="","",IF(B33="NB",U32,IF(T33="",SUM($T$5:$T33)+S33,SUM($T$5:$T33))))</f>
        <v/>
      </c>
      <c r="V33" s="109" t="str">
        <f t="shared" si="0"/>
        <v/>
      </c>
      <c r="W33" s="83" t="e">
        <f t="shared" si="14"/>
        <v>#VALUE!</v>
      </c>
      <c r="X33" s="85" t="str">
        <f t="shared" si="15"/>
        <v/>
      </c>
      <c r="Y33" s="9" t="str">
        <f t="shared" si="6"/>
        <v>B</v>
      </c>
      <c r="Z33" s="4" t="str">
        <f t="shared" si="7"/>
        <v>C</v>
      </c>
      <c r="AA33" s="4" t="str">
        <f t="shared" si="8"/>
        <v>M1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6"/>
        <v/>
      </c>
      <c r="AF33" s="1" t="str">
        <f t="shared" si="17"/>
        <v/>
      </c>
      <c r="AG33" s="1" t="str">
        <f t="shared" si="18"/>
        <v/>
      </c>
      <c r="AH33" s="1" t="str">
        <f t="shared" si="19"/>
        <v/>
      </c>
      <c r="AI33" s="1" t="str">
        <f t="shared" si="20"/>
        <v/>
      </c>
      <c r="AJ33" s="1" t="str">
        <f t="shared" si="21"/>
        <v/>
      </c>
      <c r="AK33" s="1">
        <f t="shared" si="46"/>
        <v>0</v>
      </c>
      <c r="AL33" s="1">
        <f t="shared" si="47"/>
        <v>0</v>
      </c>
      <c r="AM33" s="1" t="str">
        <f t="shared" si="5"/>
        <v/>
      </c>
      <c r="AN33" s="1">
        <f t="shared" si="22"/>
        <v>0</v>
      </c>
      <c r="AO33" s="1" t="str">
        <f t="shared" si="56"/>
        <v/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 t="str">
        <f t="shared" si="26"/>
        <v/>
      </c>
      <c r="AT33" s="15" t="str">
        <f t="shared" si="27"/>
        <v/>
      </c>
      <c r="AU33" s="1" t="str">
        <f t="shared" si="28"/>
        <v/>
      </c>
      <c r="AV33" s="1" t="str">
        <f t="shared" si="29"/>
        <v/>
      </c>
      <c r="AW33" s="1" t="str">
        <f t="shared" si="30"/>
        <v/>
      </c>
      <c r="AX33" s="1" t="str">
        <f t="shared" si="31"/>
        <v/>
      </c>
      <c r="AY33" s="1" t="str">
        <f t="shared" si="32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34000</v>
      </c>
      <c r="BC33" s="1" t="str">
        <f t="shared" si="57"/>
        <v>00000</v>
      </c>
      <c r="BD33" s="1" t="str">
        <f t="shared" si="48"/>
        <v>234000</v>
      </c>
      <c r="BE33" s="1" t="str">
        <f t="shared" si="48"/>
        <v>000000</v>
      </c>
      <c r="BF33" s="1" t="str">
        <f t="shared" si="49"/>
        <v>B</v>
      </c>
      <c r="BG33" s="1" t="str">
        <f t="shared" si="34"/>
        <v/>
      </c>
      <c r="BH33" s="1">
        <f t="shared" si="50"/>
        <v>0</v>
      </c>
      <c r="BI33" s="1" t="str">
        <f t="shared" si="35"/>
        <v/>
      </c>
      <c r="BJ33" s="1">
        <f t="shared" si="51"/>
        <v>0</v>
      </c>
      <c r="BK33" s="1" t="str">
        <f t="shared" si="36"/>
        <v/>
      </c>
      <c r="BL33" s="1">
        <f t="shared" si="52"/>
        <v>0</v>
      </c>
      <c r="BM33" s="1" t="str">
        <f t="shared" si="53"/>
        <v>0</v>
      </c>
      <c r="BN33" s="1" t="str">
        <f t="shared" si="54"/>
        <v>0</v>
      </c>
      <c r="BO33" s="1" t="str">
        <f t="shared" si="55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6" t="str">
        <f t="shared" si="11"/>
        <v/>
      </c>
      <c r="C34" s="103" t="str">
        <f t="shared" si="1"/>
        <v/>
      </c>
      <c r="D34" s="99" t="str">
        <f t="shared" si="37"/>
        <v/>
      </c>
      <c r="E34" s="100" t="str">
        <f t="shared" si="38"/>
        <v/>
      </c>
      <c r="F34" s="10" t="str">
        <f t="shared" si="12"/>
        <v/>
      </c>
      <c r="H34" s="106" t="str">
        <f t="shared" si="2"/>
        <v/>
      </c>
      <c r="I34" s="99" t="str">
        <f t="shared" si="39"/>
        <v/>
      </c>
      <c r="J34" s="100" t="str">
        <f t="shared" si="40"/>
        <v/>
      </c>
      <c r="K34" s="10" t="str">
        <f t="shared" si="41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99" t="str">
        <f t="shared" si="42"/>
        <v/>
      </c>
      <c r="Q34" s="100" t="str">
        <f t="shared" si="43"/>
        <v/>
      </c>
      <c r="R34" s="5" t="str">
        <f t="shared" si="44"/>
        <v/>
      </c>
      <c r="S34" s="5" t="str">
        <f t="shared" si="13"/>
        <v/>
      </c>
      <c r="T34" s="107" t="str">
        <f t="shared" si="45"/>
        <v/>
      </c>
      <c r="U34" s="5" t="str">
        <f>IF(M34="","",IF(B34="NB",U33,IF(T34="",SUM($T$5:$T34)+S34,SUM($T$5:$T34))))</f>
        <v/>
      </c>
      <c r="V34" s="110" t="str">
        <f t="shared" si="0"/>
        <v/>
      </c>
      <c r="W34" s="83" t="e">
        <f t="shared" si="14"/>
        <v>#VALUE!</v>
      </c>
      <c r="X34" s="85" t="str">
        <f t="shared" si="15"/>
        <v/>
      </c>
      <c r="Y34" s="9" t="str">
        <f t="shared" si="6"/>
        <v>B</v>
      </c>
      <c r="Z34" s="4" t="str">
        <f t="shared" si="7"/>
        <v>C</v>
      </c>
      <c r="AA34" s="4" t="str">
        <f t="shared" si="8"/>
        <v>M1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6"/>
        <v/>
      </c>
      <c r="AF34" s="1" t="str">
        <f t="shared" si="17"/>
        <v/>
      </c>
      <c r="AG34" s="1" t="str">
        <f t="shared" si="18"/>
        <v/>
      </c>
      <c r="AH34" s="1" t="str">
        <f t="shared" si="19"/>
        <v/>
      </c>
      <c r="AI34" s="1" t="str">
        <f t="shared" si="20"/>
        <v/>
      </c>
      <c r="AJ34" s="1" t="str">
        <f t="shared" si="21"/>
        <v/>
      </c>
      <c r="AK34" s="1">
        <f t="shared" si="46"/>
        <v>0</v>
      </c>
      <c r="AL34" s="1">
        <f t="shared" si="47"/>
        <v>0</v>
      </c>
      <c r="AM34" s="1" t="str">
        <f t="shared" si="5"/>
        <v/>
      </c>
      <c r="AN34" s="1">
        <f t="shared" si="22"/>
        <v>0</v>
      </c>
      <c r="AO34" s="1" t="str">
        <f t="shared" si="56"/>
        <v/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 t="str">
        <f t="shared" si="26"/>
        <v/>
      </c>
      <c r="AT34" s="15" t="str">
        <f t="shared" si="27"/>
        <v/>
      </c>
      <c r="AU34" s="1" t="str">
        <f t="shared" si="28"/>
        <v/>
      </c>
      <c r="AV34" s="1" t="str">
        <f t="shared" si="29"/>
        <v/>
      </c>
      <c r="AW34" s="1" t="str">
        <f t="shared" si="30"/>
        <v/>
      </c>
      <c r="AX34" s="1" t="str">
        <f t="shared" si="31"/>
        <v/>
      </c>
      <c r="AY34" s="1" t="str">
        <f t="shared" si="32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40000</v>
      </c>
      <c r="BC34" s="1" t="str">
        <f t="shared" si="57"/>
        <v>00000</v>
      </c>
      <c r="BD34" s="1" t="str">
        <f t="shared" si="48"/>
        <v>340000</v>
      </c>
      <c r="BE34" s="1" t="str">
        <f t="shared" si="48"/>
        <v>000000</v>
      </c>
      <c r="BF34" s="1" t="str">
        <f t="shared" si="49"/>
        <v>B</v>
      </c>
      <c r="BG34" s="1" t="str">
        <f t="shared" si="34"/>
        <v/>
      </c>
      <c r="BH34" s="1">
        <f t="shared" si="50"/>
        <v>0</v>
      </c>
      <c r="BI34" s="1" t="str">
        <f t="shared" si="35"/>
        <v/>
      </c>
      <c r="BJ34" s="1">
        <f t="shared" si="51"/>
        <v>0</v>
      </c>
      <c r="BK34" s="1" t="str">
        <f t="shared" si="36"/>
        <v/>
      </c>
      <c r="BL34" s="1">
        <f t="shared" si="52"/>
        <v>0</v>
      </c>
      <c r="BM34" s="1" t="str">
        <f t="shared" si="53"/>
        <v>0</v>
      </c>
      <c r="BN34" s="1" t="str">
        <f t="shared" si="54"/>
        <v>0</v>
      </c>
      <c r="BO34" s="1" t="str">
        <f t="shared" si="55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7"/>
        <v/>
      </c>
      <c r="E35" s="45" t="str">
        <f t="shared" si="38"/>
        <v/>
      </c>
      <c r="F35" s="14" t="str">
        <f t="shared" si="12"/>
        <v/>
      </c>
      <c r="H35" s="104" t="str">
        <f t="shared" si="2"/>
        <v/>
      </c>
      <c r="I35" s="13" t="str">
        <f t="shared" si="39"/>
        <v/>
      </c>
      <c r="J35" s="45" t="str">
        <f t="shared" si="40"/>
        <v/>
      </c>
      <c r="K35" s="14" t="str">
        <f t="shared" si="41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2"/>
        <v/>
      </c>
      <c r="Q35" s="45" t="str">
        <f t="shared" si="43"/>
        <v/>
      </c>
      <c r="R35" s="96" t="str">
        <f t="shared" si="44"/>
        <v/>
      </c>
      <c r="S35" s="96" t="str">
        <f t="shared" si="13"/>
        <v/>
      </c>
      <c r="T35" s="107" t="str">
        <f t="shared" si="45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4"/>
        <v>#VALUE!</v>
      </c>
      <c r="X35" s="85" t="str">
        <f t="shared" si="15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M1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6"/>
        <v/>
      </c>
      <c r="AF35" s="1" t="str">
        <f t="shared" si="17"/>
        <v/>
      </c>
      <c r="AG35" s="1" t="str">
        <f t="shared" si="18"/>
        <v/>
      </c>
      <c r="AH35" s="1" t="str">
        <f t="shared" si="19"/>
        <v/>
      </c>
      <c r="AI35" s="1" t="str">
        <f t="shared" si="20"/>
        <v/>
      </c>
      <c r="AJ35" s="1" t="str">
        <f t="shared" si="21"/>
        <v/>
      </c>
      <c r="AK35" s="1">
        <f t="shared" si="46"/>
        <v>0</v>
      </c>
      <c r="AL35" s="1">
        <f t="shared" si="47"/>
        <v>0</v>
      </c>
      <c r="AM35" s="1" t="str">
        <f t="shared" si="5"/>
        <v/>
      </c>
      <c r="AN35" s="1">
        <f t="shared" si="22"/>
        <v>0</v>
      </c>
      <c r="AO35" s="1" t="str">
        <f t="shared" si="56"/>
        <v/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 t="str">
        <f t="shared" si="26"/>
        <v/>
      </c>
      <c r="AT35" s="15" t="str">
        <f t="shared" si="27"/>
        <v/>
      </c>
      <c r="AU35" s="1" t="str">
        <f t="shared" si="28"/>
        <v/>
      </c>
      <c r="AV35" s="1" t="str">
        <f t="shared" si="29"/>
        <v/>
      </c>
      <c r="AW35" s="1" t="str">
        <f t="shared" si="30"/>
        <v/>
      </c>
      <c r="AX35" s="1" t="str">
        <f t="shared" si="31"/>
        <v/>
      </c>
      <c r="AY35" s="1" t="str">
        <f t="shared" si="32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48"/>
        <v>400000</v>
      </c>
      <c r="BE35" s="1" t="str">
        <f t="shared" si="48"/>
        <v>000000</v>
      </c>
      <c r="BF35" s="1" t="str">
        <f t="shared" si="49"/>
        <v>B</v>
      </c>
      <c r="BG35" s="1" t="str">
        <f t="shared" si="34"/>
        <v/>
      </c>
      <c r="BH35" s="1">
        <f t="shared" si="50"/>
        <v>0</v>
      </c>
      <c r="BI35" s="1" t="str">
        <f t="shared" si="35"/>
        <v/>
      </c>
      <c r="BJ35" s="1">
        <f t="shared" si="51"/>
        <v>0</v>
      </c>
      <c r="BK35" s="1" t="str">
        <f t="shared" si="36"/>
        <v/>
      </c>
      <c r="BL35" s="1">
        <f t="shared" si="52"/>
        <v>0</v>
      </c>
      <c r="BM35" s="1" t="str">
        <f t="shared" si="53"/>
        <v>0</v>
      </c>
      <c r="BN35" s="1" t="str">
        <f t="shared" si="54"/>
        <v>0</v>
      </c>
      <c r="BO35" s="1" t="str">
        <f t="shared" si="55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2" t="str">
        <f t="shared" si="1"/>
        <v/>
      </c>
      <c r="D36" s="97" t="str">
        <f t="shared" si="37"/>
        <v/>
      </c>
      <c r="E36" s="98" t="str">
        <f t="shared" si="38"/>
        <v/>
      </c>
      <c r="F36" s="8" t="str">
        <f t="shared" si="12"/>
        <v/>
      </c>
      <c r="H36" s="105" t="str">
        <f t="shared" si="2"/>
        <v/>
      </c>
      <c r="I36" s="97" t="str">
        <f t="shared" si="39"/>
        <v/>
      </c>
      <c r="J36" s="98" t="str">
        <f t="shared" si="40"/>
        <v/>
      </c>
      <c r="K36" s="8" t="str">
        <f t="shared" si="41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7" t="str">
        <f t="shared" si="42"/>
        <v/>
      </c>
      <c r="Q36" s="98" t="str">
        <f t="shared" si="43"/>
        <v/>
      </c>
      <c r="R36" s="4" t="str">
        <f t="shared" si="44"/>
        <v/>
      </c>
      <c r="S36" s="4" t="str">
        <f t="shared" si="13"/>
        <v/>
      </c>
      <c r="T36" s="107" t="str">
        <f t="shared" si="45"/>
        <v/>
      </c>
      <c r="U36" s="4" t="str">
        <f>IF(M36="","",IF(B36="NB",U35,IF(T36="",SUM($T$5:$T36)+S36,SUM($T$5:$T36))))</f>
        <v/>
      </c>
      <c r="V36" s="109" t="str">
        <f t="shared" si="0"/>
        <v/>
      </c>
      <c r="W36" s="83" t="e">
        <f t="shared" si="14"/>
        <v>#VALUE!</v>
      </c>
      <c r="X36" s="85" t="str">
        <f t="shared" si="15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M1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6"/>
        <v>0</v>
      </c>
      <c r="AL36" s="1">
        <f t="shared" si="47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27"/>
        <v/>
      </c>
      <c r="AU36" s="1" t="str">
        <f t="shared" si="28"/>
        <v/>
      </c>
      <c r="AV36" s="1" t="str">
        <f t="shared" si="29"/>
        <v/>
      </c>
      <c r="AW36" s="1" t="str">
        <f t="shared" si="30"/>
        <v/>
      </c>
      <c r="AX36" s="1" t="str">
        <f t="shared" si="31"/>
        <v/>
      </c>
      <c r="AY36" s="1" t="str">
        <f t="shared" si="32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48"/>
        <v>000000</v>
      </c>
      <c r="BE36" s="1" t="str">
        <f t="shared" si="48"/>
        <v>000000</v>
      </c>
      <c r="BF36" s="1" t="str">
        <f t="shared" si="49"/>
        <v>B</v>
      </c>
      <c r="BG36" s="1" t="str">
        <f t="shared" si="34"/>
        <v/>
      </c>
      <c r="BH36" s="1">
        <f t="shared" si="50"/>
        <v>0</v>
      </c>
      <c r="BI36" s="1" t="str">
        <f t="shared" si="35"/>
        <v/>
      </c>
      <c r="BJ36" s="1">
        <f t="shared" si="51"/>
        <v>0</v>
      </c>
      <c r="BK36" s="1" t="str">
        <f t="shared" si="36"/>
        <v/>
      </c>
      <c r="BL36" s="1">
        <f t="shared" si="52"/>
        <v>0</v>
      </c>
      <c r="BM36" s="1" t="str">
        <f t="shared" si="53"/>
        <v>0</v>
      </c>
      <c r="BN36" s="1" t="str">
        <f t="shared" si="54"/>
        <v>0</v>
      </c>
      <c r="BO36" s="1" t="str">
        <f t="shared" si="55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2" t="str">
        <f t="shared" si="1"/>
        <v/>
      </c>
      <c r="D37" s="97" t="str">
        <f t="shared" si="37"/>
        <v/>
      </c>
      <c r="E37" s="98" t="str">
        <f t="shared" si="38"/>
        <v/>
      </c>
      <c r="F37" s="8" t="str">
        <f t="shared" si="12"/>
        <v/>
      </c>
      <c r="H37" s="105" t="str">
        <f t="shared" si="2"/>
        <v/>
      </c>
      <c r="I37" s="97" t="str">
        <f t="shared" si="39"/>
        <v/>
      </c>
      <c r="J37" s="98" t="str">
        <f t="shared" si="40"/>
        <v/>
      </c>
      <c r="K37" s="8" t="str">
        <f t="shared" si="41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7" t="str">
        <f t="shared" si="42"/>
        <v/>
      </c>
      <c r="Q37" s="98" t="str">
        <f t="shared" si="43"/>
        <v/>
      </c>
      <c r="R37" s="4" t="str">
        <f t="shared" si="44"/>
        <v/>
      </c>
      <c r="S37" s="4" t="str">
        <f t="shared" si="13"/>
        <v/>
      </c>
      <c r="T37" s="107" t="str">
        <f t="shared" si="45"/>
        <v/>
      </c>
      <c r="U37" s="4" t="str">
        <f>IF(M37="","",IF(B37="NB",U36,IF(T37="",SUM($T$5:$T37)+S37,SUM($T$5:$T37))))</f>
        <v/>
      </c>
      <c r="V37" s="109" t="str">
        <f t="shared" si="0"/>
        <v/>
      </c>
      <c r="W37" s="83" t="e">
        <f t="shared" si="14"/>
        <v>#VALUE!</v>
      </c>
      <c r="X37" s="85" t="str">
        <f t="shared" si="15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M1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6"/>
        <v>0</v>
      </c>
      <c r="AL37" s="1">
        <f t="shared" si="47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27"/>
        <v/>
      </c>
      <c r="AU37" s="1" t="str">
        <f t="shared" si="28"/>
        <v/>
      </c>
      <c r="AV37" s="1" t="str">
        <f t="shared" si="29"/>
        <v/>
      </c>
      <c r="AW37" s="1" t="str">
        <f t="shared" si="30"/>
        <v/>
      </c>
      <c r="AX37" s="1" t="str">
        <f t="shared" si="31"/>
        <v/>
      </c>
      <c r="AY37" s="1" t="str">
        <f t="shared" si="32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48"/>
        <v>000000</v>
      </c>
      <c r="BE37" s="1" t="str">
        <f t="shared" si="48"/>
        <v>000000</v>
      </c>
      <c r="BF37" s="1" t="str">
        <f t="shared" si="49"/>
        <v>B</v>
      </c>
      <c r="BG37" s="1" t="str">
        <f t="shared" si="34"/>
        <v/>
      </c>
      <c r="BH37" s="1">
        <f t="shared" si="50"/>
        <v>0</v>
      </c>
      <c r="BI37" s="1" t="str">
        <f t="shared" si="35"/>
        <v/>
      </c>
      <c r="BJ37" s="1">
        <f t="shared" si="51"/>
        <v>0</v>
      </c>
      <c r="BK37" s="1" t="str">
        <f t="shared" si="36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2" t="str">
        <f t="shared" si="1"/>
        <v/>
      </c>
      <c r="D38" s="97" t="str">
        <f t="shared" si="37"/>
        <v/>
      </c>
      <c r="E38" s="98" t="str">
        <f t="shared" si="38"/>
        <v/>
      </c>
      <c r="F38" s="8" t="str">
        <f t="shared" si="12"/>
        <v/>
      </c>
      <c r="H38" s="105" t="str">
        <f t="shared" si="2"/>
        <v/>
      </c>
      <c r="I38" s="97" t="str">
        <f t="shared" si="39"/>
        <v/>
      </c>
      <c r="J38" s="98" t="str">
        <f t="shared" si="40"/>
        <v/>
      </c>
      <c r="K38" s="8" t="str">
        <f t="shared" si="41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7" t="str">
        <f t="shared" si="42"/>
        <v/>
      </c>
      <c r="Q38" s="98" t="str">
        <f t="shared" si="43"/>
        <v/>
      </c>
      <c r="R38" s="4" t="str">
        <f t="shared" si="44"/>
        <v/>
      </c>
      <c r="S38" s="4" t="str">
        <f t="shared" si="13"/>
        <v/>
      </c>
      <c r="T38" s="107" t="str">
        <f t="shared" si="45"/>
        <v/>
      </c>
      <c r="U38" s="4" t="str">
        <f>IF(M38="","",IF(B38="NB",U37,IF(T38="",SUM($T$5:$T38)+S38,SUM($T$5:$T38))))</f>
        <v/>
      </c>
      <c r="V38" s="109" t="str">
        <f t="shared" si="0"/>
        <v/>
      </c>
      <c r="W38" s="83" t="e">
        <f t="shared" si="14"/>
        <v>#VALUE!</v>
      </c>
      <c r="X38" s="85" t="str">
        <f t="shared" si="15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M1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6"/>
        <v>0</v>
      </c>
      <c r="AL38" s="1">
        <f t="shared" si="47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27"/>
        <v/>
      </c>
      <c r="AU38" s="1" t="str">
        <f t="shared" si="28"/>
        <v/>
      </c>
      <c r="AV38" s="1" t="str">
        <f t="shared" si="29"/>
        <v/>
      </c>
      <c r="AW38" s="1" t="str">
        <f t="shared" si="30"/>
        <v/>
      </c>
      <c r="AX38" s="1" t="str">
        <f t="shared" si="31"/>
        <v/>
      </c>
      <c r="AY38" s="1" t="str">
        <f t="shared" si="32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48"/>
        <v>000000</v>
      </c>
      <c r="BE38" s="1" t="str">
        <f t="shared" si="48"/>
        <v>000000</v>
      </c>
      <c r="BF38" s="1" t="str">
        <f t="shared" si="49"/>
        <v>B</v>
      </c>
      <c r="BG38" s="1" t="str">
        <f t="shared" si="34"/>
        <v/>
      </c>
      <c r="BH38" s="1">
        <f t="shared" si="50"/>
        <v>0</v>
      </c>
      <c r="BI38" s="1" t="str">
        <f t="shared" si="35"/>
        <v/>
      </c>
      <c r="BJ38" s="1">
        <f t="shared" si="51"/>
        <v>0</v>
      </c>
      <c r="BK38" s="1" t="str">
        <f t="shared" si="36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6" t="str">
        <f t="shared" si="11"/>
        <v/>
      </c>
      <c r="C39" s="103" t="str">
        <f t="shared" si="1"/>
        <v/>
      </c>
      <c r="D39" s="99" t="str">
        <f t="shared" si="37"/>
        <v/>
      </c>
      <c r="E39" s="100" t="str">
        <f t="shared" si="38"/>
        <v/>
      </c>
      <c r="F39" s="10" t="str">
        <f t="shared" si="12"/>
        <v/>
      </c>
      <c r="H39" s="106" t="str">
        <f t="shared" si="2"/>
        <v/>
      </c>
      <c r="I39" s="99" t="str">
        <f t="shared" si="39"/>
        <v/>
      </c>
      <c r="J39" s="100" t="str">
        <f t="shared" si="40"/>
        <v/>
      </c>
      <c r="K39" s="10" t="str">
        <f t="shared" si="41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99" t="str">
        <f t="shared" si="42"/>
        <v/>
      </c>
      <c r="Q39" s="100" t="str">
        <f t="shared" si="43"/>
        <v/>
      </c>
      <c r="R39" s="5" t="str">
        <f t="shared" si="44"/>
        <v/>
      </c>
      <c r="S39" s="5" t="str">
        <f t="shared" si="13"/>
        <v/>
      </c>
      <c r="T39" s="107" t="str">
        <f t="shared" si="45"/>
        <v/>
      </c>
      <c r="U39" s="5" t="str">
        <f>IF(M39="","",IF(B39="NB",U38,IF(T39="",SUM($T$5:$T39)+S39,SUM($T$5:$T39))))</f>
        <v/>
      </c>
      <c r="V39" s="110" t="str">
        <f t="shared" si="0"/>
        <v/>
      </c>
      <c r="W39" s="83" t="e">
        <f t="shared" si="14"/>
        <v>#VALUE!</v>
      </c>
      <c r="X39" s="85" t="str">
        <f t="shared" si="15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M1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6"/>
        <v>0</v>
      </c>
      <c r="AL39" s="1">
        <f t="shared" si="47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27"/>
        <v/>
      </c>
      <c r="AU39" s="1" t="str">
        <f t="shared" si="28"/>
        <v/>
      </c>
      <c r="AV39" s="1" t="str">
        <f t="shared" si="29"/>
        <v/>
      </c>
      <c r="AW39" s="1" t="str">
        <f t="shared" si="30"/>
        <v/>
      </c>
      <c r="AX39" s="1" t="str">
        <f t="shared" si="31"/>
        <v/>
      </c>
      <c r="AY39" s="1" t="str">
        <f t="shared" si="32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48"/>
        <v>000000</v>
      </c>
      <c r="BE39" s="1" t="str">
        <f t="shared" si="48"/>
        <v>000000</v>
      </c>
      <c r="BF39" s="1" t="str">
        <f t="shared" si="49"/>
        <v>B</v>
      </c>
      <c r="BG39" s="1" t="str">
        <f t="shared" si="34"/>
        <v/>
      </c>
      <c r="BH39" s="1">
        <f t="shared" si="50"/>
        <v>0</v>
      </c>
      <c r="BI39" s="1" t="str">
        <f t="shared" si="35"/>
        <v/>
      </c>
      <c r="BJ39" s="1">
        <f t="shared" si="51"/>
        <v>0</v>
      </c>
      <c r="BK39" s="1" t="str">
        <f t="shared" si="36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7"/>
        <v/>
      </c>
      <c r="E40" s="45" t="str">
        <f t="shared" si="38"/>
        <v/>
      </c>
      <c r="F40" s="14" t="str">
        <f t="shared" si="12"/>
        <v/>
      </c>
      <c r="H40" s="104" t="str">
        <f t="shared" si="2"/>
        <v/>
      </c>
      <c r="I40" s="13" t="str">
        <f t="shared" si="39"/>
        <v/>
      </c>
      <c r="J40" s="45" t="str">
        <f t="shared" si="40"/>
        <v/>
      </c>
      <c r="K40" s="14" t="str">
        <f t="shared" si="41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2"/>
        <v/>
      </c>
      <c r="Q40" s="45" t="str">
        <f t="shared" si="43"/>
        <v/>
      </c>
      <c r="R40" s="96" t="str">
        <f t="shared" si="44"/>
        <v/>
      </c>
      <c r="S40" s="96" t="str">
        <f t="shared" si="13"/>
        <v/>
      </c>
      <c r="T40" s="107" t="str">
        <f t="shared" si="45"/>
        <v/>
      </c>
      <c r="U40" s="96" t="str">
        <f>IF(M40="","",IF(B40="NB",U39,IF(T40="",SUM($T$5:$T40)+S40,SUM($T$5:$T40))))</f>
        <v/>
      </c>
      <c r="V40" s="108" t="str">
        <f t="shared" si="0"/>
        <v/>
      </c>
      <c r="W40" s="83" t="e">
        <f t="shared" si="14"/>
        <v>#VALUE!</v>
      </c>
      <c r="X40" s="85" t="str">
        <f t="shared" si="15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M1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6"/>
        <v>0</v>
      </c>
      <c r="AL40" s="1">
        <f t="shared" si="47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27"/>
        <v/>
      </c>
      <c r="AU40" s="1" t="str">
        <f t="shared" si="28"/>
        <v/>
      </c>
      <c r="AV40" s="1" t="str">
        <f t="shared" si="29"/>
        <v/>
      </c>
      <c r="AW40" s="1" t="str">
        <f t="shared" si="30"/>
        <v/>
      </c>
      <c r="AX40" s="1" t="str">
        <f t="shared" si="31"/>
        <v/>
      </c>
      <c r="AY40" s="1" t="str">
        <f t="shared" si="32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000000</v>
      </c>
      <c r="BE40" s="1" t="str">
        <f t="shared" si="48"/>
        <v>000000</v>
      </c>
      <c r="BF40" s="1" t="str">
        <f t="shared" si="49"/>
        <v>B</v>
      </c>
      <c r="BG40" s="1" t="str">
        <f t="shared" si="34"/>
        <v/>
      </c>
      <c r="BH40" s="1">
        <f t="shared" si="50"/>
        <v>0</v>
      </c>
      <c r="BI40" s="1" t="str">
        <f t="shared" si="35"/>
        <v/>
      </c>
      <c r="BJ40" s="1">
        <f t="shared" si="51"/>
        <v>0</v>
      </c>
      <c r="BK40" s="1" t="str">
        <f t="shared" si="36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2" t="str">
        <f t="shared" si="1"/>
        <v/>
      </c>
      <c r="D41" s="97" t="str">
        <f t="shared" si="37"/>
        <v/>
      </c>
      <c r="E41" s="98" t="str">
        <f t="shared" si="38"/>
        <v/>
      </c>
      <c r="F41" s="8" t="str">
        <f t="shared" si="12"/>
        <v/>
      </c>
      <c r="H41" s="105" t="str">
        <f t="shared" si="2"/>
        <v/>
      </c>
      <c r="I41" s="97" t="str">
        <f t="shared" si="39"/>
        <v/>
      </c>
      <c r="J41" s="98" t="str">
        <f t="shared" si="40"/>
        <v/>
      </c>
      <c r="K41" s="8" t="str">
        <f t="shared" si="41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7" t="str">
        <f t="shared" si="42"/>
        <v/>
      </c>
      <c r="Q41" s="98" t="str">
        <f t="shared" si="43"/>
        <v/>
      </c>
      <c r="R41" s="4" t="str">
        <f t="shared" si="44"/>
        <v/>
      </c>
      <c r="S41" s="4" t="str">
        <f t="shared" si="13"/>
        <v/>
      </c>
      <c r="T41" s="107" t="str">
        <f t="shared" si="45"/>
        <v/>
      </c>
      <c r="U41" s="4" t="str">
        <f>IF(M41="","",IF(B41="NB",U40,IF(T41="",SUM($T$5:$T41)+S41,SUM($T$5:$T41))))</f>
        <v/>
      </c>
      <c r="V41" s="109" t="str">
        <f t="shared" si="0"/>
        <v/>
      </c>
      <c r="W41" s="83" t="e">
        <f t="shared" si="14"/>
        <v>#VALUE!</v>
      </c>
      <c r="X41" s="85" t="str">
        <f t="shared" si="15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M1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6"/>
        <v>0</v>
      </c>
      <c r="AL41" s="1">
        <f t="shared" si="47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27"/>
        <v/>
      </c>
      <c r="AU41" s="1" t="str">
        <f t="shared" si="28"/>
        <v/>
      </c>
      <c r="AV41" s="1" t="str">
        <f t="shared" si="29"/>
        <v/>
      </c>
      <c r="AW41" s="1" t="str">
        <f t="shared" si="30"/>
        <v/>
      </c>
      <c r="AX41" s="1" t="str">
        <f t="shared" si="31"/>
        <v/>
      </c>
      <c r="AY41" s="1" t="str">
        <f t="shared" si="32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4"/>
        <v/>
      </c>
      <c r="BH41" s="1">
        <f t="shared" si="50"/>
        <v>0</v>
      </c>
      <c r="BI41" s="1" t="str">
        <f t="shared" si="35"/>
        <v/>
      </c>
      <c r="BJ41" s="1">
        <f t="shared" si="51"/>
        <v>0</v>
      </c>
      <c r="BK41" s="1" t="str">
        <f t="shared" si="36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2" t="str">
        <f t="shared" si="1"/>
        <v/>
      </c>
      <c r="D42" s="97" t="str">
        <f t="shared" si="37"/>
        <v/>
      </c>
      <c r="E42" s="98" t="str">
        <f t="shared" si="38"/>
        <v/>
      </c>
      <c r="F42" s="8" t="str">
        <f t="shared" si="12"/>
        <v/>
      </c>
      <c r="H42" s="105" t="str">
        <f t="shared" si="2"/>
        <v/>
      </c>
      <c r="I42" s="97" t="str">
        <f t="shared" si="39"/>
        <v/>
      </c>
      <c r="J42" s="98" t="str">
        <f t="shared" si="40"/>
        <v/>
      </c>
      <c r="K42" s="8" t="str">
        <f t="shared" si="41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7" t="str">
        <f t="shared" si="42"/>
        <v/>
      </c>
      <c r="Q42" s="98" t="str">
        <f t="shared" si="43"/>
        <v/>
      </c>
      <c r="R42" s="4" t="str">
        <f t="shared" si="44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07" t="str">
        <f t="shared" si="45"/>
        <v/>
      </c>
      <c r="U42" s="4" t="str">
        <f>IF(M42="","",IF(B42="NB",U41,IF(T42="",SUM($T$5:$T42)+S42,SUM($T$5:$T42))))</f>
        <v/>
      </c>
      <c r="V42" s="109" t="str">
        <f t="shared" si="0"/>
        <v/>
      </c>
      <c r="W42" s="83" t="e">
        <f t="shared" ref="W42:W73" si="61">IF(M42="","",IF(K42="W",0+BN42,0-BN42)+IF(F42="W",0+BM42,0-BM42))+IF(R42="W",0+BO42,0-BO42)</f>
        <v>#VALUE!</v>
      </c>
      <c r="X42" s="85" t="str">
        <f t="shared" si="15"/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M1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IF(M41="","",IF(Y42="B",IF(M41="P",BH42,""),IF(M40="B",BH42,"")))</f>
        <v/>
      </c>
      <c r="AF42" s="1" t="str">
        <f t="shared" ref="AF42:AF73" si="63">IF(M41="","",IF(Y42="B",IF(M41="B",BH42,""),IF(M40="P",BH42,"")))</f>
        <v/>
      </c>
      <c r="AG42" s="1" t="str">
        <f t="shared" ref="AG42:AG73" si="64">IF(M41="","",IF(Z42="C",IF(M41="B",BJ42,""),IF(M40="B",BJ42,"")))</f>
        <v/>
      </c>
      <c r="AH42" s="1" t="str">
        <f t="shared" ref="AH42:AH73" si="65">IF(M41="","",IF(Z42="C",IF(M41="P",BJ42,""),IF(M40="P",BJ42,"")))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6"/>
        <v>0</v>
      </c>
      <c r="AL42" s="1">
        <f t="shared" si="47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si="24"/>
        <v>N</v>
      </c>
      <c r="AR42" s="1" t="str">
        <f t="shared" si="25"/>
        <v>N</v>
      </c>
      <c r="AS42" s="1" t="str">
        <f t="shared" ref="AS42:AS73" si="69">IF(M41="","",IF(AO42="S",1,AS41+1))</f>
        <v/>
      </c>
      <c r="AT42" s="15" t="str">
        <f t="shared" ref="AT42:AT73" si="70">IF(AT41="Y","N",IF(M41="","",(IF(AND(F41&amp;F42="WW",OR(AO41&amp;AO42="SC",AO41&amp;AO42="CC")),"Y",IF(AND(F40&amp;F41&amp;F42="WLW",BH42&lt;&gt;"B",OR(F40&amp;F41&amp;F42="SCC",F40&amp;F41&amp;F42="CCC")),"Y","N")))))</f>
        <v/>
      </c>
      <c r="AU42" s="1" t="str">
        <f t="shared" ref="AU42:AU73" si="71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2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3">IF(M41="","",IF(AND(S42&lt;0,AS42&gt;2,S42&gt;=(2-AS42)),"R","N"))</f>
        <v/>
      </c>
      <c r="AX42" s="1" t="str">
        <f t="shared" ref="AX42:AX73" si="74">IF(M41="","",IF(M40="P",BL42,""))</f>
        <v/>
      </c>
      <c r="AY42" s="1" t="str">
        <f t="shared" ref="AY42:AY73" si="75">IF(M41="","",IF(M40="B",BL42,""))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6">IF(AE41="",AF41,AE41)&amp;F41</f>
        <v/>
      </c>
      <c r="BH42" s="1">
        <f t="shared" si="50"/>
        <v>0</v>
      </c>
      <c r="BI42" s="1" t="str">
        <f t="shared" ref="BI42:BI73" si="77">IF(AG41="",AH41,AG41)&amp;K41</f>
        <v/>
      </c>
      <c r="BJ42" s="1">
        <f t="shared" si="51"/>
        <v>0</v>
      </c>
      <c r="BK42" s="1" t="str">
        <f t="shared" ref="BK42:BK73" si="78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2" t="str">
        <f t="shared" si="1"/>
        <v/>
      </c>
      <c r="D43" s="97" t="str">
        <f t="shared" si="37"/>
        <v/>
      </c>
      <c r="E43" s="98" t="str">
        <f t="shared" si="38"/>
        <v/>
      </c>
      <c r="F43" s="8" t="str">
        <f t="shared" si="12"/>
        <v/>
      </c>
      <c r="H43" s="105" t="str">
        <f t="shared" si="2"/>
        <v/>
      </c>
      <c r="I43" s="97" t="str">
        <f t="shared" si="39"/>
        <v/>
      </c>
      <c r="J43" s="98" t="str">
        <f t="shared" si="40"/>
        <v/>
      </c>
      <c r="K43" s="8" t="str">
        <f t="shared" si="41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7" t="str">
        <f t="shared" si="42"/>
        <v/>
      </c>
      <c r="Q43" s="98" t="str">
        <f t="shared" si="43"/>
        <v/>
      </c>
      <c r="R43" s="4" t="str">
        <f t="shared" si="44"/>
        <v/>
      </c>
      <c r="S43" s="4" t="str">
        <f t="shared" si="60"/>
        <v/>
      </c>
      <c r="T43" s="107" t="str">
        <f t="shared" si="45"/>
        <v/>
      </c>
      <c r="U43" s="4" t="str">
        <f>IF(M43="","",IF(B43="NB",U42,IF(T43="",SUM($T$5:$T43)+S43,SUM($T$5:$T43))))</f>
        <v/>
      </c>
      <c r="V43" s="109" t="str">
        <f t="shared" si="0"/>
        <v/>
      </c>
      <c r="W43" s="83" t="e">
        <f t="shared" si="61"/>
        <v>#VALUE!</v>
      </c>
      <c r="X43" s="85" t="str">
        <f t="shared" si="15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M1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6"/>
        <v>0</v>
      </c>
      <c r="AL43" s="1">
        <f t="shared" si="47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24"/>
        <v>N</v>
      </c>
      <c r="AR43" s="1" t="str">
        <f t="shared" si="25"/>
        <v>N</v>
      </c>
      <c r="AS43" s="1" t="str">
        <f t="shared" si="69"/>
        <v/>
      </c>
      <c r="AT43" s="15" t="str">
        <f t="shared" si="70"/>
        <v/>
      </c>
      <c r="AU43" s="1" t="str">
        <f t="shared" si="71"/>
        <v/>
      </c>
      <c r="AV43" s="1" t="str">
        <f t="shared" si="72"/>
        <v/>
      </c>
      <c r="AW43" s="1" t="str">
        <f t="shared" si="73"/>
        <v/>
      </c>
      <c r="AX43" s="1" t="str">
        <f t="shared" si="74"/>
        <v/>
      </c>
      <c r="AY43" s="1" t="str">
        <f t="shared" si="75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6"/>
        <v/>
      </c>
      <c r="BH43" s="1">
        <f t="shared" si="50"/>
        <v>0</v>
      </c>
      <c r="BI43" s="1" t="str">
        <f t="shared" si="77"/>
        <v/>
      </c>
      <c r="BJ43" s="1">
        <f t="shared" si="51"/>
        <v>0</v>
      </c>
      <c r="BK43" s="1" t="str">
        <f t="shared" si="78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6" t="str">
        <f t="shared" si="59"/>
        <v/>
      </c>
      <c r="C44" s="103" t="str">
        <f t="shared" si="1"/>
        <v/>
      </c>
      <c r="D44" s="99" t="str">
        <f t="shared" si="37"/>
        <v/>
      </c>
      <c r="E44" s="100" t="str">
        <f t="shared" si="38"/>
        <v/>
      </c>
      <c r="F44" s="10" t="str">
        <f t="shared" si="12"/>
        <v/>
      </c>
      <c r="H44" s="106" t="str">
        <f t="shared" si="2"/>
        <v/>
      </c>
      <c r="I44" s="99" t="str">
        <f t="shared" si="39"/>
        <v/>
      </c>
      <c r="J44" s="100" t="str">
        <f t="shared" si="40"/>
        <v/>
      </c>
      <c r="K44" s="10" t="str">
        <f t="shared" si="41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99" t="str">
        <f t="shared" si="42"/>
        <v/>
      </c>
      <c r="Q44" s="100" t="str">
        <f t="shared" si="43"/>
        <v/>
      </c>
      <c r="R44" s="5" t="str">
        <f t="shared" si="44"/>
        <v/>
      </c>
      <c r="S44" s="5" t="str">
        <f t="shared" si="60"/>
        <v/>
      </c>
      <c r="T44" s="107" t="str">
        <f t="shared" si="45"/>
        <v/>
      </c>
      <c r="U44" s="5" t="str">
        <f>IF(M44="","",IF(B44="NB",U43,IF(T44="",SUM($T$5:$T44)+S44,SUM($T$5:$T44))))</f>
        <v/>
      </c>
      <c r="V44" s="110" t="str">
        <f t="shared" si="0"/>
        <v/>
      </c>
      <c r="W44" s="83" t="e">
        <f t="shared" si="61"/>
        <v>#VALUE!</v>
      </c>
      <c r="X44" s="85" t="str">
        <f t="shared" si="15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M1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6"/>
        <v>0</v>
      </c>
      <c r="AL44" s="1">
        <f t="shared" si="47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24"/>
        <v>N</v>
      </c>
      <c r="AR44" s="1" t="str">
        <f t="shared" si="25"/>
        <v>N</v>
      </c>
      <c r="AS44" s="1" t="str">
        <f t="shared" si="69"/>
        <v/>
      </c>
      <c r="AT44" s="15" t="str">
        <f t="shared" si="70"/>
        <v/>
      </c>
      <c r="AU44" s="1" t="str">
        <f t="shared" si="71"/>
        <v/>
      </c>
      <c r="AV44" s="1" t="str">
        <f t="shared" si="72"/>
        <v/>
      </c>
      <c r="AW44" s="1" t="str">
        <f t="shared" si="73"/>
        <v/>
      </c>
      <c r="AX44" s="1" t="str">
        <f t="shared" si="74"/>
        <v/>
      </c>
      <c r="AY44" s="1" t="str">
        <f t="shared" si="75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6"/>
        <v/>
      </c>
      <c r="BH44" s="1">
        <f t="shared" si="50"/>
        <v>0</v>
      </c>
      <c r="BI44" s="1" t="str">
        <f t="shared" si="77"/>
        <v/>
      </c>
      <c r="BJ44" s="1">
        <f t="shared" si="51"/>
        <v>0</v>
      </c>
      <c r="BK44" s="1" t="str">
        <f t="shared" si="78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1" t="str">
        <f t="shared" si="1"/>
        <v/>
      </c>
      <c r="D45" s="13" t="str">
        <f t="shared" si="37"/>
        <v/>
      </c>
      <c r="E45" s="45" t="str">
        <f t="shared" si="38"/>
        <v/>
      </c>
      <c r="F45" s="14" t="str">
        <f t="shared" si="12"/>
        <v/>
      </c>
      <c r="H45" s="104" t="str">
        <f t="shared" si="2"/>
        <v/>
      </c>
      <c r="I45" s="13" t="str">
        <f t="shared" si="39"/>
        <v/>
      </c>
      <c r="J45" s="45" t="str">
        <f t="shared" si="40"/>
        <v/>
      </c>
      <c r="K45" s="14" t="str">
        <f t="shared" si="41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2"/>
        <v/>
      </c>
      <c r="Q45" s="45" t="str">
        <f t="shared" si="43"/>
        <v/>
      </c>
      <c r="R45" s="96" t="str">
        <f t="shared" si="44"/>
        <v/>
      </c>
      <c r="S45" s="96" t="str">
        <f t="shared" si="60"/>
        <v/>
      </c>
      <c r="T45" s="107" t="str">
        <f t="shared" si="45"/>
        <v/>
      </c>
      <c r="U45" s="96" t="str">
        <f>IF(M45="","",IF(B45="NB",U44,IF(T45="",SUM($T$5:$T45)+S45,SUM($T$5:$T45))))</f>
        <v/>
      </c>
      <c r="V45" s="108" t="str">
        <f t="shared" si="0"/>
        <v/>
      </c>
      <c r="W45" s="83" t="e">
        <f t="shared" si="61"/>
        <v>#VALUE!</v>
      </c>
      <c r="X45" s="85" t="str">
        <f t="shared" si="15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M1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6"/>
        <v>0</v>
      </c>
      <c r="AL45" s="1">
        <f t="shared" si="47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 t="str">
        <f t="shared" si="69"/>
        <v/>
      </c>
      <c r="AT45" s="15" t="str">
        <f t="shared" si="70"/>
        <v/>
      </c>
      <c r="AU45" s="1" t="str">
        <f t="shared" si="71"/>
        <v/>
      </c>
      <c r="AV45" s="1" t="str">
        <f t="shared" si="72"/>
        <v/>
      </c>
      <c r="AW45" s="1" t="str">
        <f t="shared" si="73"/>
        <v/>
      </c>
      <c r="AX45" s="1" t="str">
        <f t="shared" si="74"/>
        <v/>
      </c>
      <c r="AY45" s="1" t="str">
        <f t="shared" si="75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6"/>
        <v/>
      </c>
      <c r="BH45" s="1">
        <f t="shared" si="50"/>
        <v>0</v>
      </c>
      <c r="BI45" s="1" t="str">
        <f t="shared" si="77"/>
        <v/>
      </c>
      <c r="BJ45" s="1">
        <f t="shared" si="51"/>
        <v>0</v>
      </c>
      <c r="BK45" s="1" t="str">
        <f t="shared" si="78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2" t="str">
        <f t="shared" si="1"/>
        <v/>
      </c>
      <c r="D46" s="97" t="str">
        <f t="shared" si="37"/>
        <v/>
      </c>
      <c r="E46" s="98" t="str">
        <f t="shared" si="38"/>
        <v/>
      </c>
      <c r="F46" s="8" t="str">
        <f t="shared" si="12"/>
        <v/>
      </c>
      <c r="H46" s="105" t="str">
        <f t="shared" si="2"/>
        <v/>
      </c>
      <c r="I46" s="97" t="str">
        <f t="shared" si="39"/>
        <v/>
      </c>
      <c r="J46" s="98" t="str">
        <f t="shared" si="40"/>
        <v/>
      </c>
      <c r="K46" s="8" t="str">
        <f t="shared" si="41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7" t="str">
        <f t="shared" si="42"/>
        <v/>
      </c>
      <c r="Q46" s="98" t="str">
        <f t="shared" si="43"/>
        <v/>
      </c>
      <c r="R46" s="4" t="str">
        <f t="shared" si="44"/>
        <v/>
      </c>
      <c r="S46" s="4" t="str">
        <f t="shared" si="60"/>
        <v/>
      </c>
      <c r="T46" s="107" t="str">
        <f t="shared" si="45"/>
        <v/>
      </c>
      <c r="U46" s="4" t="str">
        <f>IF(M46="","",IF(B46="NB",U45,IF(T46="",SUM($T$5:$T46)+S46,SUM($T$5:$T46))))</f>
        <v/>
      </c>
      <c r="V46" s="109" t="str">
        <f t="shared" si="0"/>
        <v/>
      </c>
      <c r="W46" s="83" t="e">
        <f t="shared" si="61"/>
        <v>#VALUE!</v>
      </c>
      <c r="X46" s="85" t="str">
        <f t="shared" si="15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M1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6"/>
        <v>0</v>
      </c>
      <c r="AL46" s="1">
        <f t="shared" si="47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24"/>
        <v>N</v>
      </c>
      <c r="AR46" s="1" t="str">
        <f t="shared" si="25"/>
        <v>N</v>
      </c>
      <c r="AS46" s="1" t="str">
        <f t="shared" si="69"/>
        <v/>
      </c>
      <c r="AT46" s="15" t="str">
        <f t="shared" si="70"/>
        <v/>
      </c>
      <c r="AU46" s="1" t="str">
        <f t="shared" si="71"/>
        <v/>
      </c>
      <c r="AV46" s="1" t="str">
        <f t="shared" si="72"/>
        <v/>
      </c>
      <c r="AW46" s="1" t="str">
        <f t="shared" si="73"/>
        <v/>
      </c>
      <c r="AX46" s="1" t="str">
        <f t="shared" si="74"/>
        <v/>
      </c>
      <c r="AY46" s="1" t="str">
        <f t="shared" si="75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79">IF(AZ41="",0,AZ41)&amp;IF(AZ42="",0,AZ42)&amp;IF(AZ43="",0,AZ43)&amp;IF(AZ44="",0,AZ44)&amp;IF(AZ45="",0,AZ45)</f>
        <v>00000</v>
      </c>
      <c r="BC46" s="1" t="str">
        <f t="shared" si="79"/>
        <v>00000</v>
      </c>
      <c r="BD46" s="1" t="str">
        <f t="shared" ref="BD46:BE61" si="80">IF(AZ40="",0,AZ40)&amp;IF(AZ41="",0,AZ41)&amp;IF(AZ42="",0,AZ42)&amp;IF(AZ43="",0,AZ43)&amp;IF(AZ44="",0,AZ44)&amp;IF(AZ45="",0,AZ45)</f>
        <v>000000</v>
      </c>
      <c r="BE46" s="1" t="str">
        <f t="shared" si="80"/>
        <v>000000</v>
      </c>
      <c r="BF46" s="1" t="str">
        <f t="shared" si="49"/>
        <v>B</v>
      </c>
      <c r="BG46" s="1" t="str">
        <f t="shared" si="76"/>
        <v/>
      </c>
      <c r="BH46" s="1">
        <f t="shared" si="50"/>
        <v>0</v>
      </c>
      <c r="BI46" s="1" t="str">
        <f t="shared" si="77"/>
        <v/>
      </c>
      <c r="BJ46" s="1">
        <f t="shared" si="51"/>
        <v>0</v>
      </c>
      <c r="BK46" s="1" t="str">
        <f t="shared" si="78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2" t="str">
        <f t="shared" si="1"/>
        <v/>
      </c>
      <c r="D47" s="97" t="str">
        <f t="shared" si="37"/>
        <v/>
      </c>
      <c r="E47" s="98" t="str">
        <f t="shared" si="38"/>
        <v/>
      </c>
      <c r="F47" s="8" t="str">
        <f t="shared" si="12"/>
        <v/>
      </c>
      <c r="H47" s="105" t="str">
        <f t="shared" si="2"/>
        <v/>
      </c>
      <c r="I47" s="97" t="str">
        <f t="shared" si="39"/>
        <v/>
      </c>
      <c r="J47" s="98" t="str">
        <f t="shared" si="40"/>
        <v/>
      </c>
      <c r="K47" s="8" t="str">
        <f t="shared" si="41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7" t="str">
        <f t="shared" si="42"/>
        <v/>
      </c>
      <c r="Q47" s="98" t="str">
        <f t="shared" si="43"/>
        <v/>
      </c>
      <c r="R47" s="4" t="str">
        <f t="shared" si="44"/>
        <v/>
      </c>
      <c r="S47" s="4" t="str">
        <f t="shared" si="60"/>
        <v/>
      </c>
      <c r="T47" s="107" t="str">
        <f t="shared" si="45"/>
        <v/>
      </c>
      <c r="U47" s="4" t="str">
        <f>IF(M47="","",IF(B47="NB",U46,IF(T47="",SUM($T$5:$T47)+S47,SUM($T$5:$T47))))</f>
        <v/>
      </c>
      <c r="V47" s="109" t="str">
        <f t="shared" si="0"/>
        <v/>
      </c>
      <c r="W47" s="83" t="e">
        <f t="shared" si="61"/>
        <v>#VALUE!</v>
      </c>
      <c r="X47" s="85" t="str">
        <f t="shared" si="15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M1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6"/>
        <v>0</v>
      </c>
      <c r="AL47" s="1">
        <f t="shared" si="47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24"/>
        <v>N</v>
      </c>
      <c r="AR47" s="1" t="str">
        <f t="shared" si="25"/>
        <v>N</v>
      </c>
      <c r="AS47" s="1" t="str">
        <f t="shared" si="69"/>
        <v/>
      </c>
      <c r="AT47" s="15" t="str">
        <f t="shared" si="70"/>
        <v/>
      </c>
      <c r="AU47" s="1" t="str">
        <f t="shared" si="71"/>
        <v/>
      </c>
      <c r="AV47" s="1" t="str">
        <f t="shared" si="72"/>
        <v/>
      </c>
      <c r="AW47" s="1" t="str">
        <f t="shared" si="73"/>
        <v/>
      </c>
      <c r="AX47" s="1" t="str">
        <f t="shared" si="74"/>
        <v/>
      </c>
      <c r="AY47" s="1" t="str">
        <f t="shared" si="75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79"/>
        <v>00000</v>
      </c>
      <c r="BC47" s="1" t="str">
        <f t="shared" si="79"/>
        <v>00000</v>
      </c>
      <c r="BD47" s="1" t="str">
        <f t="shared" si="80"/>
        <v>000000</v>
      </c>
      <c r="BE47" s="1" t="str">
        <f t="shared" si="80"/>
        <v>000000</v>
      </c>
      <c r="BF47" s="1" t="str">
        <f t="shared" si="49"/>
        <v>B</v>
      </c>
      <c r="BG47" s="1" t="str">
        <f t="shared" si="76"/>
        <v/>
      </c>
      <c r="BH47" s="1">
        <f t="shared" si="50"/>
        <v>0</v>
      </c>
      <c r="BI47" s="1" t="str">
        <f t="shared" si="77"/>
        <v/>
      </c>
      <c r="BJ47" s="1">
        <f t="shared" si="51"/>
        <v>0</v>
      </c>
      <c r="BK47" s="1" t="str">
        <f t="shared" si="78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2" t="str">
        <f t="shared" si="1"/>
        <v/>
      </c>
      <c r="D48" s="97" t="str">
        <f t="shared" si="37"/>
        <v/>
      </c>
      <c r="E48" s="98" t="str">
        <f t="shared" si="38"/>
        <v/>
      </c>
      <c r="F48" s="8" t="str">
        <f t="shared" si="12"/>
        <v/>
      </c>
      <c r="H48" s="105" t="str">
        <f t="shared" si="2"/>
        <v/>
      </c>
      <c r="I48" s="97" t="str">
        <f t="shared" si="39"/>
        <v/>
      </c>
      <c r="J48" s="98" t="str">
        <f t="shared" si="40"/>
        <v/>
      </c>
      <c r="K48" s="8" t="str">
        <f t="shared" si="41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7" t="str">
        <f t="shared" si="42"/>
        <v/>
      </c>
      <c r="Q48" s="98" t="str">
        <f t="shared" si="43"/>
        <v/>
      </c>
      <c r="R48" s="4" t="str">
        <f t="shared" si="44"/>
        <v/>
      </c>
      <c r="S48" s="4" t="str">
        <f t="shared" si="60"/>
        <v/>
      </c>
      <c r="T48" s="107" t="str">
        <f t="shared" si="45"/>
        <v/>
      </c>
      <c r="U48" s="4" t="str">
        <f>IF(M48="","",IF(B48="NB",U47,IF(T48="",SUM($T$5:$T48)+S48,SUM($T$5:$T48))))</f>
        <v/>
      </c>
      <c r="V48" s="109" t="str">
        <f t="shared" si="0"/>
        <v/>
      </c>
      <c r="W48" s="83" t="e">
        <f t="shared" si="61"/>
        <v>#VALUE!</v>
      </c>
      <c r="X48" s="85" t="str">
        <f t="shared" si="15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M1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6"/>
        <v>0</v>
      </c>
      <c r="AL48" s="1">
        <f t="shared" si="47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24"/>
        <v>N</v>
      </c>
      <c r="AR48" s="1" t="str">
        <f t="shared" si="25"/>
        <v>N</v>
      </c>
      <c r="AS48" s="1" t="str">
        <f t="shared" si="69"/>
        <v/>
      </c>
      <c r="AT48" s="15" t="str">
        <f t="shared" si="70"/>
        <v/>
      </c>
      <c r="AU48" s="1" t="str">
        <f t="shared" si="71"/>
        <v/>
      </c>
      <c r="AV48" s="1" t="str">
        <f t="shared" si="72"/>
        <v/>
      </c>
      <c r="AW48" s="1" t="str">
        <f t="shared" si="73"/>
        <v/>
      </c>
      <c r="AX48" s="1" t="str">
        <f t="shared" si="74"/>
        <v/>
      </c>
      <c r="AY48" s="1" t="str">
        <f t="shared" si="75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79"/>
        <v>00000</v>
      </c>
      <c r="BC48" s="1" t="str">
        <f t="shared" si="79"/>
        <v>00000</v>
      </c>
      <c r="BD48" s="1" t="str">
        <f t="shared" si="80"/>
        <v>000000</v>
      </c>
      <c r="BE48" s="1" t="str">
        <f t="shared" si="80"/>
        <v>000000</v>
      </c>
      <c r="BF48" s="1" t="str">
        <f t="shared" si="49"/>
        <v>B</v>
      </c>
      <c r="BG48" s="1" t="str">
        <f t="shared" si="76"/>
        <v/>
      </c>
      <c r="BH48" s="1">
        <f t="shared" si="50"/>
        <v>0</v>
      </c>
      <c r="BI48" s="1" t="str">
        <f t="shared" si="77"/>
        <v/>
      </c>
      <c r="BJ48" s="1">
        <f t="shared" si="51"/>
        <v>0</v>
      </c>
      <c r="BK48" s="1" t="str">
        <f t="shared" si="78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6" t="str">
        <f t="shared" si="59"/>
        <v/>
      </c>
      <c r="C49" s="103" t="str">
        <f t="shared" si="1"/>
        <v/>
      </c>
      <c r="D49" s="99" t="str">
        <f t="shared" si="37"/>
        <v/>
      </c>
      <c r="E49" s="100" t="str">
        <f t="shared" si="38"/>
        <v/>
      </c>
      <c r="F49" s="10" t="str">
        <f t="shared" si="12"/>
        <v/>
      </c>
      <c r="H49" s="106" t="str">
        <f t="shared" si="2"/>
        <v/>
      </c>
      <c r="I49" s="99" t="str">
        <f t="shared" si="39"/>
        <v/>
      </c>
      <c r="J49" s="100" t="str">
        <f t="shared" si="40"/>
        <v/>
      </c>
      <c r="K49" s="10" t="str">
        <f t="shared" si="41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99" t="str">
        <f t="shared" si="42"/>
        <v/>
      </c>
      <c r="Q49" s="100" t="str">
        <f t="shared" si="43"/>
        <v/>
      </c>
      <c r="R49" s="5" t="str">
        <f t="shared" si="44"/>
        <v/>
      </c>
      <c r="S49" s="5" t="str">
        <f t="shared" si="60"/>
        <v/>
      </c>
      <c r="T49" s="107" t="str">
        <f t="shared" si="45"/>
        <v/>
      </c>
      <c r="U49" s="5" t="str">
        <f>IF(M49="","",IF(B49="NB",U48,IF(T49="",SUM($T$5:$T49)+S49,SUM($T$5:$T49))))</f>
        <v/>
      </c>
      <c r="V49" s="110" t="str">
        <f t="shared" si="0"/>
        <v/>
      </c>
      <c r="W49" s="83" t="e">
        <f t="shared" si="61"/>
        <v>#VALUE!</v>
      </c>
      <c r="X49" s="85" t="str">
        <f t="shared" si="15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M1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6"/>
        <v>0</v>
      </c>
      <c r="AL49" s="1">
        <f t="shared" si="47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24"/>
        <v>N</v>
      </c>
      <c r="AR49" s="1" t="str">
        <f t="shared" si="25"/>
        <v>N</v>
      </c>
      <c r="AS49" s="1" t="str">
        <f t="shared" si="69"/>
        <v/>
      </c>
      <c r="AT49" s="15" t="str">
        <f t="shared" si="70"/>
        <v/>
      </c>
      <c r="AU49" s="1" t="str">
        <f t="shared" si="71"/>
        <v/>
      </c>
      <c r="AV49" s="1" t="str">
        <f t="shared" si="72"/>
        <v/>
      </c>
      <c r="AW49" s="1" t="str">
        <f t="shared" si="73"/>
        <v/>
      </c>
      <c r="AX49" s="1" t="str">
        <f t="shared" si="74"/>
        <v/>
      </c>
      <c r="AY49" s="1" t="str">
        <f t="shared" si="75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79"/>
        <v>00000</v>
      </c>
      <c r="BC49" s="1" t="str">
        <f t="shared" si="79"/>
        <v>00000</v>
      </c>
      <c r="BD49" s="1" t="str">
        <f t="shared" si="80"/>
        <v>000000</v>
      </c>
      <c r="BE49" s="1" t="str">
        <f t="shared" si="80"/>
        <v>000000</v>
      </c>
      <c r="BF49" s="1" t="str">
        <f t="shared" si="49"/>
        <v>B</v>
      </c>
      <c r="BG49" s="1" t="str">
        <f t="shared" si="76"/>
        <v/>
      </c>
      <c r="BH49" s="1">
        <f t="shared" si="50"/>
        <v>0</v>
      </c>
      <c r="BI49" s="1" t="str">
        <f t="shared" si="77"/>
        <v/>
      </c>
      <c r="BJ49" s="1">
        <f t="shared" si="51"/>
        <v>0</v>
      </c>
      <c r="BK49" s="1" t="str">
        <f t="shared" si="78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1" t="str">
        <f t="shared" si="1"/>
        <v/>
      </c>
      <c r="D50" s="13" t="str">
        <f t="shared" si="37"/>
        <v/>
      </c>
      <c r="E50" s="45" t="str">
        <f t="shared" si="38"/>
        <v/>
      </c>
      <c r="F50" s="14" t="str">
        <f t="shared" si="12"/>
        <v/>
      </c>
      <c r="H50" s="104" t="str">
        <f t="shared" si="2"/>
        <v/>
      </c>
      <c r="I50" s="13" t="str">
        <f t="shared" si="39"/>
        <v/>
      </c>
      <c r="J50" s="45" t="str">
        <f t="shared" si="40"/>
        <v/>
      </c>
      <c r="K50" s="14" t="str">
        <f t="shared" si="41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2"/>
        <v/>
      </c>
      <c r="Q50" s="45" t="str">
        <f t="shared" si="43"/>
        <v/>
      </c>
      <c r="R50" s="96" t="str">
        <f t="shared" si="44"/>
        <v/>
      </c>
      <c r="S50" s="96" t="str">
        <f t="shared" si="60"/>
        <v/>
      </c>
      <c r="T50" s="107" t="str">
        <f t="shared" si="45"/>
        <v/>
      </c>
      <c r="U50" s="96" t="str">
        <f>IF(M50="","",IF(B50="NB",U49,IF(T50="",SUM($T$5:$T50)+S50,SUM($T$5:$T50))))</f>
        <v/>
      </c>
      <c r="V50" s="108" t="str">
        <f t="shared" si="0"/>
        <v/>
      </c>
      <c r="W50" s="83" t="e">
        <f t="shared" si="61"/>
        <v>#VALUE!</v>
      </c>
      <c r="X50" s="85" t="str">
        <f t="shared" si="15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M1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6"/>
        <v>0</v>
      </c>
      <c r="AL50" s="1">
        <f t="shared" si="47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24"/>
        <v>N</v>
      </c>
      <c r="AR50" s="1" t="str">
        <f t="shared" si="25"/>
        <v>N</v>
      </c>
      <c r="AS50" s="1" t="str">
        <f t="shared" si="69"/>
        <v/>
      </c>
      <c r="AT50" s="15" t="str">
        <f t="shared" si="70"/>
        <v/>
      </c>
      <c r="AU50" s="1" t="str">
        <f t="shared" si="71"/>
        <v/>
      </c>
      <c r="AV50" s="1" t="str">
        <f t="shared" si="72"/>
        <v/>
      </c>
      <c r="AW50" s="1" t="str">
        <f t="shared" si="73"/>
        <v/>
      </c>
      <c r="AX50" s="1" t="str">
        <f t="shared" si="74"/>
        <v/>
      </c>
      <c r="AY50" s="1" t="str">
        <f t="shared" si="75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79"/>
        <v>00000</v>
      </c>
      <c r="BC50" s="1" t="str">
        <f t="shared" si="79"/>
        <v>00000</v>
      </c>
      <c r="BD50" s="1" t="str">
        <f t="shared" si="80"/>
        <v>000000</v>
      </c>
      <c r="BE50" s="1" t="str">
        <f t="shared" si="80"/>
        <v>000000</v>
      </c>
      <c r="BF50" s="1" t="str">
        <f t="shared" si="49"/>
        <v>B</v>
      </c>
      <c r="BG50" s="1" t="str">
        <f t="shared" si="76"/>
        <v/>
      </c>
      <c r="BH50" s="1">
        <f t="shared" si="50"/>
        <v>0</v>
      </c>
      <c r="BI50" s="1" t="str">
        <f t="shared" si="77"/>
        <v/>
      </c>
      <c r="BJ50" s="1">
        <f t="shared" si="51"/>
        <v>0</v>
      </c>
      <c r="BK50" s="1" t="str">
        <f t="shared" si="78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2" t="str">
        <f t="shared" si="1"/>
        <v/>
      </c>
      <c r="D51" s="97" t="str">
        <f t="shared" si="37"/>
        <v/>
      </c>
      <c r="E51" s="98" t="str">
        <f t="shared" si="38"/>
        <v/>
      </c>
      <c r="F51" s="8" t="str">
        <f t="shared" si="12"/>
        <v/>
      </c>
      <c r="H51" s="105" t="str">
        <f t="shared" si="2"/>
        <v/>
      </c>
      <c r="I51" s="97" t="str">
        <f t="shared" si="39"/>
        <v/>
      </c>
      <c r="J51" s="98" t="str">
        <f t="shared" si="40"/>
        <v/>
      </c>
      <c r="K51" s="8" t="str">
        <f t="shared" si="41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7" t="str">
        <f t="shared" si="42"/>
        <v/>
      </c>
      <c r="Q51" s="98" t="str">
        <f t="shared" si="43"/>
        <v/>
      </c>
      <c r="R51" s="4" t="str">
        <f t="shared" si="44"/>
        <v/>
      </c>
      <c r="S51" s="4" t="str">
        <f t="shared" si="60"/>
        <v/>
      </c>
      <c r="T51" s="107" t="str">
        <f t="shared" si="45"/>
        <v/>
      </c>
      <c r="U51" s="4" t="str">
        <f>IF(M51="","",IF(B51="NB",U50,IF(T51="",SUM($T$5:$T51)+S51,SUM($T$5:$T51))))</f>
        <v/>
      </c>
      <c r="V51" s="109" t="str">
        <f t="shared" si="0"/>
        <v/>
      </c>
      <c r="W51" s="83" t="e">
        <f t="shared" si="61"/>
        <v>#VALUE!</v>
      </c>
      <c r="X51" s="85" t="str">
        <f t="shared" si="15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M1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6"/>
        <v>0</v>
      </c>
      <c r="AL51" s="1">
        <f t="shared" si="47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24"/>
        <v>N</v>
      </c>
      <c r="AR51" s="1" t="str">
        <f t="shared" si="25"/>
        <v>N</v>
      </c>
      <c r="AS51" s="1" t="str">
        <f t="shared" si="69"/>
        <v/>
      </c>
      <c r="AT51" s="15" t="str">
        <f t="shared" si="70"/>
        <v/>
      </c>
      <c r="AU51" s="1" t="str">
        <f t="shared" si="71"/>
        <v/>
      </c>
      <c r="AV51" s="1" t="str">
        <f t="shared" si="72"/>
        <v/>
      </c>
      <c r="AW51" s="1" t="str">
        <f t="shared" si="73"/>
        <v/>
      </c>
      <c r="AX51" s="1" t="str">
        <f t="shared" si="74"/>
        <v/>
      </c>
      <c r="AY51" s="1" t="str">
        <f t="shared" si="75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79"/>
        <v>00000</v>
      </c>
      <c r="BC51" s="1" t="str">
        <f t="shared" si="79"/>
        <v>00000</v>
      </c>
      <c r="BD51" s="1" t="str">
        <f t="shared" si="80"/>
        <v>000000</v>
      </c>
      <c r="BE51" s="1" t="str">
        <f t="shared" si="80"/>
        <v>000000</v>
      </c>
      <c r="BF51" s="1" t="str">
        <f t="shared" si="49"/>
        <v>B</v>
      </c>
      <c r="BG51" s="1" t="str">
        <f t="shared" si="76"/>
        <v/>
      </c>
      <c r="BH51" s="1">
        <f t="shared" si="50"/>
        <v>0</v>
      </c>
      <c r="BI51" s="1" t="str">
        <f t="shared" si="77"/>
        <v/>
      </c>
      <c r="BJ51" s="1">
        <f t="shared" si="51"/>
        <v>0</v>
      </c>
      <c r="BK51" s="1" t="str">
        <f t="shared" si="78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2" t="str">
        <f t="shared" si="1"/>
        <v/>
      </c>
      <c r="D52" s="97" t="str">
        <f t="shared" si="37"/>
        <v/>
      </c>
      <c r="E52" s="98" t="str">
        <f t="shared" si="38"/>
        <v/>
      </c>
      <c r="F52" s="8" t="str">
        <f t="shared" si="12"/>
        <v/>
      </c>
      <c r="H52" s="105" t="str">
        <f t="shared" si="2"/>
        <v/>
      </c>
      <c r="I52" s="97" t="str">
        <f t="shared" si="39"/>
        <v/>
      </c>
      <c r="J52" s="98" t="str">
        <f t="shared" si="40"/>
        <v/>
      </c>
      <c r="K52" s="8" t="str">
        <f t="shared" si="41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7" t="str">
        <f t="shared" si="42"/>
        <v/>
      </c>
      <c r="Q52" s="98" t="str">
        <f t="shared" si="43"/>
        <v/>
      </c>
      <c r="R52" s="4" t="str">
        <f t="shared" si="44"/>
        <v/>
      </c>
      <c r="S52" s="4" t="str">
        <f t="shared" si="60"/>
        <v/>
      </c>
      <c r="T52" s="107" t="str">
        <f t="shared" si="45"/>
        <v/>
      </c>
      <c r="U52" s="4" t="str">
        <f>IF(M52="","",IF(B52="NB",U51,IF(T52="",SUM($T$5:$T52)+S52,SUM($T$5:$T52))))</f>
        <v/>
      </c>
      <c r="V52" s="109" t="str">
        <f t="shared" si="0"/>
        <v/>
      </c>
      <c r="W52" s="83" t="e">
        <f t="shared" si="61"/>
        <v>#VALUE!</v>
      </c>
      <c r="X52" s="85" t="str">
        <f t="shared" si="15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M1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6"/>
        <v>0</v>
      </c>
      <c r="AL52" s="1">
        <f t="shared" si="47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24"/>
        <v>N</v>
      </c>
      <c r="AR52" s="1" t="str">
        <f t="shared" si="25"/>
        <v>N</v>
      </c>
      <c r="AS52" s="1" t="str">
        <f t="shared" si="69"/>
        <v/>
      </c>
      <c r="AT52" s="15" t="str">
        <f t="shared" si="70"/>
        <v/>
      </c>
      <c r="AU52" s="1" t="str">
        <f t="shared" si="71"/>
        <v/>
      </c>
      <c r="AV52" s="1" t="str">
        <f t="shared" si="72"/>
        <v/>
      </c>
      <c r="AW52" s="1" t="str">
        <f t="shared" si="73"/>
        <v/>
      </c>
      <c r="AX52" s="1" t="str">
        <f t="shared" si="74"/>
        <v/>
      </c>
      <c r="AY52" s="1" t="str">
        <f t="shared" si="75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79"/>
        <v>00000</v>
      </c>
      <c r="BC52" s="1" t="str">
        <f t="shared" si="79"/>
        <v>00000</v>
      </c>
      <c r="BD52" s="1" t="str">
        <f t="shared" si="80"/>
        <v>000000</v>
      </c>
      <c r="BE52" s="1" t="str">
        <f t="shared" si="80"/>
        <v>000000</v>
      </c>
      <c r="BF52" s="1" t="str">
        <f t="shared" si="49"/>
        <v>B</v>
      </c>
      <c r="BG52" s="1" t="str">
        <f t="shared" si="76"/>
        <v/>
      </c>
      <c r="BH52" s="1">
        <f t="shared" si="50"/>
        <v>0</v>
      </c>
      <c r="BI52" s="1" t="str">
        <f t="shared" si="77"/>
        <v/>
      </c>
      <c r="BJ52" s="1">
        <f t="shared" si="51"/>
        <v>0</v>
      </c>
      <c r="BK52" s="1" t="str">
        <f t="shared" si="78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2" t="str">
        <f t="shared" si="1"/>
        <v/>
      </c>
      <c r="D53" s="97" t="str">
        <f t="shared" si="37"/>
        <v/>
      </c>
      <c r="E53" s="98" t="str">
        <f t="shared" si="38"/>
        <v/>
      </c>
      <c r="F53" s="8" t="str">
        <f t="shared" si="12"/>
        <v/>
      </c>
      <c r="H53" s="105" t="str">
        <f t="shared" si="2"/>
        <v/>
      </c>
      <c r="I53" s="97" t="str">
        <f t="shared" si="39"/>
        <v/>
      </c>
      <c r="J53" s="98" t="str">
        <f t="shared" si="40"/>
        <v/>
      </c>
      <c r="K53" s="8" t="str">
        <f t="shared" si="41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7" t="str">
        <f t="shared" si="42"/>
        <v/>
      </c>
      <c r="Q53" s="98" t="str">
        <f t="shared" si="43"/>
        <v/>
      </c>
      <c r="R53" s="4" t="str">
        <f t="shared" si="44"/>
        <v/>
      </c>
      <c r="S53" s="4" t="str">
        <f t="shared" si="60"/>
        <v/>
      </c>
      <c r="T53" s="107" t="str">
        <f t="shared" si="45"/>
        <v/>
      </c>
      <c r="U53" s="4" t="str">
        <f>IF(M53="","",IF(B53="NB",U52,IF(T53="",SUM($T$5:$T53)+S53,SUM($T$5:$T53))))</f>
        <v/>
      </c>
      <c r="V53" s="109" t="str">
        <f t="shared" si="0"/>
        <v/>
      </c>
      <c r="W53" s="83" t="e">
        <f t="shared" si="61"/>
        <v>#VALUE!</v>
      </c>
      <c r="X53" s="85" t="str">
        <f t="shared" si="15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M1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6"/>
        <v>0</v>
      </c>
      <c r="AL53" s="1">
        <f t="shared" si="47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24"/>
        <v>N</v>
      </c>
      <c r="AR53" s="1" t="str">
        <f t="shared" si="25"/>
        <v>N</v>
      </c>
      <c r="AS53" s="1" t="str">
        <f t="shared" si="69"/>
        <v/>
      </c>
      <c r="AT53" s="15" t="str">
        <f t="shared" si="70"/>
        <v/>
      </c>
      <c r="AU53" s="1" t="str">
        <f t="shared" si="71"/>
        <v/>
      </c>
      <c r="AV53" s="1" t="str">
        <f t="shared" si="72"/>
        <v/>
      </c>
      <c r="AW53" s="1" t="str">
        <f t="shared" si="73"/>
        <v/>
      </c>
      <c r="AX53" s="1" t="str">
        <f t="shared" si="74"/>
        <v/>
      </c>
      <c r="AY53" s="1" t="str">
        <f t="shared" si="75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79"/>
        <v>00000</v>
      </c>
      <c r="BC53" s="1" t="str">
        <f t="shared" si="79"/>
        <v>00000</v>
      </c>
      <c r="BD53" s="1" t="str">
        <f t="shared" si="80"/>
        <v>000000</v>
      </c>
      <c r="BE53" s="1" t="str">
        <f t="shared" si="80"/>
        <v>000000</v>
      </c>
      <c r="BF53" s="1" t="str">
        <f t="shared" si="49"/>
        <v>B</v>
      </c>
      <c r="BG53" s="1" t="str">
        <f t="shared" si="76"/>
        <v/>
      </c>
      <c r="BH53" s="1">
        <f t="shared" si="50"/>
        <v>0</v>
      </c>
      <c r="BI53" s="1" t="str">
        <f t="shared" si="77"/>
        <v/>
      </c>
      <c r="BJ53" s="1">
        <f t="shared" si="51"/>
        <v>0</v>
      </c>
      <c r="BK53" s="1" t="str">
        <f t="shared" si="78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6" t="str">
        <f t="shared" si="59"/>
        <v/>
      </c>
      <c r="C54" s="103" t="str">
        <f t="shared" si="1"/>
        <v/>
      </c>
      <c r="D54" s="99" t="str">
        <f t="shared" si="37"/>
        <v/>
      </c>
      <c r="E54" s="100" t="str">
        <f t="shared" si="38"/>
        <v/>
      </c>
      <c r="F54" s="10" t="str">
        <f t="shared" si="12"/>
        <v/>
      </c>
      <c r="H54" s="106" t="str">
        <f t="shared" si="2"/>
        <v/>
      </c>
      <c r="I54" s="99" t="str">
        <f t="shared" si="39"/>
        <v/>
      </c>
      <c r="J54" s="100" t="str">
        <f t="shared" si="40"/>
        <v/>
      </c>
      <c r="K54" s="10" t="str">
        <f t="shared" si="41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99" t="str">
        <f t="shared" si="42"/>
        <v/>
      </c>
      <c r="Q54" s="100" t="str">
        <f t="shared" si="43"/>
        <v/>
      </c>
      <c r="R54" s="5" t="str">
        <f t="shared" si="44"/>
        <v/>
      </c>
      <c r="S54" s="5" t="str">
        <f t="shared" si="60"/>
        <v/>
      </c>
      <c r="T54" s="107" t="str">
        <f t="shared" si="45"/>
        <v/>
      </c>
      <c r="U54" s="5" t="str">
        <f>IF(M54="","",IF(B54="NB",U53,IF(T54="",SUM($T$5:$T54)+S54,SUM($T$5:$T54))))</f>
        <v/>
      </c>
      <c r="V54" s="110" t="str">
        <f t="shared" si="0"/>
        <v/>
      </c>
      <c r="W54" s="83" t="e">
        <f t="shared" si="61"/>
        <v>#VALUE!</v>
      </c>
      <c r="X54" s="85" t="str">
        <f t="shared" si="15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M1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6"/>
        <v>0</v>
      </c>
      <c r="AL54" s="1">
        <f t="shared" si="47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24"/>
        <v>N</v>
      </c>
      <c r="AR54" s="1" t="str">
        <f t="shared" si="25"/>
        <v>N</v>
      </c>
      <c r="AS54" s="1" t="str">
        <f t="shared" si="69"/>
        <v/>
      </c>
      <c r="AT54" s="15" t="str">
        <f t="shared" si="70"/>
        <v/>
      </c>
      <c r="AU54" s="1" t="str">
        <f t="shared" si="71"/>
        <v/>
      </c>
      <c r="AV54" s="1" t="str">
        <f t="shared" si="72"/>
        <v/>
      </c>
      <c r="AW54" s="1" t="str">
        <f t="shared" si="73"/>
        <v/>
      </c>
      <c r="AX54" s="1" t="str">
        <f t="shared" si="74"/>
        <v/>
      </c>
      <c r="AY54" s="1" t="str">
        <f t="shared" si="75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79"/>
        <v>00000</v>
      </c>
      <c r="BC54" s="1" t="str">
        <f t="shared" si="79"/>
        <v>00000</v>
      </c>
      <c r="BD54" s="1" t="str">
        <f t="shared" si="80"/>
        <v>000000</v>
      </c>
      <c r="BE54" s="1" t="str">
        <f t="shared" si="80"/>
        <v>000000</v>
      </c>
      <c r="BF54" s="1" t="str">
        <f t="shared" si="49"/>
        <v>B</v>
      </c>
      <c r="BG54" s="1" t="str">
        <f t="shared" si="76"/>
        <v/>
      </c>
      <c r="BH54" s="1">
        <f t="shared" si="50"/>
        <v>0</v>
      </c>
      <c r="BI54" s="1" t="str">
        <f t="shared" si="77"/>
        <v/>
      </c>
      <c r="BJ54" s="1">
        <f t="shared" si="51"/>
        <v>0</v>
      </c>
      <c r="BK54" s="1" t="str">
        <f t="shared" si="78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1" t="str">
        <f t="shared" si="1"/>
        <v/>
      </c>
      <c r="D55" s="13" t="str">
        <f t="shared" si="37"/>
        <v/>
      </c>
      <c r="E55" s="45" t="str">
        <f t="shared" si="38"/>
        <v/>
      </c>
      <c r="F55" s="14" t="str">
        <f t="shared" si="12"/>
        <v/>
      </c>
      <c r="H55" s="104" t="str">
        <f t="shared" si="2"/>
        <v/>
      </c>
      <c r="I55" s="13" t="str">
        <f t="shared" si="39"/>
        <v/>
      </c>
      <c r="J55" s="45" t="str">
        <f t="shared" si="40"/>
        <v/>
      </c>
      <c r="K55" s="14" t="str">
        <f t="shared" si="41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2"/>
        <v/>
      </c>
      <c r="Q55" s="45" t="str">
        <f t="shared" si="43"/>
        <v/>
      </c>
      <c r="R55" s="96" t="str">
        <f t="shared" si="44"/>
        <v/>
      </c>
      <c r="S55" s="96" t="str">
        <f t="shared" si="60"/>
        <v/>
      </c>
      <c r="T55" s="107" t="str">
        <f t="shared" si="45"/>
        <v/>
      </c>
      <c r="U55" s="96" t="str">
        <f>IF(M55="","",IF(B55="NB",U54,IF(T55="",SUM($T$5:$T55)+S55,SUM($T$5:$T55))))</f>
        <v/>
      </c>
      <c r="V55" s="108" t="str">
        <f t="shared" si="0"/>
        <v/>
      </c>
      <c r="W55" s="83" t="e">
        <f t="shared" si="61"/>
        <v>#VALUE!</v>
      </c>
      <c r="X55" s="85" t="str">
        <f t="shared" si="15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M1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6"/>
        <v>0</v>
      </c>
      <c r="AL55" s="1">
        <f t="shared" si="47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24"/>
        <v>N</v>
      </c>
      <c r="AR55" s="1" t="str">
        <f t="shared" si="25"/>
        <v>N</v>
      </c>
      <c r="AS55" s="1" t="str">
        <f t="shared" si="69"/>
        <v/>
      </c>
      <c r="AT55" s="15" t="str">
        <f t="shared" si="70"/>
        <v/>
      </c>
      <c r="AU55" s="1" t="str">
        <f t="shared" si="71"/>
        <v/>
      </c>
      <c r="AV55" s="1" t="str">
        <f t="shared" si="72"/>
        <v/>
      </c>
      <c r="AW55" s="1" t="str">
        <f t="shared" si="73"/>
        <v/>
      </c>
      <c r="AX55" s="1" t="str">
        <f t="shared" si="74"/>
        <v/>
      </c>
      <c r="AY55" s="1" t="str">
        <f t="shared" si="75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79"/>
        <v>00000</v>
      </c>
      <c r="BC55" s="1" t="str">
        <f t="shared" si="79"/>
        <v>00000</v>
      </c>
      <c r="BD55" s="1" t="str">
        <f t="shared" si="80"/>
        <v>000000</v>
      </c>
      <c r="BE55" s="1" t="str">
        <f t="shared" si="80"/>
        <v>000000</v>
      </c>
      <c r="BF55" s="1" t="str">
        <f t="shared" si="49"/>
        <v>B</v>
      </c>
      <c r="BG55" s="1" t="str">
        <f t="shared" si="76"/>
        <v/>
      </c>
      <c r="BH55" s="1">
        <f t="shared" si="50"/>
        <v>0</v>
      </c>
      <c r="BI55" s="1" t="str">
        <f t="shared" si="77"/>
        <v/>
      </c>
      <c r="BJ55" s="1">
        <f t="shared" si="51"/>
        <v>0</v>
      </c>
      <c r="BK55" s="1" t="str">
        <f t="shared" si="78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2" t="str">
        <f t="shared" si="1"/>
        <v/>
      </c>
      <c r="D56" s="97" t="str">
        <f t="shared" si="37"/>
        <v/>
      </c>
      <c r="E56" s="98" t="str">
        <f t="shared" si="38"/>
        <v/>
      </c>
      <c r="F56" s="8" t="str">
        <f t="shared" si="12"/>
        <v/>
      </c>
      <c r="H56" s="105" t="str">
        <f t="shared" si="2"/>
        <v/>
      </c>
      <c r="I56" s="97" t="str">
        <f t="shared" si="39"/>
        <v/>
      </c>
      <c r="J56" s="98" t="str">
        <f t="shared" si="40"/>
        <v/>
      </c>
      <c r="K56" s="8" t="str">
        <f t="shared" si="41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7" t="str">
        <f t="shared" si="42"/>
        <v/>
      </c>
      <c r="Q56" s="98" t="str">
        <f t="shared" si="43"/>
        <v/>
      </c>
      <c r="R56" s="4" t="str">
        <f t="shared" si="44"/>
        <v/>
      </c>
      <c r="S56" s="4" t="str">
        <f t="shared" si="60"/>
        <v/>
      </c>
      <c r="T56" s="107" t="str">
        <f t="shared" si="45"/>
        <v/>
      </c>
      <c r="U56" s="4" t="str">
        <f>IF(M56="","",IF(B56="NB",U55,IF(T56="",SUM($T$5:$T56)+S56,SUM($T$5:$T56))))</f>
        <v/>
      </c>
      <c r="V56" s="109" t="str">
        <f t="shared" si="0"/>
        <v/>
      </c>
      <c r="W56" s="83" t="e">
        <f t="shared" si="61"/>
        <v>#VALUE!</v>
      </c>
      <c r="X56" s="85" t="str">
        <f t="shared" si="15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M1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6"/>
        <v>0</v>
      </c>
      <c r="AL56" s="1">
        <f t="shared" si="47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 t="str">
        <f t="shared" si="69"/>
        <v/>
      </c>
      <c r="AT56" s="15" t="str">
        <f t="shared" si="70"/>
        <v/>
      </c>
      <c r="AU56" s="1" t="str">
        <f t="shared" si="71"/>
        <v/>
      </c>
      <c r="AV56" s="1" t="str">
        <f t="shared" si="72"/>
        <v/>
      </c>
      <c r="AW56" s="1" t="str">
        <f t="shared" si="73"/>
        <v/>
      </c>
      <c r="AX56" s="1" t="str">
        <f t="shared" si="74"/>
        <v/>
      </c>
      <c r="AY56" s="1" t="str">
        <f t="shared" si="75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79"/>
        <v>00000</v>
      </c>
      <c r="BC56" s="1" t="str">
        <f t="shared" si="79"/>
        <v>00000</v>
      </c>
      <c r="BD56" s="1" t="str">
        <f t="shared" si="80"/>
        <v>000000</v>
      </c>
      <c r="BE56" s="1" t="str">
        <f t="shared" si="80"/>
        <v>000000</v>
      </c>
      <c r="BF56" s="1" t="str">
        <f t="shared" si="49"/>
        <v>B</v>
      </c>
      <c r="BG56" s="1" t="str">
        <f t="shared" si="76"/>
        <v/>
      </c>
      <c r="BH56" s="1">
        <f t="shared" si="50"/>
        <v>0</v>
      </c>
      <c r="BI56" s="1" t="str">
        <f t="shared" si="77"/>
        <v/>
      </c>
      <c r="BJ56" s="1">
        <f t="shared" si="51"/>
        <v>0</v>
      </c>
      <c r="BK56" s="1" t="str">
        <f t="shared" si="78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2" t="str">
        <f t="shared" si="1"/>
        <v/>
      </c>
      <c r="D57" s="97" t="str">
        <f t="shared" si="37"/>
        <v/>
      </c>
      <c r="E57" s="98" t="str">
        <f t="shared" si="38"/>
        <v/>
      </c>
      <c r="F57" s="8" t="str">
        <f t="shared" si="12"/>
        <v/>
      </c>
      <c r="H57" s="105" t="str">
        <f t="shared" si="2"/>
        <v/>
      </c>
      <c r="I57" s="97" t="str">
        <f t="shared" si="39"/>
        <v/>
      </c>
      <c r="J57" s="98" t="str">
        <f t="shared" si="40"/>
        <v/>
      </c>
      <c r="K57" s="8" t="str">
        <f t="shared" si="41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7" t="str">
        <f t="shared" si="42"/>
        <v/>
      </c>
      <c r="Q57" s="98" t="str">
        <f t="shared" si="43"/>
        <v/>
      </c>
      <c r="R57" s="4" t="str">
        <f t="shared" si="44"/>
        <v/>
      </c>
      <c r="S57" s="4" t="str">
        <f t="shared" si="60"/>
        <v/>
      </c>
      <c r="T57" s="107" t="str">
        <f t="shared" si="45"/>
        <v/>
      </c>
      <c r="U57" s="4" t="str">
        <f>IF(M57="","",IF(B57="NB",U56,IF(T57="",SUM($T$5:$T57)+S57,SUM($T$5:$T57))))</f>
        <v/>
      </c>
      <c r="V57" s="109" t="str">
        <f t="shared" si="0"/>
        <v/>
      </c>
      <c r="W57" s="83" t="e">
        <f t="shared" si="61"/>
        <v>#VALUE!</v>
      </c>
      <c r="X57" s="85" t="str">
        <f t="shared" si="15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M1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6"/>
        <v>0</v>
      </c>
      <c r="AL57" s="1">
        <f t="shared" si="47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24"/>
        <v>N</v>
      </c>
      <c r="AR57" s="1" t="str">
        <f t="shared" si="25"/>
        <v>N</v>
      </c>
      <c r="AS57" s="1" t="str">
        <f t="shared" si="69"/>
        <v/>
      </c>
      <c r="AT57" s="15" t="str">
        <f t="shared" si="70"/>
        <v/>
      </c>
      <c r="AU57" s="1" t="str">
        <f t="shared" si="71"/>
        <v/>
      </c>
      <c r="AV57" s="1" t="str">
        <f t="shared" si="72"/>
        <v/>
      </c>
      <c r="AW57" s="1" t="str">
        <f t="shared" si="73"/>
        <v/>
      </c>
      <c r="AX57" s="1" t="str">
        <f t="shared" si="74"/>
        <v/>
      </c>
      <c r="AY57" s="1" t="str">
        <f t="shared" si="75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79"/>
        <v>00000</v>
      </c>
      <c r="BC57" s="1" t="str">
        <f t="shared" si="79"/>
        <v>00000</v>
      </c>
      <c r="BD57" s="1" t="str">
        <f t="shared" si="80"/>
        <v>000000</v>
      </c>
      <c r="BE57" s="1" t="str">
        <f t="shared" si="80"/>
        <v>000000</v>
      </c>
      <c r="BF57" s="1" t="str">
        <f t="shared" si="49"/>
        <v>B</v>
      </c>
      <c r="BG57" s="1" t="str">
        <f t="shared" si="76"/>
        <v/>
      </c>
      <c r="BH57" s="1">
        <f t="shared" si="50"/>
        <v>0</v>
      </c>
      <c r="BI57" s="1" t="str">
        <f t="shared" si="77"/>
        <v/>
      </c>
      <c r="BJ57" s="1">
        <f t="shared" si="51"/>
        <v>0</v>
      </c>
      <c r="BK57" s="1" t="str">
        <f t="shared" si="78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2" t="str">
        <f t="shared" si="1"/>
        <v/>
      </c>
      <c r="D58" s="97" t="str">
        <f t="shared" si="37"/>
        <v/>
      </c>
      <c r="E58" s="98" t="str">
        <f t="shared" si="38"/>
        <v/>
      </c>
      <c r="F58" s="8" t="str">
        <f t="shared" si="12"/>
        <v/>
      </c>
      <c r="H58" s="105" t="str">
        <f t="shared" si="2"/>
        <v/>
      </c>
      <c r="I58" s="97" t="str">
        <f t="shared" si="39"/>
        <v/>
      </c>
      <c r="J58" s="98" t="str">
        <f t="shared" si="40"/>
        <v/>
      </c>
      <c r="K58" s="8" t="str">
        <f t="shared" si="41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7" t="str">
        <f t="shared" si="42"/>
        <v/>
      </c>
      <c r="Q58" s="98" t="str">
        <f t="shared" si="43"/>
        <v/>
      </c>
      <c r="R58" s="4" t="str">
        <f t="shared" si="44"/>
        <v/>
      </c>
      <c r="S58" s="4" t="str">
        <f t="shared" si="60"/>
        <v/>
      </c>
      <c r="T58" s="107" t="str">
        <f t="shared" si="45"/>
        <v/>
      </c>
      <c r="U58" s="4" t="str">
        <f>IF(M58="","",IF(B58="NB",U57,IF(T58="",SUM($T$5:$T58)+S58,SUM($T$5:$T58))))</f>
        <v/>
      </c>
      <c r="V58" s="109" t="str">
        <f t="shared" si="0"/>
        <v/>
      </c>
      <c r="W58" s="83" t="e">
        <f t="shared" si="61"/>
        <v>#VALUE!</v>
      </c>
      <c r="X58" s="85" t="str">
        <f t="shared" si="15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M1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6"/>
        <v>0</v>
      </c>
      <c r="AL58" s="1">
        <f t="shared" si="47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24"/>
        <v>N</v>
      </c>
      <c r="AR58" s="1" t="str">
        <f t="shared" si="25"/>
        <v>N</v>
      </c>
      <c r="AS58" s="1" t="str">
        <f t="shared" si="69"/>
        <v/>
      </c>
      <c r="AT58" s="15" t="str">
        <f t="shared" si="70"/>
        <v/>
      </c>
      <c r="AU58" s="1" t="str">
        <f t="shared" si="71"/>
        <v/>
      </c>
      <c r="AV58" s="1" t="str">
        <f t="shared" si="72"/>
        <v/>
      </c>
      <c r="AW58" s="1" t="str">
        <f t="shared" si="73"/>
        <v/>
      </c>
      <c r="AX58" s="1" t="str">
        <f t="shared" si="74"/>
        <v/>
      </c>
      <c r="AY58" s="1" t="str">
        <f t="shared" si="75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79"/>
        <v>00000</v>
      </c>
      <c r="BC58" s="1" t="str">
        <f t="shared" si="79"/>
        <v>00000</v>
      </c>
      <c r="BD58" s="1" t="str">
        <f t="shared" si="80"/>
        <v>000000</v>
      </c>
      <c r="BE58" s="1" t="str">
        <f t="shared" si="80"/>
        <v>000000</v>
      </c>
      <c r="BF58" s="1" t="str">
        <f t="shared" si="49"/>
        <v>B</v>
      </c>
      <c r="BG58" s="1" t="str">
        <f t="shared" si="76"/>
        <v/>
      </c>
      <c r="BH58" s="1">
        <f t="shared" si="50"/>
        <v>0</v>
      </c>
      <c r="BI58" s="1" t="str">
        <f t="shared" si="77"/>
        <v/>
      </c>
      <c r="BJ58" s="1">
        <f t="shared" si="51"/>
        <v>0</v>
      </c>
      <c r="BK58" s="1" t="str">
        <f t="shared" si="78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6" t="str">
        <f t="shared" si="59"/>
        <v/>
      </c>
      <c r="C59" s="103" t="str">
        <f t="shared" si="1"/>
        <v/>
      </c>
      <c r="D59" s="99" t="str">
        <f t="shared" si="37"/>
        <v/>
      </c>
      <c r="E59" s="100" t="str">
        <f t="shared" si="38"/>
        <v/>
      </c>
      <c r="F59" s="10" t="str">
        <f t="shared" si="12"/>
        <v/>
      </c>
      <c r="H59" s="106" t="str">
        <f t="shared" si="2"/>
        <v/>
      </c>
      <c r="I59" s="99" t="str">
        <f t="shared" si="39"/>
        <v/>
      </c>
      <c r="J59" s="100" t="str">
        <f t="shared" si="40"/>
        <v/>
      </c>
      <c r="K59" s="10" t="str">
        <f t="shared" si="41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99" t="str">
        <f t="shared" si="42"/>
        <v/>
      </c>
      <c r="Q59" s="100" t="str">
        <f t="shared" si="43"/>
        <v/>
      </c>
      <c r="R59" s="5" t="str">
        <f t="shared" si="44"/>
        <v/>
      </c>
      <c r="S59" s="5" t="str">
        <f t="shared" si="60"/>
        <v/>
      </c>
      <c r="T59" s="107" t="str">
        <f t="shared" si="45"/>
        <v/>
      </c>
      <c r="U59" s="5" t="str">
        <f>IF(M59="","",IF(B59="NB",U58,IF(T59="",SUM($T$5:$T59)+S59,SUM($T$5:$T59))))</f>
        <v/>
      </c>
      <c r="V59" s="110" t="str">
        <f t="shared" si="0"/>
        <v/>
      </c>
      <c r="W59" s="83" t="e">
        <f t="shared" si="61"/>
        <v>#VALUE!</v>
      </c>
      <c r="X59" s="85" t="str">
        <f t="shared" si="15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M1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6"/>
        <v>0</v>
      </c>
      <c r="AL59" s="1">
        <f t="shared" si="47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24"/>
        <v>N</v>
      </c>
      <c r="AR59" s="1" t="str">
        <f t="shared" si="25"/>
        <v>N</v>
      </c>
      <c r="AS59" s="1" t="str">
        <f t="shared" si="69"/>
        <v/>
      </c>
      <c r="AT59" s="15" t="str">
        <f t="shared" si="70"/>
        <v/>
      </c>
      <c r="AU59" s="1" t="str">
        <f t="shared" si="71"/>
        <v/>
      </c>
      <c r="AV59" s="1" t="str">
        <f t="shared" si="72"/>
        <v/>
      </c>
      <c r="AW59" s="1" t="str">
        <f t="shared" si="73"/>
        <v/>
      </c>
      <c r="AX59" s="1" t="str">
        <f t="shared" si="74"/>
        <v/>
      </c>
      <c r="AY59" s="1" t="str">
        <f t="shared" si="75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79"/>
        <v>00000</v>
      </c>
      <c r="BC59" s="1" t="str">
        <f t="shared" si="79"/>
        <v>00000</v>
      </c>
      <c r="BD59" s="1" t="str">
        <f t="shared" si="80"/>
        <v>000000</v>
      </c>
      <c r="BE59" s="1" t="str">
        <f t="shared" si="80"/>
        <v>000000</v>
      </c>
      <c r="BF59" s="1" t="str">
        <f t="shared" si="49"/>
        <v>B</v>
      </c>
      <c r="BG59" s="1" t="str">
        <f t="shared" si="76"/>
        <v/>
      </c>
      <c r="BH59" s="1">
        <f t="shared" si="50"/>
        <v>0</v>
      </c>
      <c r="BI59" s="1" t="str">
        <f t="shared" si="77"/>
        <v/>
      </c>
      <c r="BJ59" s="1">
        <f t="shared" si="51"/>
        <v>0</v>
      </c>
      <c r="BK59" s="1" t="str">
        <f t="shared" si="78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1" t="str">
        <f t="shared" si="1"/>
        <v/>
      </c>
      <c r="D60" s="13" t="str">
        <f t="shared" si="37"/>
        <v/>
      </c>
      <c r="E60" s="45" t="str">
        <f t="shared" si="38"/>
        <v/>
      </c>
      <c r="F60" s="14" t="str">
        <f t="shared" si="12"/>
        <v/>
      </c>
      <c r="H60" s="104" t="str">
        <f t="shared" si="2"/>
        <v/>
      </c>
      <c r="I60" s="13" t="str">
        <f t="shared" si="39"/>
        <v/>
      </c>
      <c r="J60" s="45" t="str">
        <f t="shared" si="40"/>
        <v/>
      </c>
      <c r="K60" s="14" t="str">
        <f t="shared" si="41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2"/>
        <v/>
      </c>
      <c r="Q60" s="45" t="str">
        <f t="shared" si="43"/>
        <v/>
      </c>
      <c r="R60" s="96" t="str">
        <f t="shared" si="44"/>
        <v/>
      </c>
      <c r="S60" s="96" t="str">
        <f t="shared" si="60"/>
        <v/>
      </c>
      <c r="T60" s="107" t="str">
        <f t="shared" si="45"/>
        <v/>
      </c>
      <c r="U60" s="96" t="str">
        <f>IF(M60="","",IF(B60="NB",U59,IF(T60="",SUM($T$5:$T60)+S60,SUM($T$5:$T60))))</f>
        <v/>
      </c>
      <c r="V60" s="108" t="str">
        <f t="shared" si="0"/>
        <v/>
      </c>
      <c r="W60" s="83" t="e">
        <f t="shared" si="61"/>
        <v>#VALUE!</v>
      </c>
      <c r="X60" s="85" t="str">
        <f t="shared" si="15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M1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6"/>
        <v>0</v>
      </c>
      <c r="AL60" s="1">
        <f t="shared" si="47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24"/>
        <v>N</v>
      </c>
      <c r="AR60" s="1" t="str">
        <f t="shared" si="25"/>
        <v>N</v>
      </c>
      <c r="AS60" s="1" t="str">
        <f t="shared" si="69"/>
        <v/>
      </c>
      <c r="AT60" s="15" t="str">
        <f t="shared" si="70"/>
        <v/>
      </c>
      <c r="AU60" s="1" t="str">
        <f t="shared" si="71"/>
        <v/>
      </c>
      <c r="AV60" s="1" t="str">
        <f t="shared" si="72"/>
        <v/>
      </c>
      <c r="AW60" s="1" t="str">
        <f t="shared" si="73"/>
        <v/>
      </c>
      <c r="AX60" s="1" t="str">
        <f t="shared" si="74"/>
        <v/>
      </c>
      <c r="AY60" s="1" t="str">
        <f t="shared" si="75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79"/>
        <v>00000</v>
      </c>
      <c r="BC60" s="1" t="str">
        <f t="shared" si="79"/>
        <v>00000</v>
      </c>
      <c r="BD60" s="1" t="str">
        <f t="shared" si="80"/>
        <v>000000</v>
      </c>
      <c r="BE60" s="1" t="str">
        <f t="shared" si="80"/>
        <v>000000</v>
      </c>
      <c r="BF60" s="1" t="str">
        <f t="shared" si="49"/>
        <v>B</v>
      </c>
      <c r="BG60" s="1" t="str">
        <f t="shared" si="76"/>
        <v/>
      </c>
      <c r="BH60" s="1">
        <f t="shared" si="50"/>
        <v>0</v>
      </c>
      <c r="BI60" s="1" t="str">
        <f t="shared" si="77"/>
        <v/>
      </c>
      <c r="BJ60" s="1">
        <f t="shared" si="51"/>
        <v>0</v>
      </c>
      <c r="BK60" s="1" t="str">
        <f t="shared" si="78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2" t="str">
        <f t="shared" si="1"/>
        <v/>
      </c>
      <c r="D61" s="97" t="str">
        <f t="shared" si="37"/>
        <v/>
      </c>
      <c r="E61" s="98" t="str">
        <f t="shared" si="38"/>
        <v/>
      </c>
      <c r="F61" s="8" t="str">
        <f t="shared" si="12"/>
        <v/>
      </c>
      <c r="H61" s="105" t="str">
        <f t="shared" si="2"/>
        <v/>
      </c>
      <c r="I61" s="97" t="str">
        <f t="shared" si="39"/>
        <v/>
      </c>
      <c r="J61" s="98" t="str">
        <f t="shared" si="40"/>
        <v/>
      </c>
      <c r="K61" s="8" t="str">
        <f t="shared" si="41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7" t="str">
        <f t="shared" si="42"/>
        <v/>
      </c>
      <c r="Q61" s="98" t="str">
        <f t="shared" si="43"/>
        <v/>
      </c>
      <c r="R61" s="4" t="str">
        <f t="shared" si="44"/>
        <v/>
      </c>
      <c r="S61" s="4" t="str">
        <f t="shared" si="60"/>
        <v/>
      </c>
      <c r="T61" s="107" t="str">
        <f t="shared" si="45"/>
        <v/>
      </c>
      <c r="U61" s="4" t="str">
        <f>IF(M61="","",IF(B61="NB",U60,IF(T61="",SUM($T$5:$T61)+S61,SUM($T$5:$T61))))</f>
        <v/>
      </c>
      <c r="V61" s="109" t="str">
        <f t="shared" si="0"/>
        <v/>
      </c>
      <c r="W61" s="83" t="e">
        <f t="shared" si="61"/>
        <v>#VALUE!</v>
      </c>
      <c r="X61" s="85" t="str">
        <f t="shared" si="15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M1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6"/>
        <v>0</v>
      </c>
      <c r="AL61" s="1">
        <f t="shared" si="47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 t="str">
        <f t="shared" si="69"/>
        <v/>
      </c>
      <c r="AT61" s="15" t="str">
        <f t="shared" si="70"/>
        <v/>
      </c>
      <c r="AU61" s="1" t="str">
        <f t="shared" si="71"/>
        <v/>
      </c>
      <c r="AV61" s="1" t="str">
        <f t="shared" si="72"/>
        <v/>
      </c>
      <c r="AW61" s="1" t="str">
        <f t="shared" si="73"/>
        <v/>
      </c>
      <c r="AX61" s="1" t="str">
        <f t="shared" si="74"/>
        <v/>
      </c>
      <c r="AY61" s="1" t="str">
        <f t="shared" si="75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79"/>
        <v>00000</v>
      </c>
      <c r="BC61" s="1" t="str">
        <f t="shared" si="79"/>
        <v>00000</v>
      </c>
      <c r="BD61" s="1" t="str">
        <f t="shared" si="80"/>
        <v>000000</v>
      </c>
      <c r="BE61" s="1" t="str">
        <f t="shared" si="80"/>
        <v>000000</v>
      </c>
      <c r="BF61" s="1" t="str">
        <f t="shared" si="49"/>
        <v>B</v>
      </c>
      <c r="BG61" s="1" t="str">
        <f t="shared" si="76"/>
        <v/>
      </c>
      <c r="BH61" s="1">
        <f t="shared" si="50"/>
        <v>0</v>
      </c>
      <c r="BI61" s="1" t="str">
        <f t="shared" si="77"/>
        <v/>
      </c>
      <c r="BJ61" s="1">
        <f t="shared" si="51"/>
        <v>0</v>
      </c>
      <c r="BK61" s="1" t="str">
        <f t="shared" si="78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2" t="str">
        <f t="shared" si="1"/>
        <v/>
      </c>
      <c r="D62" s="97" t="str">
        <f t="shared" si="37"/>
        <v/>
      </c>
      <c r="E62" s="98" t="str">
        <f t="shared" si="38"/>
        <v/>
      </c>
      <c r="F62" s="8" t="str">
        <f t="shared" si="12"/>
        <v/>
      </c>
      <c r="H62" s="105" t="str">
        <f t="shared" si="2"/>
        <v/>
      </c>
      <c r="I62" s="97" t="str">
        <f t="shared" si="39"/>
        <v/>
      </c>
      <c r="J62" s="98" t="str">
        <f t="shared" si="40"/>
        <v/>
      </c>
      <c r="K62" s="8" t="str">
        <f t="shared" si="41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7" t="str">
        <f t="shared" si="42"/>
        <v/>
      </c>
      <c r="Q62" s="98" t="str">
        <f t="shared" si="43"/>
        <v/>
      </c>
      <c r="R62" s="4" t="str">
        <f t="shared" si="44"/>
        <v/>
      </c>
      <c r="S62" s="4" t="str">
        <f t="shared" si="60"/>
        <v/>
      </c>
      <c r="T62" s="107" t="str">
        <f t="shared" si="45"/>
        <v/>
      </c>
      <c r="U62" s="4" t="str">
        <f>IF(M62="","",IF(B62="NB",U61,IF(T62="",SUM($T$5:$T62)+S62,SUM($T$5:$T62))))</f>
        <v/>
      </c>
      <c r="V62" s="109" t="str">
        <f t="shared" si="0"/>
        <v/>
      </c>
      <c r="W62" s="83" t="e">
        <f t="shared" si="61"/>
        <v>#VALUE!</v>
      </c>
      <c r="X62" s="85" t="str">
        <f t="shared" si="15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M1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6"/>
        <v>0</v>
      </c>
      <c r="AL62" s="1">
        <f t="shared" si="47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24"/>
        <v>N</v>
      </c>
      <c r="AR62" s="1" t="str">
        <f t="shared" si="25"/>
        <v>N</v>
      </c>
      <c r="AS62" s="1" t="str">
        <f t="shared" si="69"/>
        <v/>
      </c>
      <c r="AT62" s="15" t="str">
        <f t="shared" si="70"/>
        <v/>
      </c>
      <c r="AU62" s="1" t="str">
        <f t="shared" si="71"/>
        <v/>
      </c>
      <c r="AV62" s="1" t="str">
        <f t="shared" si="72"/>
        <v/>
      </c>
      <c r="AW62" s="1" t="str">
        <f t="shared" si="73"/>
        <v/>
      </c>
      <c r="AX62" s="1" t="str">
        <f t="shared" si="74"/>
        <v/>
      </c>
      <c r="AY62" s="1" t="str">
        <f t="shared" si="75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1">IF(AZ57="",0,AZ57)&amp;IF(AZ58="",0,AZ58)&amp;IF(AZ59="",0,AZ59)&amp;IF(AZ60="",0,AZ60)&amp;IF(AZ61="",0,AZ61)</f>
        <v>00000</v>
      </c>
      <c r="BC62" s="1" t="str">
        <f t="shared" si="81"/>
        <v>00000</v>
      </c>
      <c r="BD62" s="1" t="str">
        <f t="shared" ref="BD62:BE109" si="82">IF(AZ56="",0,AZ56)&amp;IF(AZ57="",0,AZ57)&amp;IF(AZ58="",0,AZ58)&amp;IF(AZ59="",0,AZ59)&amp;IF(AZ60="",0,AZ60)&amp;IF(AZ61="",0,AZ61)</f>
        <v>000000</v>
      </c>
      <c r="BE62" s="1" t="str">
        <f t="shared" si="82"/>
        <v>000000</v>
      </c>
      <c r="BF62" s="1" t="str">
        <f t="shared" si="49"/>
        <v>B</v>
      </c>
      <c r="BG62" s="1" t="str">
        <f t="shared" si="76"/>
        <v/>
      </c>
      <c r="BH62" s="1">
        <f t="shared" si="50"/>
        <v>0</v>
      </c>
      <c r="BI62" s="1" t="str">
        <f t="shared" si="77"/>
        <v/>
      </c>
      <c r="BJ62" s="1">
        <f t="shared" si="51"/>
        <v>0</v>
      </c>
      <c r="BK62" s="1" t="str">
        <f t="shared" si="78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2" t="str">
        <f t="shared" si="1"/>
        <v/>
      </c>
      <c r="D63" s="97" t="str">
        <f t="shared" si="37"/>
        <v/>
      </c>
      <c r="E63" s="98" t="str">
        <f t="shared" si="38"/>
        <v/>
      </c>
      <c r="F63" s="8" t="str">
        <f t="shared" si="12"/>
        <v/>
      </c>
      <c r="H63" s="105" t="str">
        <f t="shared" si="2"/>
        <v/>
      </c>
      <c r="I63" s="97" t="str">
        <f t="shared" si="39"/>
        <v/>
      </c>
      <c r="J63" s="98" t="str">
        <f t="shared" si="40"/>
        <v/>
      </c>
      <c r="K63" s="8" t="str">
        <f t="shared" si="41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7" t="str">
        <f t="shared" si="42"/>
        <v/>
      </c>
      <c r="Q63" s="98" t="str">
        <f t="shared" si="43"/>
        <v/>
      </c>
      <c r="R63" s="4" t="str">
        <f t="shared" si="44"/>
        <v/>
      </c>
      <c r="S63" s="4" t="str">
        <f t="shared" si="60"/>
        <v/>
      </c>
      <c r="T63" s="107" t="str">
        <f t="shared" si="45"/>
        <v/>
      </c>
      <c r="U63" s="4" t="str">
        <f>IF(M63="","",IF(B63="NB",U62,IF(T63="",SUM($T$5:$T63)+S63,SUM($T$5:$T63))))</f>
        <v/>
      </c>
      <c r="V63" s="109" t="str">
        <f t="shared" si="0"/>
        <v/>
      </c>
      <c r="W63" s="83" t="e">
        <f t="shared" si="61"/>
        <v>#VALUE!</v>
      </c>
      <c r="X63" s="85" t="str">
        <f t="shared" si="15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M1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6"/>
        <v>0</v>
      </c>
      <c r="AL63" s="1">
        <f t="shared" si="47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24"/>
        <v>N</v>
      </c>
      <c r="AR63" s="1" t="str">
        <f t="shared" si="25"/>
        <v>N</v>
      </c>
      <c r="AS63" s="1" t="str">
        <f t="shared" si="69"/>
        <v/>
      </c>
      <c r="AT63" s="15" t="str">
        <f t="shared" si="70"/>
        <v/>
      </c>
      <c r="AU63" s="1" t="str">
        <f t="shared" si="71"/>
        <v/>
      </c>
      <c r="AV63" s="1" t="str">
        <f t="shared" si="72"/>
        <v/>
      </c>
      <c r="AW63" s="1" t="str">
        <f t="shared" si="73"/>
        <v/>
      </c>
      <c r="AX63" s="1" t="str">
        <f t="shared" si="74"/>
        <v/>
      </c>
      <c r="AY63" s="1" t="str">
        <f t="shared" si="75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1"/>
        <v>00000</v>
      </c>
      <c r="BC63" s="1" t="str">
        <f t="shared" si="81"/>
        <v>00000</v>
      </c>
      <c r="BD63" s="1" t="str">
        <f t="shared" si="82"/>
        <v>000000</v>
      </c>
      <c r="BE63" s="1" t="str">
        <f t="shared" si="82"/>
        <v>000000</v>
      </c>
      <c r="BF63" s="1" t="str">
        <f t="shared" si="49"/>
        <v>B</v>
      </c>
      <c r="BG63" s="1" t="str">
        <f t="shared" si="76"/>
        <v/>
      </c>
      <c r="BH63" s="1">
        <f t="shared" si="50"/>
        <v>0</v>
      </c>
      <c r="BI63" s="1" t="str">
        <f t="shared" si="77"/>
        <v/>
      </c>
      <c r="BJ63" s="1">
        <f t="shared" si="51"/>
        <v>0</v>
      </c>
      <c r="BK63" s="1" t="str">
        <f t="shared" si="78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6" t="str">
        <f t="shared" si="59"/>
        <v/>
      </c>
      <c r="C64" s="103" t="str">
        <f t="shared" si="1"/>
        <v/>
      </c>
      <c r="D64" s="99" t="str">
        <f t="shared" si="37"/>
        <v/>
      </c>
      <c r="E64" s="100" t="str">
        <f t="shared" si="38"/>
        <v/>
      </c>
      <c r="F64" s="10" t="str">
        <f t="shared" si="12"/>
        <v/>
      </c>
      <c r="H64" s="106" t="str">
        <f t="shared" si="2"/>
        <v/>
      </c>
      <c r="I64" s="99" t="str">
        <f t="shared" si="39"/>
        <v/>
      </c>
      <c r="J64" s="100" t="str">
        <f t="shared" si="40"/>
        <v/>
      </c>
      <c r="K64" s="10" t="str">
        <f t="shared" si="41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99" t="str">
        <f t="shared" si="42"/>
        <v/>
      </c>
      <c r="Q64" s="100" t="str">
        <f t="shared" si="43"/>
        <v/>
      </c>
      <c r="R64" s="5" t="str">
        <f t="shared" si="44"/>
        <v/>
      </c>
      <c r="S64" s="5" t="str">
        <f t="shared" si="60"/>
        <v/>
      </c>
      <c r="T64" s="107" t="str">
        <f t="shared" si="45"/>
        <v/>
      </c>
      <c r="U64" s="5" t="str">
        <f>IF(M64="","",IF(B64="NB",U63,IF(T64="",SUM($T$5:$T64)+S64,SUM($T$5:$T64))))</f>
        <v/>
      </c>
      <c r="V64" s="110" t="str">
        <f t="shared" si="0"/>
        <v/>
      </c>
      <c r="W64" s="83" t="e">
        <f t="shared" si="61"/>
        <v>#VALUE!</v>
      </c>
      <c r="X64" s="85" t="str">
        <f t="shared" si="15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M1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6"/>
        <v>0</v>
      </c>
      <c r="AL64" s="1">
        <f t="shared" si="47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24"/>
        <v>N</v>
      </c>
      <c r="AR64" s="1" t="str">
        <f t="shared" si="25"/>
        <v>N</v>
      </c>
      <c r="AS64" s="1" t="str">
        <f t="shared" si="69"/>
        <v/>
      </c>
      <c r="AT64" s="15" t="str">
        <f t="shared" si="70"/>
        <v/>
      </c>
      <c r="AU64" s="1" t="str">
        <f t="shared" si="71"/>
        <v/>
      </c>
      <c r="AV64" s="1" t="str">
        <f t="shared" si="72"/>
        <v/>
      </c>
      <c r="AW64" s="1" t="str">
        <f t="shared" si="73"/>
        <v/>
      </c>
      <c r="AX64" s="1" t="str">
        <f t="shared" si="74"/>
        <v/>
      </c>
      <c r="AY64" s="1" t="str">
        <f t="shared" si="75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1"/>
        <v>00000</v>
      </c>
      <c r="BC64" s="1" t="str">
        <f t="shared" si="81"/>
        <v>00000</v>
      </c>
      <c r="BD64" s="1" t="str">
        <f t="shared" si="82"/>
        <v>000000</v>
      </c>
      <c r="BE64" s="1" t="str">
        <f t="shared" si="82"/>
        <v>000000</v>
      </c>
      <c r="BF64" s="1" t="str">
        <f t="shared" si="49"/>
        <v>B</v>
      </c>
      <c r="BG64" s="1" t="str">
        <f t="shared" si="76"/>
        <v/>
      </c>
      <c r="BH64" s="1">
        <f t="shared" si="50"/>
        <v>0</v>
      </c>
      <c r="BI64" s="1" t="str">
        <f t="shared" si="77"/>
        <v/>
      </c>
      <c r="BJ64" s="1">
        <f t="shared" si="51"/>
        <v>0</v>
      </c>
      <c r="BK64" s="1" t="str">
        <f t="shared" si="78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1" t="str">
        <f t="shared" si="1"/>
        <v/>
      </c>
      <c r="D65" s="13" t="str">
        <f t="shared" si="37"/>
        <v/>
      </c>
      <c r="E65" s="45" t="str">
        <f t="shared" si="38"/>
        <v/>
      </c>
      <c r="F65" s="14" t="str">
        <f t="shared" si="12"/>
        <v/>
      </c>
      <c r="H65" s="104" t="str">
        <f t="shared" si="2"/>
        <v/>
      </c>
      <c r="I65" s="13" t="str">
        <f t="shared" si="39"/>
        <v/>
      </c>
      <c r="J65" s="45" t="str">
        <f t="shared" si="40"/>
        <v/>
      </c>
      <c r="K65" s="14" t="str">
        <f t="shared" si="41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2"/>
        <v/>
      </c>
      <c r="Q65" s="45" t="str">
        <f t="shared" si="43"/>
        <v/>
      </c>
      <c r="R65" s="96" t="str">
        <f t="shared" si="44"/>
        <v/>
      </c>
      <c r="S65" s="96" t="str">
        <f t="shared" si="60"/>
        <v/>
      </c>
      <c r="T65" s="107" t="str">
        <f t="shared" si="45"/>
        <v/>
      </c>
      <c r="U65" s="96" t="str">
        <f>IF(M65="","",IF(B65="NB",U64,IF(T65="",SUM($T$5:$T65)+S65,SUM($T$5:$T65))))</f>
        <v/>
      </c>
      <c r="V65" s="108" t="str">
        <f t="shared" si="0"/>
        <v/>
      </c>
      <c r="W65" s="83" t="e">
        <f t="shared" si="61"/>
        <v>#VALUE!</v>
      </c>
      <c r="X65" s="85" t="str">
        <f t="shared" si="15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M1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6"/>
        <v>0</v>
      </c>
      <c r="AL65" s="1">
        <f t="shared" si="47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24"/>
        <v>N</v>
      </c>
      <c r="AR65" s="1" t="str">
        <f t="shared" si="25"/>
        <v>N</v>
      </c>
      <c r="AS65" s="1" t="str">
        <f t="shared" si="69"/>
        <v/>
      </c>
      <c r="AT65" s="15" t="str">
        <f t="shared" si="70"/>
        <v/>
      </c>
      <c r="AU65" s="1" t="str">
        <f t="shared" si="71"/>
        <v/>
      </c>
      <c r="AV65" s="1" t="str">
        <f t="shared" si="72"/>
        <v/>
      </c>
      <c r="AW65" s="1" t="str">
        <f t="shared" si="73"/>
        <v/>
      </c>
      <c r="AX65" s="1" t="str">
        <f t="shared" si="74"/>
        <v/>
      </c>
      <c r="AY65" s="1" t="str">
        <f t="shared" si="75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1"/>
        <v>00000</v>
      </c>
      <c r="BC65" s="1" t="str">
        <f t="shared" si="81"/>
        <v>00000</v>
      </c>
      <c r="BD65" s="1" t="str">
        <f t="shared" si="82"/>
        <v>000000</v>
      </c>
      <c r="BE65" s="1" t="str">
        <f t="shared" si="82"/>
        <v>000000</v>
      </c>
      <c r="BF65" s="1" t="str">
        <f t="shared" si="49"/>
        <v>B</v>
      </c>
      <c r="BG65" s="1" t="str">
        <f t="shared" si="76"/>
        <v/>
      </c>
      <c r="BH65" s="1">
        <f t="shared" si="50"/>
        <v>0</v>
      </c>
      <c r="BI65" s="1" t="str">
        <f t="shared" si="77"/>
        <v/>
      </c>
      <c r="BJ65" s="1">
        <f t="shared" si="51"/>
        <v>0</v>
      </c>
      <c r="BK65" s="1" t="str">
        <f t="shared" si="78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2" t="str">
        <f t="shared" si="1"/>
        <v/>
      </c>
      <c r="D66" s="97" t="str">
        <f t="shared" si="37"/>
        <v/>
      </c>
      <c r="E66" s="98" t="str">
        <f t="shared" si="38"/>
        <v/>
      </c>
      <c r="F66" s="8" t="str">
        <f t="shared" si="12"/>
        <v/>
      </c>
      <c r="H66" s="105" t="str">
        <f t="shared" si="2"/>
        <v/>
      </c>
      <c r="I66" s="97" t="str">
        <f t="shared" si="39"/>
        <v/>
      </c>
      <c r="J66" s="98" t="str">
        <f t="shared" si="40"/>
        <v/>
      </c>
      <c r="K66" s="8" t="str">
        <f t="shared" si="41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7" t="str">
        <f t="shared" si="42"/>
        <v/>
      </c>
      <c r="Q66" s="98" t="str">
        <f t="shared" si="43"/>
        <v/>
      </c>
      <c r="R66" s="4" t="str">
        <f t="shared" si="44"/>
        <v/>
      </c>
      <c r="S66" s="4" t="str">
        <f t="shared" si="60"/>
        <v/>
      </c>
      <c r="T66" s="107" t="str">
        <f t="shared" si="45"/>
        <v/>
      </c>
      <c r="U66" s="4" t="str">
        <f>IF(M66="","",IF(B66="NB",U65,IF(T66="",SUM($T$5:$T66)+S66,SUM($T$5:$T66))))</f>
        <v/>
      </c>
      <c r="V66" s="109" t="str">
        <f t="shared" si="0"/>
        <v/>
      </c>
      <c r="W66" s="83" t="e">
        <f t="shared" si="61"/>
        <v>#VALUE!</v>
      </c>
      <c r="X66" s="85" t="str">
        <f t="shared" si="15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M1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6"/>
        <v>0</v>
      </c>
      <c r="AL66" s="1">
        <f t="shared" si="47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24"/>
        <v>N</v>
      </c>
      <c r="AR66" s="1" t="str">
        <f t="shared" si="25"/>
        <v>N</v>
      </c>
      <c r="AS66" s="1" t="str">
        <f t="shared" si="69"/>
        <v/>
      </c>
      <c r="AT66" s="15" t="str">
        <f t="shared" si="70"/>
        <v/>
      </c>
      <c r="AU66" s="1" t="str">
        <f t="shared" si="71"/>
        <v/>
      </c>
      <c r="AV66" s="1" t="str">
        <f t="shared" si="72"/>
        <v/>
      </c>
      <c r="AW66" s="1" t="str">
        <f t="shared" si="73"/>
        <v/>
      </c>
      <c r="AX66" s="1" t="str">
        <f t="shared" si="74"/>
        <v/>
      </c>
      <c r="AY66" s="1" t="str">
        <f t="shared" si="75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1"/>
        <v>00000</v>
      </c>
      <c r="BC66" s="1" t="str">
        <f t="shared" si="81"/>
        <v>00000</v>
      </c>
      <c r="BD66" s="1" t="str">
        <f t="shared" si="82"/>
        <v>000000</v>
      </c>
      <c r="BE66" s="1" t="str">
        <f t="shared" si="82"/>
        <v>000000</v>
      </c>
      <c r="BF66" s="1" t="str">
        <f t="shared" si="49"/>
        <v>B</v>
      </c>
      <c r="BG66" s="1" t="str">
        <f t="shared" si="76"/>
        <v/>
      </c>
      <c r="BH66" s="1">
        <f t="shared" si="50"/>
        <v>0</v>
      </c>
      <c r="BI66" s="1" t="str">
        <f t="shared" si="77"/>
        <v/>
      </c>
      <c r="BJ66" s="1">
        <f t="shared" si="51"/>
        <v>0</v>
      </c>
      <c r="BK66" s="1" t="str">
        <f t="shared" si="78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2" t="str">
        <f t="shared" si="1"/>
        <v/>
      </c>
      <c r="D67" s="97" t="str">
        <f t="shared" si="37"/>
        <v/>
      </c>
      <c r="E67" s="98" t="str">
        <f t="shared" si="38"/>
        <v/>
      </c>
      <c r="F67" s="8" t="str">
        <f t="shared" si="12"/>
        <v/>
      </c>
      <c r="H67" s="105" t="str">
        <f t="shared" si="2"/>
        <v/>
      </c>
      <c r="I67" s="97" t="str">
        <f t="shared" si="39"/>
        <v/>
      </c>
      <c r="J67" s="98" t="str">
        <f t="shared" si="40"/>
        <v/>
      </c>
      <c r="K67" s="8" t="str">
        <f t="shared" si="41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7" t="str">
        <f t="shared" si="42"/>
        <v/>
      </c>
      <c r="Q67" s="98" t="str">
        <f t="shared" si="43"/>
        <v/>
      </c>
      <c r="R67" s="4" t="str">
        <f t="shared" si="44"/>
        <v/>
      </c>
      <c r="S67" s="4" t="str">
        <f t="shared" si="60"/>
        <v/>
      </c>
      <c r="T67" s="107" t="str">
        <f t="shared" si="45"/>
        <v/>
      </c>
      <c r="U67" s="4" t="str">
        <f>IF(M67="","",IF(B67="NB",U66,IF(T67="",SUM($T$5:$T67)+S67,SUM($T$5:$T67))))</f>
        <v/>
      </c>
      <c r="V67" s="109" t="str">
        <f t="shared" si="0"/>
        <v/>
      </c>
      <c r="W67" s="83" t="e">
        <f t="shared" si="61"/>
        <v>#VALUE!</v>
      </c>
      <c r="X67" s="85" t="str">
        <f t="shared" si="15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M1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6"/>
        <v>0</v>
      </c>
      <c r="AL67" s="1">
        <f t="shared" si="47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24"/>
        <v>N</v>
      </c>
      <c r="AR67" s="1" t="str">
        <f t="shared" si="25"/>
        <v>N</v>
      </c>
      <c r="AS67" s="1" t="str">
        <f t="shared" si="69"/>
        <v/>
      </c>
      <c r="AT67" s="15" t="str">
        <f t="shared" si="70"/>
        <v/>
      </c>
      <c r="AU67" s="1" t="str">
        <f t="shared" si="71"/>
        <v/>
      </c>
      <c r="AV67" s="1" t="str">
        <f t="shared" si="72"/>
        <v/>
      </c>
      <c r="AW67" s="1" t="str">
        <f t="shared" si="73"/>
        <v/>
      </c>
      <c r="AX67" s="1" t="str">
        <f t="shared" si="74"/>
        <v/>
      </c>
      <c r="AY67" s="1" t="str">
        <f t="shared" si="75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1"/>
        <v>00000</v>
      </c>
      <c r="BC67" s="1" t="str">
        <f t="shared" si="81"/>
        <v>00000</v>
      </c>
      <c r="BD67" s="1" t="str">
        <f t="shared" si="82"/>
        <v>000000</v>
      </c>
      <c r="BE67" s="1" t="str">
        <f t="shared" si="82"/>
        <v>000000</v>
      </c>
      <c r="BF67" s="1" t="str">
        <f t="shared" si="49"/>
        <v>B</v>
      </c>
      <c r="BG67" s="1" t="str">
        <f t="shared" si="76"/>
        <v/>
      </c>
      <c r="BH67" s="1">
        <f t="shared" si="50"/>
        <v>0</v>
      </c>
      <c r="BI67" s="1" t="str">
        <f t="shared" si="77"/>
        <v/>
      </c>
      <c r="BJ67" s="1">
        <f t="shared" si="51"/>
        <v>0</v>
      </c>
      <c r="BK67" s="1" t="str">
        <f t="shared" si="78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2" t="str">
        <f t="shared" si="1"/>
        <v/>
      </c>
      <c r="D68" s="97" t="str">
        <f t="shared" si="37"/>
        <v/>
      </c>
      <c r="E68" s="98" t="str">
        <f t="shared" si="38"/>
        <v/>
      </c>
      <c r="F68" s="8" t="str">
        <f t="shared" si="12"/>
        <v/>
      </c>
      <c r="H68" s="105" t="str">
        <f t="shared" si="2"/>
        <v/>
      </c>
      <c r="I68" s="97" t="str">
        <f t="shared" si="39"/>
        <v/>
      </c>
      <c r="J68" s="98" t="str">
        <f t="shared" si="40"/>
        <v/>
      </c>
      <c r="K68" s="8" t="str">
        <f t="shared" si="41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7" t="str">
        <f t="shared" si="42"/>
        <v/>
      </c>
      <c r="Q68" s="98" t="str">
        <f t="shared" si="43"/>
        <v/>
      </c>
      <c r="R68" s="4" t="str">
        <f t="shared" si="44"/>
        <v/>
      </c>
      <c r="S68" s="4" t="str">
        <f t="shared" si="60"/>
        <v/>
      </c>
      <c r="T68" s="107" t="str">
        <f t="shared" si="45"/>
        <v/>
      </c>
      <c r="U68" s="4" t="str">
        <f>IF(M68="","",IF(B68="NB",U67,IF(T68="",SUM($T$5:$T68)+S68,SUM($T$5:$T68))))</f>
        <v/>
      </c>
      <c r="V68" s="109" t="str">
        <f t="shared" si="0"/>
        <v/>
      </c>
      <c r="W68" s="83" t="e">
        <f t="shared" si="61"/>
        <v>#VALUE!</v>
      </c>
      <c r="X68" s="85" t="str">
        <f t="shared" si="15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M1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6"/>
        <v>0</v>
      </c>
      <c r="AL68" s="1">
        <f t="shared" si="47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24"/>
        <v>N</v>
      </c>
      <c r="AR68" s="1" t="str">
        <f t="shared" si="25"/>
        <v>N</v>
      </c>
      <c r="AS68" s="1" t="str">
        <f t="shared" si="69"/>
        <v/>
      </c>
      <c r="AT68" s="15" t="str">
        <f t="shared" si="70"/>
        <v/>
      </c>
      <c r="AU68" s="1" t="str">
        <f t="shared" si="71"/>
        <v/>
      </c>
      <c r="AV68" s="1" t="str">
        <f t="shared" si="72"/>
        <v/>
      </c>
      <c r="AW68" s="1" t="str">
        <f t="shared" si="73"/>
        <v/>
      </c>
      <c r="AX68" s="1" t="str">
        <f t="shared" si="74"/>
        <v/>
      </c>
      <c r="AY68" s="1" t="str">
        <f t="shared" si="75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1"/>
        <v>00000</v>
      </c>
      <c r="BC68" s="1" t="str">
        <f t="shared" si="81"/>
        <v>00000</v>
      </c>
      <c r="BD68" s="1" t="str">
        <f t="shared" si="82"/>
        <v>000000</v>
      </c>
      <c r="BE68" s="1" t="str">
        <f t="shared" si="82"/>
        <v>000000</v>
      </c>
      <c r="BF68" s="1" t="str">
        <f t="shared" si="49"/>
        <v>B</v>
      </c>
      <c r="BG68" s="1" t="str">
        <f t="shared" si="76"/>
        <v/>
      </c>
      <c r="BH68" s="1">
        <f t="shared" si="50"/>
        <v>0</v>
      </c>
      <c r="BI68" s="1" t="str">
        <f t="shared" si="77"/>
        <v/>
      </c>
      <c r="BJ68" s="1">
        <f t="shared" si="51"/>
        <v>0</v>
      </c>
      <c r="BK68" s="1" t="str">
        <f t="shared" si="78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6" t="str">
        <f t="shared" si="59"/>
        <v/>
      </c>
      <c r="C69" s="103" t="str">
        <f t="shared" si="1"/>
        <v/>
      </c>
      <c r="D69" s="99" t="str">
        <f t="shared" si="37"/>
        <v/>
      </c>
      <c r="E69" s="100" t="str">
        <f t="shared" si="38"/>
        <v/>
      </c>
      <c r="F69" s="10" t="str">
        <f t="shared" si="12"/>
        <v/>
      </c>
      <c r="H69" s="106" t="str">
        <f t="shared" si="2"/>
        <v/>
      </c>
      <c r="I69" s="99" t="str">
        <f t="shared" si="39"/>
        <v/>
      </c>
      <c r="J69" s="100" t="str">
        <f t="shared" si="40"/>
        <v/>
      </c>
      <c r="K69" s="10" t="str">
        <f t="shared" si="41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99" t="str">
        <f t="shared" si="42"/>
        <v/>
      </c>
      <c r="Q69" s="100" t="str">
        <f t="shared" si="43"/>
        <v/>
      </c>
      <c r="R69" s="5" t="str">
        <f t="shared" si="44"/>
        <v/>
      </c>
      <c r="S69" s="5" t="str">
        <f t="shared" si="60"/>
        <v/>
      </c>
      <c r="T69" s="107" t="str">
        <f t="shared" si="45"/>
        <v/>
      </c>
      <c r="U69" s="5" t="str">
        <f>IF(M69="","",IF(B69="NB",U68,IF(T69="",SUM($T$5:$T69)+S69,SUM($T$5:$T69))))</f>
        <v/>
      </c>
      <c r="V69" s="110" t="str">
        <f t="shared" ref="V69:V109" si="83">IF(AW69="R","Rabbit","")</f>
        <v/>
      </c>
      <c r="W69" s="83" t="e">
        <f t="shared" si="61"/>
        <v>#VALUE!</v>
      </c>
      <c r="X69" s="85" t="str">
        <f t="shared" si="15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M1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6"/>
        <v>0</v>
      </c>
      <c r="AL69" s="1">
        <f t="shared" si="47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24"/>
        <v>N</v>
      </c>
      <c r="AR69" s="1" t="str">
        <f t="shared" si="25"/>
        <v>N</v>
      </c>
      <c r="AS69" s="1" t="str">
        <f t="shared" si="69"/>
        <v/>
      </c>
      <c r="AT69" s="15" t="str">
        <f t="shared" si="70"/>
        <v/>
      </c>
      <c r="AU69" s="1" t="str">
        <f t="shared" si="71"/>
        <v/>
      </c>
      <c r="AV69" s="1" t="str">
        <f t="shared" si="72"/>
        <v/>
      </c>
      <c r="AW69" s="1" t="str">
        <f t="shared" si="73"/>
        <v/>
      </c>
      <c r="AX69" s="1" t="str">
        <f t="shared" si="74"/>
        <v/>
      </c>
      <c r="AY69" s="1" t="str">
        <f t="shared" si="75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1"/>
        <v>00000</v>
      </c>
      <c r="BC69" s="1" t="str">
        <f t="shared" si="81"/>
        <v>00000</v>
      </c>
      <c r="BD69" s="1" t="str">
        <f t="shared" si="82"/>
        <v>000000</v>
      </c>
      <c r="BE69" s="1" t="str">
        <f t="shared" si="82"/>
        <v>000000</v>
      </c>
      <c r="BF69" s="1" t="str">
        <f t="shared" si="49"/>
        <v>B</v>
      </c>
      <c r="BG69" s="1" t="str">
        <f t="shared" si="76"/>
        <v/>
      </c>
      <c r="BH69" s="1">
        <f t="shared" si="50"/>
        <v>0</v>
      </c>
      <c r="BI69" s="1" t="str">
        <f t="shared" si="77"/>
        <v/>
      </c>
      <c r="BJ69" s="1">
        <f t="shared" si="51"/>
        <v>0</v>
      </c>
      <c r="BK69" s="1" t="str">
        <f t="shared" si="78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1" t="str">
        <f t="shared" si="1"/>
        <v/>
      </c>
      <c r="D70" s="13" t="str">
        <f t="shared" si="37"/>
        <v/>
      </c>
      <c r="E70" s="45" t="str">
        <f t="shared" si="38"/>
        <v/>
      </c>
      <c r="F70" s="14" t="str">
        <f t="shared" si="12"/>
        <v/>
      </c>
      <c r="H70" s="104" t="str">
        <f t="shared" si="2"/>
        <v/>
      </c>
      <c r="I70" s="13" t="str">
        <f t="shared" si="39"/>
        <v/>
      </c>
      <c r="J70" s="45" t="str">
        <f t="shared" si="40"/>
        <v/>
      </c>
      <c r="K70" s="14" t="str">
        <f t="shared" si="41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2"/>
        <v/>
      </c>
      <c r="Q70" s="45" t="str">
        <f t="shared" si="43"/>
        <v/>
      </c>
      <c r="R70" s="96" t="str">
        <f t="shared" si="44"/>
        <v/>
      </c>
      <c r="S70" s="96" t="str">
        <f t="shared" si="60"/>
        <v/>
      </c>
      <c r="T70" s="107" t="str">
        <f t="shared" si="45"/>
        <v/>
      </c>
      <c r="U70" s="96" t="str">
        <f>IF(M70="","",IF(B70="NB",U69,IF(T70="",SUM($T$5:$T70)+S70,SUM($T$5:$T70))))</f>
        <v/>
      </c>
      <c r="V70" s="108" t="str">
        <f t="shared" si="83"/>
        <v/>
      </c>
      <c r="W70" s="83" t="e">
        <f t="shared" si="61"/>
        <v>#VALUE!</v>
      </c>
      <c r="X70" s="85" t="str">
        <f t="shared" si="15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M1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6"/>
        <v>0</v>
      </c>
      <c r="AL70" s="1">
        <f t="shared" si="47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24"/>
        <v>N</v>
      </c>
      <c r="AR70" s="1" t="str">
        <f t="shared" si="25"/>
        <v>N</v>
      </c>
      <c r="AS70" s="1" t="str">
        <f t="shared" si="69"/>
        <v/>
      </c>
      <c r="AT70" s="15" t="str">
        <f t="shared" si="70"/>
        <v/>
      </c>
      <c r="AU70" s="1" t="str">
        <f t="shared" si="71"/>
        <v/>
      </c>
      <c r="AV70" s="1" t="str">
        <f t="shared" si="72"/>
        <v/>
      </c>
      <c r="AW70" s="1" t="str">
        <f t="shared" si="73"/>
        <v/>
      </c>
      <c r="AX70" s="1" t="str">
        <f t="shared" si="74"/>
        <v/>
      </c>
      <c r="AY70" s="1" t="str">
        <f t="shared" si="75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1"/>
        <v>00000</v>
      </c>
      <c r="BC70" s="1" t="str">
        <f t="shared" si="81"/>
        <v>00000</v>
      </c>
      <c r="BD70" s="1" t="str">
        <f t="shared" si="82"/>
        <v>000000</v>
      </c>
      <c r="BE70" s="1" t="str">
        <f t="shared" si="82"/>
        <v>000000</v>
      </c>
      <c r="BF70" s="1" t="str">
        <f t="shared" si="49"/>
        <v>B</v>
      </c>
      <c r="BG70" s="1" t="str">
        <f t="shared" si="76"/>
        <v/>
      </c>
      <c r="BH70" s="1">
        <f t="shared" si="50"/>
        <v>0</v>
      </c>
      <c r="BI70" s="1" t="str">
        <f t="shared" si="77"/>
        <v/>
      </c>
      <c r="BJ70" s="1">
        <f t="shared" si="51"/>
        <v>0</v>
      </c>
      <c r="BK70" s="1" t="str">
        <f t="shared" si="78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2" t="str">
        <f t="shared" ref="C71:C109" si="84">IF(Y71=Y70,"",Y71)</f>
        <v/>
      </c>
      <c r="D71" s="97" t="str">
        <f t="shared" si="37"/>
        <v/>
      </c>
      <c r="E71" s="98" t="str">
        <f t="shared" si="38"/>
        <v/>
      </c>
      <c r="F71" s="8" t="str">
        <f t="shared" si="12"/>
        <v/>
      </c>
      <c r="H71" s="105" t="str">
        <f t="shared" ref="H71:H109" si="85">IF(Z71=Z70,"",Z71)</f>
        <v/>
      </c>
      <c r="I71" s="97" t="str">
        <f t="shared" si="39"/>
        <v/>
      </c>
      <c r="J71" s="98" t="str">
        <f t="shared" si="40"/>
        <v/>
      </c>
      <c r="K71" s="8" t="str">
        <f t="shared" si="41"/>
        <v/>
      </c>
      <c r="L71" s="54"/>
      <c r="M71" s="17" t="str">
        <f>IF('Hedging Dashboard'!AH71="","",'Hedging Dashboard'!AH71)</f>
        <v/>
      </c>
      <c r="O71" s="9" t="str">
        <f t="shared" ref="O71:O109" si="86">IF(AA70=AA71,"",AA71)</f>
        <v/>
      </c>
      <c r="P71" s="97" t="str">
        <f t="shared" si="42"/>
        <v/>
      </c>
      <c r="Q71" s="98" t="str">
        <f t="shared" si="43"/>
        <v/>
      </c>
      <c r="R71" s="4" t="str">
        <f t="shared" si="44"/>
        <v/>
      </c>
      <c r="S71" s="4" t="str">
        <f t="shared" si="60"/>
        <v/>
      </c>
      <c r="T71" s="107" t="str">
        <f t="shared" si="45"/>
        <v/>
      </c>
      <c r="U71" s="4" t="str">
        <f>IF(M71="","",IF(B71="NB",U70,IF(T71="",SUM($T$5:$T71)+S71,SUM($T$5:$T71))))</f>
        <v/>
      </c>
      <c r="V71" s="109" t="str">
        <f t="shared" si="83"/>
        <v/>
      </c>
      <c r="W71" s="83" t="e">
        <f t="shared" si="61"/>
        <v>#VALUE!</v>
      </c>
      <c r="X71" s="85" t="str">
        <f t="shared" si="15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M1</v>
      </c>
      <c r="AB71" s="4" t="str">
        <f t="shared" ref="AB71:AB116" si="87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6"/>
        <v>0</v>
      </c>
      <c r="AL71" s="1">
        <f t="shared" si="47"/>
        <v>0</v>
      </c>
      <c r="AM71" s="1" t="str">
        <f t="shared" ref="AM71:AM102" si="88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24"/>
        <v>N</v>
      </c>
      <c r="AR71" s="1" t="str">
        <f t="shared" si="25"/>
        <v>N</v>
      </c>
      <c r="AS71" s="1" t="str">
        <f t="shared" si="69"/>
        <v/>
      </c>
      <c r="AT71" s="15" t="str">
        <f t="shared" si="70"/>
        <v/>
      </c>
      <c r="AU71" s="1" t="str">
        <f t="shared" si="71"/>
        <v/>
      </c>
      <c r="AV71" s="1" t="str">
        <f t="shared" si="72"/>
        <v/>
      </c>
      <c r="AW71" s="1" t="str">
        <f t="shared" si="73"/>
        <v/>
      </c>
      <c r="AX71" s="1" t="str">
        <f t="shared" si="74"/>
        <v/>
      </c>
      <c r="AY71" s="1" t="str">
        <f t="shared" si="75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1"/>
        <v>00000</v>
      </c>
      <c r="BC71" s="1" t="str">
        <f t="shared" si="81"/>
        <v>00000</v>
      </c>
      <c r="BD71" s="1" t="str">
        <f t="shared" si="82"/>
        <v>000000</v>
      </c>
      <c r="BE71" s="1" t="str">
        <f t="shared" si="82"/>
        <v>000000</v>
      </c>
      <c r="BF71" s="1" t="str">
        <f t="shared" si="49"/>
        <v>B</v>
      </c>
      <c r="BG71" s="1" t="str">
        <f t="shared" si="76"/>
        <v/>
      </c>
      <c r="BH71" s="1">
        <f t="shared" si="50"/>
        <v>0</v>
      </c>
      <c r="BI71" s="1" t="str">
        <f t="shared" si="77"/>
        <v/>
      </c>
      <c r="BJ71" s="1">
        <f t="shared" si="51"/>
        <v>0</v>
      </c>
      <c r="BK71" s="1" t="str">
        <f t="shared" si="78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2" t="str">
        <f t="shared" si="84"/>
        <v/>
      </c>
      <c r="D72" s="97" t="str">
        <f t="shared" si="37"/>
        <v/>
      </c>
      <c r="E72" s="98" t="str">
        <f t="shared" si="38"/>
        <v/>
      </c>
      <c r="F72" s="8" t="str">
        <f t="shared" si="12"/>
        <v/>
      </c>
      <c r="H72" s="105" t="str">
        <f t="shared" si="85"/>
        <v/>
      </c>
      <c r="I72" s="97" t="str">
        <f t="shared" si="39"/>
        <v/>
      </c>
      <c r="J72" s="98" t="str">
        <f t="shared" si="40"/>
        <v/>
      </c>
      <c r="K72" s="8" t="str">
        <f t="shared" si="41"/>
        <v/>
      </c>
      <c r="L72" s="54"/>
      <c r="M72" s="17" t="str">
        <f>IF('Hedging Dashboard'!AH72="","",'Hedging Dashboard'!AH72)</f>
        <v/>
      </c>
      <c r="O72" s="9" t="str">
        <f t="shared" si="86"/>
        <v/>
      </c>
      <c r="P72" s="97" t="str">
        <f t="shared" si="42"/>
        <v/>
      </c>
      <c r="Q72" s="98" t="str">
        <f t="shared" si="43"/>
        <v/>
      </c>
      <c r="R72" s="4" t="str">
        <f t="shared" si="44"/>
        <v/>
      </c>
      <c r="S72" s="4" t="str">
        <f t="shared" si="60"/>
        <v/>
      </c>
      <c r="T72" s="107" t="str">
        <f t="shared" si="45"/>
        <v/>
      </c>
      <c r="U72" s="4" t="str">
        <f>IF(M72="","",IF(B72="NB",U71,IF(T72="",SUM($T$5:$T72)+S72,SUM($T$5:$T72))))</f>
        <v/>
      </c>
      <c r="V72" s="109" t="str">
        <f t="shared" si="83"/>
        <v/>
      </c>
      <c r="W72" s="83" t="e">
        <f t="shared" si="61"/>
        <v>#VALUE!</v>
      </c>
      <c r="X72" s="85" t="str">
        <f t="shared" si="15"/>
        <v/>
      </c>
      <c r="Y72" s="9" t="str">
        <f t="shared" ref="Y72:Y109" si="89">IF(AND(AB72="LL",Y70=Y71),IF(Y71="B","T","B"),Y71)</f>
        <v>B</v>
      </c>
      <c r="Z72" s="4" t="str">
        <f t="shared" ref="Z72:Z109" si="90">IF(AND(AC72="LL",Z70=Z71),IF(Z71="T","C","T"),Z71)</f>
        <v>C</v>
      </c>
      <c r="AA72" s="4" t="str">
        <f t="shared" ref="AA72:AA109" si="91">IF(AND(AD72="LL",AA70=AA71),IF(AA71="M1","M1","M1"),AA71)</f>
        <v>M1</v>
      </c>
      <c r="AB72" s="4" t="str">
        <f t="shared" si="87"/>
        <v/>
      </c>
      <c r="AC72" s="4" t="str">
        <f t="shared" ref="AC72:AC116" si="92">K70&amp;K71</f>
        <v/>
      </c>
      <c r="AD72" s="4" t="str">
        <f t="shared" ref="AD72:AD116" si="93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6"/>
        <v>0</v>
      </c>
      <c r="AL72" s="1">
        <f t="shared" si="47"/>
        <v>0</v>
      </c>
      <c r="AM72" s="1" t="str">
        <f t="shared" si="88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 t="str">
        <f t="shared" si="69"/>
        <v/>
      </c>
      <c r="AT72" s="15" t="str">
        <f t="shared" si="70"/>
        <v/>
      </c>
      <c r="AU72" s="1" t="str">
        <f t="shared" si="71"/>
        <v/>
      </c>
      <c r="AV72" s="1" t="str">
        <f t="shared" si="72"/>
        <v/>
      </c>
      <c r="AW72" s="1" t="str">
        <f t="shared" si="73"/>
        <v/>
      </c>
      <c r="AX72" s="1" t="str">
        <f t="shared" si="74"/>
        <v/>
      </c>
      <c r="AY72" s="1" t="str">
        <f t="shared" si="75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1"/>
        <v>00000</v>
      </c>
      <c r="BC72" s="1" t="str">
        <f t="shared" si="81"/>
        <v>00000</v>
      </c>
      <c r="BD72" s="1" t="str">
        <f t="shared" si="82"/>
        <v>000000</v>
      </c>
      <c r="BE72" s="1" t="str">
        <f t="shared" si="82"/>
        <v>000000</v>
      </c>
      <c r="BF72" s="1" t="str">
        <f t="shared" si="49"/>
        <v>B</v>
      </c>
      <c r="BG72" s="1" t="str">
        <f t="shared" si="76"/>
        <v/>
      </c>
      <c r="BH72" s="1">
        <f t="shared" si="50"/>
        <v>0</v>
      </c>
      <c r="BI72" s="1" t="str">
        <f t="shared" si="77"/>
        <v/>
      </c>
      <c r="BJ72" s="1">
        <f t="shared" si="51"/>
        <v>0</v>
      </c>
      <c r="BK72" s="1" t="str">
        <f t="shared" si="78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2" t="str">
        <f t="shared" si="84"/>
        <v/>
      </c>
      <c r="D73" s="97" t="str">
        <f t="shared" si="37"/>
        <v/>
      </c>
      <c r="E73" s="98" t="str">
        <f t="shared" si="38"/>
        <v/>
      </c>
      <c r="F73" s="8" t="str">
        <f t="shared" si="12"/>
        <v/>
      </c>
      <c r="H73" s="105" t="str">
        <f t="shared" si="85"/>
        <v/>
      </c>
      <c r="I73" s="97" t="str">
        <f t="shared" si="39"/>
        <v/>
      </c>
      <c r="J73" s="98" t="str">
        <f t="shared" si="40"/>
        <v/>
      </c>
      <c r="K73" s="8" t="str">
        <f t="shared" si="41"/>
        <v/>
      </c>
      <c r="L73" s="54"/>
      <c r="M73" s="17" t="str">
        <f>IF('Hedging Dashboard'!AH73="","",'Hedging Dashboard'!AH73)</f>
        <v/>
      </c>
      <c r="O73" s="9" t="str">
        <f t="shared" si="86"/>
        <v/>
      </c>
      <c r="P73" s="97" t="str">
        <f t="shared" si="42"/>
        <v/>
      </c>
      <c r="Q73" s="98" t="str">
        <f t="shared" si="43"/>
        <v/>
      </c>
      <c r="R73" s="4" t="str">
        <f t="shared" si="44"/>
        <v/>
      </c>
      <c r="S73" s="4" t="str">
        <f t="shared" si="60"/>
        <v/>
      </c>
      <c r="T73" s="107" t="str">
        <f t="shared" si="45"/>
        <v/>
      </c>
      <c r="U73" s="4" t="str">
        <f>IF(M73="","",IF(B73="NB",U72,IF(T73="",SUM($T$5:$T73)+S73,SUM($T$5:$T73))))</f>
        <v/>
      </c>
      <c r="V73" s="109" t="str">
        <f t="shared" si="83"/>
        <v/>
      </c>
      <c r="W73" s="83" t="e">
        <f t="shared" si="61"/>
        <v>#VALUE!</v>
      </c>
      <c r="X73" s="85" t="str">
        <f t="shared" si="15"/>
        <v/>
      </c>
      <c r="Y73" s="9" t="str">
        <f t="shared" si="89"/>
        <v>B</v>
      </c>
      <c r="Z73" s="4" t="str">
        <f t="shared" si="90"/>
        <v>C</v>
      </c>
      <c r="AA73" s="4" t="str">
        <f t="shared" si="91"/>
        <v>M1</v>
      </c>
      <c r="AB73" s="4" t="str">
        <f t="shared" si="87"/>
        <v/>
      </c>
      <c r="AC73" s="4" t="str">
        <f t="shared" si="92"/>
        <v/>
      </c>
      <c r="AD73" s="4" t="str">
        <f t="shared" si="93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6"/>
        <v>0</v>
      </c>
      <c r="AL73" s="1">
        <f t="shared" si="47"/>
        <v>0</v>
      </c>
      <c r="AM73" s="1" t="str">
        <f t="shared" si="88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24"/>
        <v>N</v>
      </c>
      <c r="AR73" s="1" t="str">
        <f t="shared" si="25"/>
        <v>N</v>
      </c>
      <c r="AS73" s="1" t="str">
        <f t="shared" si="69"/>
        <v/>
      </c>
      <c r="AT73" s="15" t="str">
        <f t="shared" si="70"/>
        <v/>
      </c>
      <c r="AU73" s="1" t="str">
        <f t="shared" si="71"/>
        <v/>
      </c>
      <c r="AV73" s="1" t="str">
        <f t="shared" si="72"/>
        <v/>
      </c>
      <c r="AW73" s="1" t="str">
        <f t="shared" si="73"/>
        <v/>
      </c>
      <c r="AX73" s="1" t="str">
        <f t="shared" si="74"/>
        <v/>
      </c>
      <c r="AY73" s="1" t="str">
        <f t="shared" si="75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1"/>
        <v>00000</v>
      </c>
      <c r="BC73" s="1" t="str">
        <f t="shared" si="81"/>
        <v>00000</v>
      </c>
      <c r="BD73" s="1" t="str">
        <f t="shared" si="82"/>
        <v>000000</v>
      </c>
      <c r="BE73" s="1" t="str">
        <f t="shared" si="82"/>
        <v>000000</v>
      </c>
      <c r="BF73" s="1" t="str">
        <f t="shared" si="49"/>
        <v>B</v>
      </c>
      <c r="BG73" s="1" t="str">
        <f t="shared" si="76"/>
        <v/>
      </c>
      <c r="BH73" s="1">
        <f t="shared" si="50"/>
        <v>0</v>
      </c>
      <c r="BI73" s="1" t="str">
        <f t="shared" si="77"/>
        <v/>
      </c>
      <c r="BJ73" s="1">
        <f t="shared" si="51"/>
        <v>0</v>
      </c>
      <c r="BK73" s="1" t="str">
        <f t="shared" si="78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6" t="str">
        <f t="shared" ref="B74:B109" si="94">IF(M73="","",IF(AK74=AL74,"NB",IF(AK74&gt;AL74,"P"&amp;(AK74-AL74),"B"&amp;(AL74-AK74))))</f>
        <v/>
      </c>
      <c r="C74" s="103" t="str">
        <f t="shared" si="84"/>
        <v/>
      </c>
      <c r="D74" s="99" t="str">
        <f t="shared" si="37"/>
        <v/>
      </c>
      <c r="E74" s="100" t="str">
        <f t="shared" si="38"/>
        <v/>
      </c>
      <c r="F74" s="10" t="str">
        <f t="shared" ref="F74:F109" si="95">IF(M74="","",IF(M74="P",IF(D74="","L","W"),IF(E74="","L","W")))</f>
        <v/>
      </c>
      <c r="H74" s="106" t="str">
        <f t="shared" si="85"/>
        <v/>
      </c>
      <c r="I74" s="99" t="str">
        <f t="shared" si="39"/>
        <v/>
      </c>
      <c r="J74" s="100" t="str">
        <f t="shared" si="40"/>
        <v/>
      </c>
      <c r="K74" s="10" t="str">
        <f t="shared" si="41"/>
        <v/>
      </c>
      <c r="L74" s="54"/>
      <c r="M74" s="18" t="str">
        <f>IF('Hedging Dashboard'!AH74="","",'Hedging Dashboard'!AH74)</f>
        <v/>
      </c>
      <c r="O74" s="86" t="str">
        <f t="shared" si="86"/>
        <v/>
      </c>
      <c r="P74" s="99" t="str">
        <f t="shared" si="42"/>
        <v/>
      </c>
      <c r="Q74" s="100" t="str">
        <f t="shared" si="43"/>
        <v/>
      </c>
      <c r="R74" s="5" t="str">
        <f t="shared" si="44"/>
        <v/>
      </c>
      <c r="S74" s="5" t="str">
        <f t="shared" ref="S74:S109" si="96">IF(M74="","",IF(X74="",IF(AO74="S",0,S73),IF(X74="W",IF(AO74="S",0,S73)+INT(REPLACE(B74,1,1,"")),IF(AO74="S",0,S73)-INT(REPLACE(B74,1,1,"")))))</f>
        <v/>
      </c>
      <c r="T74" s="107" t="str">
        <f t="shared" si="45"/>
        <v/>
      </c>
      <c r="U74" s="5" t="str">
        <f>IF(M74="","",IF(B74="NB",U73,IF(T74="",SUM($T$5:$T74)+S74,SUM($T$5:$T74))))</f>
        <v/>
      </c>
      <c r="V74" s="110" t="str">
        <f t="shared" si="83"/>
        <v/>
      </c>
      <c r="W74" s="83" t="e">
        <f t="shared" ref="W74:W109" si="97">IF(M74="","",IF(K74="W",0+BN74,0-BN74)+IF(F74="W",0+BM74,0-BM74))+IF(R74="W",0+BO74,0-BO74)</f>
        <v>#VALUE!</v>
      </c>
      <c r="X74" s="85" t="str">
        <f t="shared" ref="X74:X109" si="98">IF(M74="","",IF(W74&gt;0,"W",IF(W74&lt;0,"L","")))</f>
        <v/>
      </c>
      <c r="Y74" s="9" t="str">
        <f t="shared" si="89"/>
        <v>B</v>
      </c>
      <c r="Z74" s="4" t="str">
        <f t="shared" si="90"/>
        <v>C</v>
      </c>
      <c r="AA74" s="4" t="str">
        <f t="shared" si="91"/>
        <v>M1</v>
      </c>
      <c r="AB74" s="4" t="str">
        <f t="shared" si="87"/>
        <v/>
      </c>
      <c r="AC74" s="4" t="str">
        <f t="shared" si="92"/>
        <v/>
      </c>
      <c r="AD74" s="4" t="str">
        <f t="shared" si="93"/>
        <v/>
      </c>
      <c r="AE74" s="1" t="str">
        <f t="shared" ref="AE74:AE105" si="99">IF(M73="","",IF(Y74="B",IF(M73="P",BH74,""),IF(M72="B",BH74,"")))</f>
        <v/>
      </c>
      <c r="AF74" s="1" t="str">
        <f t="shared" ref="AF74:AF105" si="100">IF(M73="","",IF(Y74="B",IF(M73="B",BH74,""),IF(M72="P",BH74,"")))</f>
        <v/>
      </c>
      <c r="AG74" s="1" t="str">
        <f t="shared" ref="AG74:AG105" si="101">IF(M73="","",IF(Z74="C",IF(M73="B",BJ74,""),IF(M72="B",BJ74,"")))</f>
        <v/>
      </c>
      <c r="AH74" s="1" t="str">
        <f t="shared" ref="AH74:AH105" si="102">IF(M73="","",IF(Z74="C",IF(M73="P",BJ74,""),IF(M72="P",BJ74,"")))</f>
        <v/>
      </c>
      <c r="AI74" s="1" t="str">
        <f t="shared" ref="AI74:AI105" si="103">IF(M73="","",IF(AND(AE74="L5",AH74="L5",AY74=""),"L0",AX74))</f>
        <v/>
      </c>
      <c r="AJ74" s="1" t="str">
        <f t="shared" ref="AJ74:AJ105" si="104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88"/>
        <v/>
      </c>
      <c r="AN74" s="1">
        <f t="shared" ref="AN74:AN105" si="105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6">IF(OR(F70&amp;F71&amp;F72="WLW",F71&amp;F72="WW"),"Y","N")</f>
        <v>N</v>
      </c>
      <c r="AQ74" s="1" t="str">
        <f t="shared" ref="AQ74:AQ137" si="107">IF(OR(K70&amp;K71&amp;K72="WLW",K71&amp;K72="WW"),"Y","N")</f>
        <v>N</v>
      </c>
      <c r="AR74" s="1" t="str">
        <f t="shared" ref="AR74:AR137" si="108">IF(OR(R70&amp;R71&amp;R72="WLW",R71&amp;R72="WW"),"Y","N")</f>
        <v>N</v>
      </c>
      <c r="AS74" s="1" t="str">
        <f t="shared" ref="AS74:AS109" si="109">IF(M73="","",IF(AO74="S",1,AS73+1))</f>
        <v/>
      </c>
      <c r="AT74" s="15" t="str">
        <f t="shared" ref="AT74:AT105" si="110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3">IF(M73="","",IF(AND(S74&lt;0,AS74&gt;2,S74&gt;=(2-AS74)),"R","N"))</f>
        <v/>
      </c>
      <c r="AX74" s="1" t="str">
        <f t="shared" ref="AX74:AX105" si="114">IF(M73="","",IF(M72="P",BL74,""))</f>
        <v/>
      </c>
      <c r="AY74" s="1" t="str">
        <f t="shared" ref="AY74:AY105" si="115">IF(M73="","",IF(M72="B",BL74,""))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1"/>
        <v>00000</v>
      </c>
      <c r="BC74" s="1" t="str">
        <f t="shared" si="81"/>
        <v>00000</v>
      </c>
      <c r="BD74" s="1" t="str">
        <f t="shared" si="82"/>
        <v>000000</v>
      </c>
      <c r="BE74" s="1" t="str">
        <f t="shared" si="82"/>
        <v>000000</v>
      </c>
      <c r="BF74" s="1" t="str">
        <f t="shared" si="49"/>
        <v>B</v>
      </c>
      <c r="BG74" s="1" t="str">
        <f t="shared" ref="BG74:BG109" si="116">IF(AE73="",AF73,AE73)&amp;F73</f>
        <v/>
      </c>
      <c r="BH74" s="1">
        <f t="shared" si="50"/>
        <v>0</v>
      </c>
      <c r="BI74" s="1" t="str">
        <f t="shared" ref="BI74:BI109" si="117">IF(AG73="",AH73,AG73)&amp;K73</f>
        <v/>
      </c>
      <c r="BJ74" s="1">
        <f t="shared" si="51"/>
        <v>0</v>
      </c>
      <c r="BK74" s="1" t="str">
        <f t="shared" ref="BK74:BK109" si="118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4"/>
        <v/>
      </c>
      <c r="C75" s="101" t="str">
        <f t="shared" si="84"/>
        <v/>
      </c>
      <c r="D75" s="13" t="str">
        <f t="shared" ref="D75:D109" si="119">AE75</f>
        <v/>
      </c>
      <c r="E75" s="45" t="str">
        <f t="shared" ref="E75:E109" si="120">AF75</f>
        <v/>
      </c>
      <c r="F75" s="14" t="str">
        <f t="shared" si="95"/>
        <v/>
      </c>
      <c r="H75" s="104" t="str">
        <f t="shared" si="85"/>
        <v/>
      </c>
      <c r="I75" s="13" t="str">
        <f t="shared" ref="I75:I109" si="121">AG75</f>
        <v/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6"/>
        <v/>
      </c>
      <c r="P75" s="13" t="str">
        <f t="shared" ref="P75:P109" si="124">AI75</f>
        <v/>
      </c>
      <c r="Q75" s="45" t="str">
        <f t="shared" ref="Q75:Q109" si="125">AJ75</f>
        <v/>
      </c>
      <c r="R75" s="96" t="str">
        <f t="shared" ref="R75:R109" si="126">IF(M75="","",IF(M75="P",IF(P75="","L","W"),IF(Q75="","L","W")))</f>
        <v/>
      </c>
      <c r="S75" s="96" t="str">
        <f t="shared" si="96"/>
        <v/>
      </c>
      <c r="T75" s="107" t="str">
        <f t="shared" ref="T75:T109" si="127">IF(M74="","",IF(AO75="S","",IF(S75&gt;=0,S75,IF(AW75="R",S75,""))))</f>
        <v/>
      </c>
      <c r="U75" s="96" t="str">
        <f>IF(M75="","",IF(B75="NB",U74,IF(T75="",SUM($T$5:$T75)+S75,SUM($T$5:$T75))))</f>
        <v/>
      </c>
      <c r="V75" s="108" t="str">
        <f t="shared" si="83"/>
        <v/>
      </c>
      <c r="W75" s="83" t="e">
        <f t="shared" si="97"/>
        <v>#VALUE!</v>
      </c>
      <c r="X75" s="85" t="str">
        <f t="shared" si="98"/>
        <v/>
      </c>
      <c r="Y75" s="9" t="str">
        <f t="shared" si="89"/>
        <v>B</v>
      </c>
      <c r="Z75" s="4" t="str">
        <f t="shared" si="90"/>
        <v>C</v>
      </c>
      <c r="AA75" s="4" t="str">
        <f t="shared" si="91"/>
        <v>M1</v>
      </c>
      <c r="AB75" s="4" t="str">
        <f t="shared" si="87"/>
        <v/>
      </c>
      <c r="AC75" s="4" t="str">
        <f t="shared" si="92"/>
        <v/>
      </c>
      <c r="AD75" s="4" t="str">
        <f t="shared" si="93"/>
        <v/>
      </c>
      <c r="AE75" s="1" t="str">
        <f t="shared" si="99"/>
        <v/>
      </c>
      <c r="AF75" s="1" t="str">
        <f t="shared" si="100"/>
        <v/>
      </c>
      <c r="AG75" s="1" t="str">
        <f t="shared" si="101"/>
        <v/>
      </c>
      <c r="AH75" s="1" t="str">
        <f t="shared" si="102"/>
        <v/>
      </c>
      <c r="AI75" s="1" t="str">
        <f t="shared" si="103"/>
        <v/>
      </c>
      <c r="AJ75" s="1" t="str">
        <f t="shared" si="104"/>
        <v/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0</v>
      </c>
      <c r="AM75" s="1" t="str">
        <f t="shared" si="88"/>
        <v/>
      </c>
      <c r="AN75" s="1">
        <f t="shared" si="105"/>
        <v>0</v>
      </c>
      <c r="AO75" s="1" t="str">
        <f t="shared" si="56"/>
        <v/>
      </c>
      <c r="AP75" s="1" t="str">
        <f t="shared" si="106"/>
        <v>N</v>
      </c>
      <c r="AQ75" s="1" t="str">
        <f t="shared" si="107"/>
        <v>N</v>
      </c>
      <c r="AR75" s="1" t="str">
        <f t="shared" si="108"/>
        <v>N</v>
      </c>
      <c r="AS75" s="1" t="str">
        <f t="shared" si="109"/>
        <v/>
      </c>
      <c r="AT75" s="15" t="str">
        <f t="shared" si="110"/>
        <v/>
      </c>
      <c r="AU75" s="1" t="str">
        <f t="shared" si="111"/>
        <v/>
      </c>
      <c r="AV75" s="1" t="str">
        <f t="shared" si="112"/>
        <v/>
      </c>
      <c r="AW75" s="1" t="str">
        <f t="shared" si="113"/>
        <v/>
      </c>
      <c r="AX75" s="1" t="str">
        <f t="shared" si="114"/>
        <v/>
      </c>
      <c r="AY75" s="1" t="str">
        <f t="shared" si="11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1"/>
        <v>00000</v>
      </c>
      <c r="BC75" s="1" t="str">
        <f t="shared" si="81"/>
        <v>00000</v>
      </c>
      <c r="BD75" s="1" t="str">
        <f t="shared" si="82"/>
        <v>000000</v>
      </c>
      <c r="BE75" s="1" t="str">
        <f t="shared" si="82"/>
        <v>000000</v>
      </c>
      <c r="BF75" s="1" t="str">
        <f t="shared" ref="BF75:BF109" si="130">IF(COUNTBLANK(AZ70:AZ74)&gt;2,"B","P")</f>
        <v>B</v>
      </c>
      <c r="BG75" s="1" t="str">
        <f t="shared" si="116"/>
        <v/>
      </c>
      <c r="BH75" s="1">
        <f t="shared" ref="BH75:BH109" si="131">IF(OR(AO75="S",AND(AT74="Y",AP75="N",BH74&lt;&gt;"B")),"B",IFERROR(VLOOKUP(BG75,BT:BU,2,FALSE),""))</f>
        <v>0</v>
      </c>
      <c r="BI75" s="1" t="str">
        <f t="shared" si="117"/>
        <v/>
      </c>
      <c r="BJ75" s="1">
        <f t="shared" ref="BJ75:BJ109" si="132">IF(OR(AO75="S",AND(AU74="Y",AQ75="N",BJ74&lt;&gt;"B")),"B",IFERROR(VLOOKUP(BI75,BT:BU,2,FALSE),""))</f>
        <v>0</v>
      </c>
      <c r="BK75" s="1" t="str">
        <f t="shared" si="118"/>
        <v/>
      </c>
      <c r="BL75" s="1">
        <f t="shared" ref="BL75:BL109" si="133">IF(OR(AO75="S",AND(AV74="Y",AR75="N",BL74&lt;&gt;"B")),"B",IFERROR(VLOOKUP(BK75,BT:BU,2,FALSE),""))</f>
        <v>0</v>
      </c>
      <c r="BM75" s="1" t="str">
        <f t="shared" ref="BM75:BM109" si="134">IF(BH75="","",IF(OR(BH75="B",BH75="XB"),1,RIGHT(BH75)))</f>
        <v>0</v>
      </c>
      <c r="BN75" s="1" t="str">
        <f t="shared" ref="BN75:BN109" si="135">IF(BJ75="","",IF(OR(BJ75="B",BJ75="XB"),1,RIGHT(BJ75)))</f>
        <v>0</v>
      </c>
      <c r="BO75" s="1" t="str">
        <f t="shared" ref="BO75:BO109" si="136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4"/>
        <v/>
      </c>
      <c r="C76" s="102" t="str">
        <f t="shared" si="84"/>
        <v/>
      </c>
      <c r="D76" s="97" t="str">
        <f t="shared" si="119"/>
        <v/>
      </c>
      <c r="E76" s="98" t="str">
        <f t="shared" si="120"/>
        <v/>
      </c>
      <c r="F76" s="8" t="str">
        <f t="shared" si="95"/>
        <v/>
      </c>
      <c r="H76" s="105" t="str">
        <f t="shared" si="85"/>
        <v/>
      </c>
      <c r="I76" s="97" t="str">
        <f t="shared" si="121"/>
        <v/>
      </c>
      <c r="J76" s="98" t="str">
        <f t="shared" si="122"/>
        <v/>
      </c>
      <c r="K76" s="8" t="str">
        <f t="shared" si="123"/>
        <v/>
      </c>
      <c r="L76" s="54"/>
      <c r="M76" s="17" t="str">
        <f>IF('Hedging Dashboard'!AH76="","",'Hedging Dashboard'!AH76)</f>
        <v/>
      </c>
      <c r="O76" s="9" t="str">
        <f t="shared" si="86"/>
        <v/>
      </c>
      <c r="P76" s="97" t="str">
        <f t="shared" si="124"/>
        <v/>
      </c>
      <c r="Q76" s="98" t="str">
        <f t="shared" si="125"/>
        <v/>
      </c>
      <c r="R76" s="4" t="str">
        <f t="shared" si="126"/>
        <v/>
      </c>
      <c r="S76" s="4" t="str">
        <f t="shared" si="96"/>
        <v/>
      </c>
      <c r="T76" s="107" t="str">
        <f t="shared" si="127"/>
        <v/>
      </c>
      <c r="U76" s="4" t="str">
        <f>IF(M76="","",IF(B76="NB",U75,IF(T76="",SUM($T$5:$T76)+S76,SUM($T$5:$T76))))</f>
        <v/>
      </c>
      <c r="V76" s="109" t="str">
        <f t="shared" si="83"/>
        <v/>
      </c>
      <c r="W76" s="83" t="e">
        <f t="shared" si="97"/>
        <v>#VALUE!</v>
      </c>
      <c r="X76" s="85" t="str">
        <f t="shared" si="98"/>
        <v/>
      </c>
      <c r="Y76" s="9" t="str">
        <f t="shared" si="89"/>
        <v>B</v>
      </c>
      <c r="Z76" s="4" t="str">
        <f t="shared" si="90"/>
        <v>C</v>
      </c>
      <c r="AA76" s="4" t="str">
        <f t="shared" si="91"/>
        <v>M1</v>
      </c>
      <c r="AB76" s="4" t="str">
        <f t="shared" si="87"/>
        <v/>
      </c>
      <c r="AC76" s="4" t="str">
        <f t="shared" si="92"/>
        <v/>
      </c>
      <c r="AD76" s="4" t="str">
        <f t="shared" si="93"/>
        <v/>
      </c>
      <c r="AE76" s="1" t="str">
        <f t="shared" si="99"/>
        <v/>
      </c>
      <c r="AF76" s="1" t="str">
        <f t="shared" si="100"/>
        <v/>
      </c>
      <c r="AG76" s="1" t="str">
        <f t="shared" si="101"/>
        <v/>
      </c>
      <c r="AH76" s="1" t="str">
        <f t="shared" si="102"/>
        <v/>
      </c>
      <c r="AI76" s="1" t="str">
        <f t="shared" si="103"/>
        <v/>
      </c>
      <c r="AJ76" s="1" t="str">
        <f t="shared" si="104"/>
        <v/>
      </c>
      <c r="AK76" s="1">
        <f t="shared" si="128"/>
        <v>0</v>
      </c>
      <c r="AL76" s="1">
        <f t="shared" si="129"/>
        <v>0</v>
      </c>
      <c r="AM76" s="1" t="str">
        <f t="shared" si="88"/>
        <v/>
      </c>
      <c r="AN76" s="1">
        <f t="shared" si="105"/>
        <v>0</v>
      </c>
      <c r="AO76" s="1" t="str">
        <f t="shared" ref="AO76:AO109" si="137">IF(M75="","",IF(AW75="R","S",IF(AO75="S","C",IF(S75&gt;=0,"S","C"))))</f>
        <v/>
      </c>
      <c r="AP76" s="1" t="str">
        <f t="shared" si="106"/>
        <v>N</v>
      </c>
      <c r="AQ76" s="1" t="str">
        <f t="shared" si="107"/>
        <v>N</v>
      </c>
      <c r="AR76" s="1" t="str">
        <f t="shared" si="108"/>
        <v>N</v>
      </c>
      <c r="AS76" s="1" t="str">
        <f t="shared" si="109"/>
        <v/>
      </c>
      <c r="AT76" s="15" t="str">
        <f t="shared" si="110"/>
        <v/>
      </c>
      <c r="AU76" s="1" t="str">
        <f t="shared" si="111"/>
        <v/>
      </c>
      <c r="AV76" s="1" t="str">
        <f t="shared" si="112"/>
        <v/>
      </c>
      <c r="AW76" s="1" t="str">
        <f t="shared" si="113"/>
        <v/>
      </c>
      <c r="AX76" s="1" t="str">
        <f t="shared" si="114"/>
        <v/>
      </c>
      <c r="AY76" s="1" t="str">
        <f t="shared" si="11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1"/>
        <v>00000</v>
      </c>
      <c r="BC76" s="1" t="str">
        <f t="shared" si="81"/>
        <v>00000</v>
      </c>
      <c r="BD76" s="1" t="str">
        <f t="shared" si="82"/>
        <v>000000</v>
      </c>
      <c r="BE76" s="1" t="str">
        <f t="shared" si="82"/>
        <v>000000</v>
      </c>
      <c r="BF76" s="1" t="str">
        <f t="shared" si="130"/>
        <v>B</v>
      </c>
      <c r="BG76" s="1" t="str">
        <f t="shared" si="116"/>
        <v/>
      </c>
      <c r="BH76" s="1">
        <f t="shared" si="131"/>
        <v>0</v>
      </c>
      <c r="BI76" s="1" t="str">
        <f t="shared" si="117"/>
        <v/>
      </c>
      <c r="BJ76" s="1">
        <f t="shared" si="132"/>
        <v>0</v>
      </c>
      <c r="BK76" s="1" t="str">
        <f t="shared" si="118"/>
        <v/>
      </c>
      <c r="BL76" s="1">
        <f t="shared" si="133"/>
        <v>0</v>
      </c>
      <c r="BM76" s="1" t="str">
        <f t="shared" si="134"/>
        <v>0</v>
      </c>
      <c r="BN76" s="1" t="str">
        <f t="shared" si="135"/>
        <v>0</v>
      </c>
      <c r="BO76" s="1" t="str">
        <f t="shared" si="136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4"/>
        <v/>
      </c>
      <c r="C77" s="102" t="str">
        <f t="shared" si="84"/>
        <v/>
      </c>
      <c r="D77" s="97" t="str">
        <f t="shared" si="119"/>
        <v/>
      </c>
      <c r="E77" s="98" t="str">
        <f t="shared" si="120"/>
        <v/>
      </c>
      <c r="F77" s="8" t="str">
        <f t="shared" si="95"/>
        <v/>
      </c>
      <c r="H77" s="105" t="str">
        <f t="shared" si="85"/>
        <v/>
      </c>
      <c r="I77" s="97" t="str">
        <f t="shared" si="121"/>
        <v/>
      </c>
      <c r="J77" s="98" t="str">
        <f t="shared" si="122"/>
        <v/>
      </c>
      <c r="K77" s="8" t="str">
        <f t="shared" si="123"/>
        <v/>
      </c>
      <c r="L77" s="54"/>
      <c r="M77" s="17" t="str">
        <f>IF('Hedging Dashboard'!AH77="","",'Hedging Dashboard'!AH77)</f>
        <v/>
      </c>
      <c r="O77" s="9" t="str">
        <f t="shared" si="86"/>
        <v/>
      </c>
      <c r="P77" s="97" t="str">
        <f t="shared" si="124"/>
        <v/>
      </c>
      <c r="Q77" s="98" t="str">
        <f t="shared" si="125"/>
        <v/>
      </c>
      <c r="R77" s="4" t="str">
        <f t="shared" si="126"/>
        <v/>
      </c>
      <c r="S77" s="4" t="str">
        <f t="shared" si="96"/>
        <v/>
      </c>
      <c r="T77" s="107" t="str">
        <f t="shared" si="127"/>
        <v/>
      </c>
      <c r="U77" s="4" t="str">
        <f>IF(M77="","",IF(B77="NB",U76,IF(T77="",SUM($T$5:$T77)+S77,SUM($T$5:$T77))))</f>
        <v/>
      </c>
      <c r="V77" s="109" t="str">
        <f t="shared" si="83"/>
        <v/>
      </c>
      <c r="W77" s="83" t="e">
        <f t="shared" si="97"/>
        <v>#VALUE!</v>
      </c>
      <c r="X77" s="85" t="str">
        <f t="shared" si="98"/>
        <v/>
      </c>
      <c r="Y77" s="9" t="str">
        <f t="shared" si="89"/>
        <v>B</v>
      </c>
      <c r="Z77" s="4" t="str">
        <f t="shared" si="90"/>
        <v>C</v>
      </c>
      <c r="AA77" s="4" t="str">
        <f t="shared" si="91"/>
        <v>M1</v>
      </c>
      <c r="AB77" s="4" t="str">
        <f t="shared" si="87"/>
        <v/>
      </c>
      <c r="AC77" s="4" t="str">
        <f t="shared" si="92"/>
        <v/>
      </c>
      <c r="AD77" s="4" t="str">
        <f t="shared" si="93"/>
        <v/>
      </c>
      <c r="AE77" s="1" t="str">
        <f t="shared" si="99"/>
        <v/>
      </c>
      <c r="AF77" s="1" t="str">
        <f t="shared" si="100"/>
        <v/>
      </c>
      <c r="AG77" s="1" t="str">
        <f t="shared" si="101"/>
        <v/>
      </c>
      <c r="AH77" s="1" t="str">
        <f t="shared" si="102"/>
        <v/>
      </c>
      <c r="AI77" s="1" t="str">
        <f t="shared" si="103"/>
        <v/>
      </c>
      <c r="AJ77" s="1" t="str">
        <f t="shared" si="104"/>
        <v/>
      </c>
      <c r="AK77" s="1">
        <f t="shared" si="128"/>
        <v>0</v>
      </c>
      <c r="AL77" s="1">
        <f t="shared" si="129"/>
        <v>0</v>
      </c>
      <c r="AM77" s="1" t="str">
        <f t="shared" si="88"/>
        <v/>
      </c>
      <c r="AN77" s="1">
        <f t="shared" si="105"/>
        <v>0</v>
      </c>
      <c r="AO77" s="1" t="str">
        <f t="shared" si="137"/>
        <v/>
      </c>
      <c r="AP77" s="1" t="str">
        <f t="shared" si="106"/>
        <v>N</v>
      </c>
      <c r="AQ77" s="1" t="str">
        <f t="shared" si="107"/>
        <v>N</v>
      </c>
      <c r="AR77" s="1" t="str">
        <f t="shared" si="108"/>
        <v>N</v>
      </c>
      <c r="AS77" s="1" t="str">
        <f t="shared" si="109"/>
        <v/>
      </c>
      <c r="AT77" s="15" t="str">
        <f t="shared" si="110"/>
        <v/>
      </c>
      <c r="AU77" s="1" t="str">
        <f t="shared" si="111"/>
        <v/>
      </c>
      <c r="AV77" s="1" t="str">
        <f t="shared" si="112"/>
        <v/>
      </c>
      <c r="AW77" s="1" t="str">
        <f t="shared" si="113"/>
        <v/>
      </c>
      <c r="AX77" s="1" t="str">
        <f t="shared" si="114"/>
        <v/>
      </c>
      <c r="AY77" s="1" t="str">
        <f t="shared" si="11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1"/>
        <v>00000</v>
      </c>
      <c r="BC77" s="1" t="str">
        <f t="shared" si="81"/>
        <v>00000</v>
      </c>
      <c r="BD77" s="1" t="str">
        <f t="shared" si="82"/>
        <v>000000</v>
      </c>
      <c r="BE77" s="1" t="str">
        <f t="shared" si="82"/>
        <v>000000</v>
      </c>
      <c r="BF77" s="1" t="str">
        <f t="shared" si="130"/>
        <v>B</v>
      </c>
      <c r="BG77" s="1" t="str">
        <f t="shared" si="116"/>
        <v/>
      </c>
      <c r="BH77" s="1">
        <f t="shared" si="131"/>
        <v>0</v>
      </c>
      <c r="BI77" s="1" t="str">
        <f t="shared" si="117"/>
        <v/>
      </c>
      <c r="BJ77" s="1">
        <f t="shared" si="132"/>
        <v>0</v>
      </c>
      <c r="BK77" s="1" t="str">
        <f t="shared" si="118"/>
        <v/>
      </c>
      <c r="BL77" s="1">
        <f t="shared" si="133"/>
        <v>0</v>
      </c>
      <c r="BM77" s="1" t="str">
        <f t="shared" si="134"/>
        <v>0</v>
      </c>
      <c r="BN77" s="1" t="str">
        <f t="shared" si="135"/>
        <v>0</v>
      </c>
      <c r="BO77" s="1" t="str">
        <f t="shared" si="136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4"/>
        <v/>
      </c>
      <c r="C78" s="102" t="str">
        <f t="shared" si="84"/>
        <v/>
      </c>
      <c r="D78" s="97" t="str">
        <f t="shared" si="119"/>
        <v/>
      </c>
      <c r="E78" s="98" t="str">
        <f t="shared" si="120"/>
        <v/>
      </c>
      <c r="F78" s="8" t="str">
        <f t="shared" si="95"/>
        <v/>
      </c>
      <c r="H78" s="105" t="str">
        <f t="shared" si="85"/>
        <v/>
      </c>
      <c r="I78" s="97" t="str">
        <f t="shared" si="121"/>
        <v/>
      </c>
      <c r="J78" s="98" t="str">
        <f t="shared" si="122"/>
        <v/>
      </c>
      <c r="K78" s="8" t="str">
        <f t="shared" si="123"/>
        <v/>
      </c>
      <c r="L78" s="54"/>
      <c r="M78" s="17" t="str">
        <f>IF('Hedging Dashboard'!AH78="","",'Hedging Dashboard'!AH78)</f>
        <v/>
      </c>
      <c r="O78" s="9" t="str">
        <f t="shared" si="86"/>
        <v/>
      </c>
      <c r="P78" s="97" t="str">
        <f t="shared" si="124"/>
        <v/>
      </c>
      <c r="Q78" s="98" t="str">
        <f t="shared" si="125"/>
        <v/>
      </c>
      <c r="R78" s="4" t="str">
        <f t="shared" si="126"/>
        <v/>
      </c>
      <c r="S78" s="4" t="str">
        <f t="shared" si="96"/>
        <v/>
      </c>
      <c r="T78" s="107" t="str">
        <f t="shared" si="127"/>
        <v/>
      </c>
      <c r="U78" s="4" t="str">
        <f>IF(M78="","",IF(B78="NB",U77,IF(T78="",SUM($T$5:$T78)+S78,SUM($T$5:$T78))))</f>
        <v/>
      </c>
      <c r="V78" s="109" t="str">
        <f t="shared" si="83"/>
        <v/>
      </c>
      <c r="W78" s="83" t="e">
        <f t="shared" si="97"/>
        <v>#VALUE!</v>
      </c>
      <c r="X78" s="85" t="str">
        <f t="shared" si="98"/>
        <v/>
      </c>
      <c r="Y78" s="9" t="str">
        <f t="shared" si="89"/>
        <v>B</v>
      </c>
      <c r="Z78" s="4" t="str">
        <f t="shared" si="90"/>
        <v>C</v>
      </c>
      <c r="AA78" s="4" t="str">
        <f t="shared" si="91"/>
        <v>M1</v>
      </c>
      <c r="AB78" s="4" t="str">
        <f t="shared" si="87"/>
        <v/>
      </c>
      <c r="AC78" s="4" t="str">
        <f t="shared" si="92"/>
        <v/>
      </c>
      <c r="AD78" s="4" t="str">
        <f t="shared" si="93"/>
        <v/>
      </c>
      <c r="AE78" s="1" t="str">
        <f t="shared" si="99"/>
        <v/>
      </c>
      <c r="AF78" s="1" t="str">
        <f t="shared" si="100"/>
        <v/>
      </c>
      <c r="AG78" s="1" t="str">
        <f t="shared" si="101"/>
        <v/>
      </c>
      <c r="AH78" s="1" t="str">
        <f t="shared" si="102"/>
        <v/>
      </c>
      <c r="AI78" s="1" t="str">
        <f t="shared" si="103"/>
        <v/>
      </c>
      <c r="AJ78" s="1" t="str">
        <f t="shared" si="104"/>
        <v/>
      </c>
      <c r="AK78" s="1">
        <f t="shared" si="128"/>
        <v>0</v>
      </c>
      <c r="AL78" s="1">
        <f t="shared" si="129"/>
        <v>0</v>
      </c>
      <c r="AM78" s="1" t="str">
        <f t="shared" si="88"/>
        <v/>
      </c>
      <c r="AN78" s="1">
        <f t="shared" si="105"/>
        <v>0</v>
      </c>
      <c r="AO78" s="1" t="str">
        <f t="shared" si="137"/>
        <v/>
      </c>
      <c r="AP78" s="1" t="str">
        <f t="shared" si="106"/>
        <v>N</v>
      </c>
      <c r="AQ78" s="1" t="str">
        <f t="shared" si="107"/>
        <v>N</v>
      </c>
      <c r="AR78" s="1" t="str">
        <f t="shared" si="108"/>
        <v>N</v>
      </c>
      <c r="AS78" s="1" t="str">
        <f t="shared" si="109"/>
        <v/>
      </c>
      <c r="AT78" s="15" t="str">
        <f t="shared" si="110"/>
        <v/>
      </c>
      <c r="AU78" s="1" t="str">
        <f t="shared" si="111"/>
        <v/>
      </c>
      <c r="AV78" s="1" t="str">
        <f t="shared" si="112"/>
        <v/>
      </c>
      <c r="AW78" s="1" t="str">
        <f t="shared" si="113"/>
        <v/>
      </c>
      <c r="AX78" s="1" t="str">
        <f t="shared" si="114"/>
        <v/>
      </c>
      <c r="AY78" s="1" t="str">
        <f t="shared" si="11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1"/>
        <v>00000</v>
      </c>
      <c r="BC78" s="1" t="str">
        <f t="shared" si="81"/>
        <v>00000</v>
      </c>
      <c r="BD78" s="1" t="str">
        <f t="shared" si="82"/>
        <v>000000</v>
      </c>
      <c r="BE78" s="1" t="str">
        <f t="shared" si="82"/>
        <v>000000</v>
      </c>
      <c r="BF78" s="1" t="str">
        <f t="shared" si="130"/>
        <v>B</v>
      </c>
      <c r="BG78" s="1" t="str">
        <f t="shared" si="116"/>
        <v/>
      </c>
      <c r="BH78" s="1">
        <f t="shared" si="131"/>
        <v>0</v>
      </c>
      <c r="BI78" s="1" t="str">
        <f t="shared" si="117"/>
        <v/>
      </c>
      <c r="BJ78" s="1">
        <f t="shared" si="132"/>
        <v>0</v>
      </c>
      <c r="BK78" s="1" t="str">
        <f t="shared" si="118"/>
        <v/>
      </c>
      <c r="BL78" s="1">
        <f t="shared" si="133"/>
        <v>0</v>
      </c>
      <c r="BM78" s="1" t="str">
        <f t="shared" si="134"/>
        <v>0</v>
      </c>
      <c r="BN78" s="1" t="str">
        <f t="shared" si="135"/>
        <v>0</v>
      </c>
      <c r="BO78" s="1" t="str">
        <f t="shared" si="136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6" t="str">
        <f t="shared" si="94"/>
        <v/>
      </c>
      <c r="C79" s="103" t="str">
        <f t="shared" si="84"/>
        <v/>
      </c>
      <c r="D79" s="99" t="str">
        <f t="shared" si="119"/>
        <v/>
      </c>
      <c r="E79" s="100" t="str">
        <f t="shared" si="120"/>
        <v/>
      </c>
      <c r="F79" s="10" t="str">
        <f t="shared" si="95"/>
        <v/>
      </c>
      <c r="H79" s="106" t="str">
        <f t="shared" si="85"/>
        <v/>
      </c>
      <c r="I79" s="99" t="str">
        <f t="shared" si="121"/>
        <v/>
      </c>
      <c r="J79" s="100" t="str">
        <f t="shared" si="122"/>
        <v/>
      </c>
      <c r="K79" s="10" t="str">
        <f t="shared" si="123"/>
        <v/>
      </c>
      <c r="L79" s="54"/>
      <c r="M79" s="18" t="str">
        <f>IF('Hedging Dashboard'!AH79="","",'Hedging Dashboard'!AH79)</f>
        <v/>
      </c>
      <c r="O79" s="86" t="str">
        <f t="shared" si="86"/>
        <v/>
      </c>
      <c r="P79" s="99" t="str">
        <f t="shared" si="124"/>
        <v/>
      </c>
      <c r="Q79" s="100" t="str">
        <f t="shared" si="125"/>
        <v/>
      </c>
      <c r="R79" s="5" t="str">
        <f t="shared" si="126"/>
        <v/>
      </c>
      <c r="S79" s="5" t="str">
        <f t="shared" si="96"/>
        <v/>
      </c>
      <c r="T79" s="107" t="str">
        <f t="shared" si="127"/>
        <v/>
      </c>
      <c r="U79" s="5" t="str">
        <f>IF(M79="","",IF(B79="NB",U78,IF(T79="",SUM($T$5:$T79)+S79,SUM($T$5:$T79))))</f>
        <v/>
      </c>
      <c r="V79" s="110" t="str">
        <f t="shared" si="83"/>
        <v/>
      </c>
      <c r="W79" s="83" t="e">
        <f t="shared" si="97"/>
        <v>#VALUE!</v>
      </c>
      <c r="X79" s="85" t="str">
        <f t="shared" si="98"/>
        <v/>
      </c>
      <c r="Y79" s="9" t="str">
        <f t="shared" si="89"/>
        <v>B</v>
      </c>
      <c r="Z79" s="4" t="str">
        <f t="shared" si="90"/>
        <v>C</v>
      </c>
      <c r="AA79" s="4" t="str">
        <f t="shared" si="91"/>
        <v>M1</v>
      </c>
      <c r="AB79" s="4" t="str">
        <f t="shared" si="87"/>
        <v/>
      </c>
      <c r="AC79" s="4" t="str">
        <f t="shared" si="92"/>
        <v/>
      </c>
      <c r="AD79" s="4" t="str">
        <f t="shared" si="93"/>
        <v/>
      </c>
      <c r="AE79" s="1" t="str">
        <f t="shared" si="99"/>
        <v/>
      </c>
      <c r="AF79" s="1" t="str">
        <f t="shared" si="100"/>
        <v/>
      </c>
      <c r="AG79" s="1" t="str">
        <f t="shared" si="101"/>
        <v/>
      </c>
      <c r="AH79" s="1" t="str">
        <f t="shared" si="102"/>
        <v/>
      </c>
      <c r="AI79" s="1" t="str">
        <f t="shared" si="103"/>
        <v/>
      </c>
      <c r="AJ79" s="1" t="str">
        <f t="shared" si="104"/>
        <v/>
      </c>
      <c r="AK79" s="1">
        <f t="shared" si="128"/>
        <v>0</v>
      </c>
      <c r="AL79" s="1">
        <f t="shared" si="129"/>
        <v>0</v>
      </c>
      <c r="AM79" s="1" t="str">
        <f t="shared" si="88"/>
        <v/>
      </c>
      <c r="AN79" s="1">
        <f t="shared" si="105"/>
        <v>0</v>
      </c>
      <c r="AO79" s="1" t="str">
        <f t="shared" si="137"/>
        <v/>
      </c>
      <c r="AP79" s="1" t="str">
        <f t="shared" si="106"/>
        <v>N</v>
      </c>
      <c r="AQ79" s="1" t="str">
        <f t="shared" si="107"/>
        <v>N</v>
      </c>
      <c r="AR79" s="1" t="str">
        <f t="shared" si="108"/>
        <v>N</v>
      </c>
      <c r="AS79" s="1" t="str">
        <f t="shared" si="109"/>
        <v/>
      </c>
      <c r="AT79" s="15" t="str">
        <f t="shared" si="110"/>
        <v/>
      </c>
      <c r="AU79" s="1" t="str">
        <f t="shared" si="111"/>
        <v/>
      </c>
      <c r="AV79" s="1" t="str">
        <f t="shared" si="112"/>
        <v/>
      </c>
      <c r="AW79" s="1" t="str">
        <f t="shared" si="113"/>
        <v/>
      </c>
      <c r="AX79" s="1" t="str">
        <f t="shared" si="114"/>
        <v/>
      </c>
      <c r="AY79" s="1" t="str">
        <f t="shared" si="11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1"/>
        <v>00000</v>
      </c>
      <c r="BC79" s="1" t="str">
        <f t="shared" si="81"/>
        <v>00000</v>
      </c>
      <c r="BD79" s="1" t="str">
        <f t="shared" si="82"/>
        <v>000000</v>
      </c>
      <c r="BE79" s="1" t="str">
        <f t="shared" si="82"/>
        <v>000000</v>
      </c>
      <c r="BF79" s="1" t="str">
        <f t="shared" si="130"/>
        <v>B</v>
      </c>
      <c r="BG79" s="1" t="str">
        <f t="shared" si="116"/>
        <v/>
      </c>
      <c r="BH79" s="1">
        <f t="shared" si="131"/>
        <v>0</v>
      </c>
      <c r="BI79" s="1" t="str">
        <f t="shared" si="117"/>
        <v/>
      </c>
      <c r="BJ79" s="1">
        <f t="shared" si="132"/>
        <v>0</v>
      </c>
      <c r="BK79" s="1" t="str">
        <f t="shared" si="118"/>
        <v/>
      </c>
      <c r="BL79" s="1">
        <f t="shared" si="133"/>
        <v>0</v>
      </c>
      <c r="BM79" s="1" t="str">
        <f t="shared" si="134"/>
        <v>0</v>
      </c>
      <c r="BN79" s="1" t="str">
        <f t="shared" si="135"/>
        <v>0</v>
      </c>
      <c r="BO79" s="1" t="str">
        <f t="shared" si="136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4"/>
        <v/>
      </c>
      <c r="C80" s="101" t="str">
        <f t="shared" si="84"/>
        <v/>
      </c>
      <c r="D80" s="13" t="str">
        <f t="shared" si="119"/>
        <v/>
      </c>
      <c r="E80" s="45" t="str">
        <f t="shared" si="120"/>
        <v/>
      </c>
      <c r="F80" s="14" t="str">
        <f t="shared" si="95"/>
        <v/>
      </c>
      <c r="H80" s="104" t="str">
        <f t="shared" si="85"/>
        <v/>
      </c>
      <c r="I80" s="13" t="str">
        <f t="shared" si="121"/>
        <v/>
      </c>
      <c r="J80" s="45" t="str">
        <f t="shared" si="122"/>
        <v/>
      </c>
      <c r="K80" s="14" t="str">
        <f t="shared" si="123"/>
        <v/>
      </c>
      <c r="L80" s="54"/>
      <c r="M80" s="16" t="str">
        <f>IF('Hedging Dashboard'!AH80="","",'Hedging Dashboard'!AH80)</f>
        <v/>
      </c>
      <c r="O80" s="12" t="str">
        <f t="shared" si="86"/>
        <v/>
      </c>
      <c r="P80" s="13" t="str">
        <f t="shared" si="124"/>
        <v/>
      </c>
      <c r="Q80" s="45" t="str">
        <f t="shared" si="125"/>
        <v/>
      </c>
      <c r="R80" s="96" t="str">
        <f t="shared" si="126"/>
        <v/>
      </c>
      <c r="S80" s="96" t="str">
        <f t="shared" si="96"/>
        <v/>
      </c>
      <c r="T80" s="107" t="str">
        <f t="shared" si="127"/>
        <v/>
      </c>
      <c r="U80" s="96" t="str">
        <f>IF(M80="","",IF(B80="NB",U79,IF(T80="",SUM($T$5:$T80)+S80,SUM($T$5:$T80))))</f>
        <v/>
      </c>
      <c r="V80" s="108" t="str">
        <f t="shared" si="83"/>
        <v/>
      </c>
      <c r="W80" s="83" t="e">
        <f t="shared" si="97"/>
        <v>#VALUE!</v>
      </c>
      <c r="X80" s="85" t="str">
        <f t="shared" si="98"/>
        <v/>
      </c>
      <c r="Y80" s="9" t="str">
        <f t="shared" si="89"/>
        <v>B</v>
      </c>
      <c r="Z80" s="4" t="str">
        <f t="shared" si="90"/>
        <v>C</v>
      </c>
      <c r="AA80" s="4" t="str">
        <f t="shared" si="91"/>
        <v>M1</v>
      </c>
      <c r="AB80" s="4" t="str">
        <f t="shared" si="87"/>
        <v/>
      </c>
      <c r="AC80" s="4" t="str">
        <f t="shared" si="92"/>
        <v/>
      </c>
      <c r="AD80" s="4" t="str">
        <f t="shared" si="93"/>
        <v/>
      </c>
      <c r="AE80" s="1" t="str">
        <f t="shared" si="99"/>
        <v/>
      </c>
      <c r="AF80" s="1" t="str">
        <f t="shared" si="100"/>
        <v/>
      </c>
      <c r="AG80" s="1" t="str">
        <f t="shared" si="101"/>
        <v/>
      </c>
      <c r="AH80" s="1" t="str">
        <f t="shared" si="102"/>
        <v/>
      </c>
      <c r="AI80" s="1" t="str">
        <f t="shared" si="103"/>
        <v/>
      </c>
      <c r="AJ80" s="1" t="str">
        <f t="shared" si="104"/>
        <v/>
      </c>
      <c r="AK80" s="1">
        <f t="shared" si="128"/>
        <v>0</v>
      </c>
      <c r="AL80" s="1">
        <f t="shared" si="129"/>
        <v>0</v>
      </c>
      <c r="AM80" s="1" t="str">
        <f t="shared" si="88"/>
        <v/>
      </c>
      <c r="AN80" s="1">
        <f t="shared" si="105"/>
        <v>0</v>
      </c>
      <c r="AO80" s="1" t="str">
        <f t="shared" si="137"/>
        <v/>
      </c>
      <c r="AP80" s="1" t="str">
        <f t="shared" si="106"/>
        <v>N</v>
      </c>
      <c r="AQ80" s="1" t="str">
        <f t="shared" si="107"/>
        <v>N</v>
      </c>
      <c r="AR80" s="1" t="str">
        <f t="shared" si="108"/>
        <v>N</v>
      </c>
      <c r="AS80" s="1" t="str">
        <f t="shared" si="109"/>
        <v/>
      </c>
      <c r="AT80" s="15" t="str">
        <f t="shared" si="110"/>
        <v/>
      </c>
      <c r="AU80" s="1" t="str">
        <f t="shared" si="111"/>
        <v/>
      </c>
      <c r="AV80" s="1" t="str">
        <f t="shared" si="112"/>
        <v/>
      </c>
      <c r="AW80" s="1" t="str">
        <f t="shared" si="113"/>
        <v/>
      </c>
      <c r="AX80" s="1" t="str">
        <f t="shared" si="114"/>
        <v/>
      </c>
      <c r="AY80" s="1" t="str">
        <f t="shared" si="11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1"/>
        <v>00000</v>
      </c>
      <c r="BC80" s="1" t="str">
        <f t="shared" si="81"/>
        <v>00000</v>
      </c>
      <c r="BD80" s="1" t="str">
        <f t="shared" si="82"/>
        <v>000000</v>
      </c>
      <c r="BE80" s="1" t="str">
        <f t="shared" si="82"/>
        <v>000000</v>
      </c>
      <c r="BF80" s="1" t="str">
        <f t="shared" si="130"/>
        <v>B</v>
      </c>
      <c r="BG80" s="1" t="str">
        <f t="shared" si="116"/>
        <v/>
      </c>
      <c r="BH80" s="1">
        <f t="shared" si="131"/>
        <v>0</v>
      </c>
      <c r="BI80" s="1" t="str">
        <f t="shared" si="117"/>
        <v/>
      </c>
      <c r="BJ80" s="1">
        <f t="shared" si="132"/>
        <v>0</v>
      </c>
      <c r="BK80" s="1" t="str">
        <f t="shared" si="118"/>
        <v/>
      </c>
      <c r="BL80" s="1">
        <f t="shared" si="133"/>
        <v>0</v>
      </c>
      <c r="BM80" s="1" t="str">
        <f t="shared" si="134"/>
        <v>0</v>
      </c>
      <c r="BN80" s="1" t="str">
        <f t="shared" si="135"/>
        <v>0</v>
      </c>
      <c r="BO80" s="1" t="str">
        <f t="shared" si="136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4"/>
        <v/>
      </c>
      <c r="C81" s="102" t="str">
        <f t="shared" si="84"/>
        <v/>
      </c>
      <c r="D81" s="97" t="str">
        <f t="shared" si="119"/>
        <v/>
      </c>
      <c r="E81" s="98" t="str">
        <f t="shared" si="120"/>
        <v/>
      </c>
      <c r="F81" s="8" t="str">
        <f t="shared" si="95"/>
        <v/>
      </c>
      <c r="H81" s="105" t="str">
        <f t="shared" si="85"/>
        <v/>
      </c>
      <c r="I81" s="97" t="str">
        <f t="shared" si="121"/>
        <v/>
      </c>
      <c r="J81" s="98" t="str">
        <f t="shared" si="122"/>
        <v/>
      </c>
      <c r="K81" s="8" t="str">
        <f t="shared" si="123"/>
        <v/>
      </c>
      <c r="L81" s="54"/>
      <c r="M81" s="17" t="str">
        <f>IF('Hedging Dashboard'!AH81="","",'Hedging Dashboard'!AH81)</f>
        <v/>
      </c>
      <c r="O81" s="9" t="str">
        <f t="shared" si="86"/>
        <v/>
      </c>
      <c r="P81" s="97" t="str">
        <f t="shared" si="124"/>
        <v/>
      </c>
      <c r="Q81" s="98" t="str">
        <f t="shared" si="125"/>
        <v/>
      </c>
      <c r="R81" s="4" t="str">
        <f t="shared" si="126"/>
        <v/>
      </c>
      <c r="S81" s="4" t="str">
        <f t="shared" si="96"/>
        <v/>
      </c>
      <c r="T81" s="107" t="str">
        <f t="shared" si="127"/>
        <v/>
      </c>
      <c r="U81" s="4" t="str">
        <f>IF(M81="","",IF(B81="NB",U80,IF(T81="",SUM($T$5:$T81)+S81,SUM($T$5:$T81))))</f>
        <v/>
      </c>
      <c r="V81" s="109" t="str">
        <f t="shared" si="83"/>
        <v/>
      </c>
      <c r="W81" s="83" t="e">
        <f t="shared" si="97"/>
        <v>#VALUE!</v>
      </c>
      <c r="X81" s="85" t="str">
        <f t="shared" si="98"/>
        <v/>
      </c>
      <c r="Y81" s="9" t="str">
        <f t="shared" si="89"/>
        <v>B</v>
      </c>
      <c r="Z81" s="4" t="str">
        <f t="shared" si="90"/>
        <v>C</v>
      </c>
      <c r="AA81" s="4" t="str">
        <f t="shared" si="91"/>
        <v>M1</v>
      </c>
      <c r="AB81" s="4" t="str">
        <f t="shared" si="87"/>
        <v/>
      </c>
      <c r="AC81" s="4" t="str">
        <f t="shared" si="92"/>
        <v/>
      </c>
      <c r="AD81" s="4" t="str">
        <f t="shared" si="93"/>
        <v/>
      </c>
      <c r="AE81" s="1" t="str">
        <f t="shared" si="99"/>
        <v/>
      </c>
      <c r="AF81" s="1" t="str">
        <f t="shared" si="100"/>
        <v/>
      </c>
      <c r="AG81" s="1" t="str">
        <f t="shared" si="101"/>
        <v/>
      </c>
      <c r="AH81" s="1" t="str">
        <f t="shared" si="102"/>
        <v/>
      </c>
      <c r="AI81" s="1" t="str">
        <f t="shared" si="103"/>
        <v/>
      </c>
      <c r="AJ81" s="1" t="str">
        <f t="shared" si="104"/>
        <v/>
      </c>
      <c r="AK81" s="1">
        <f t="shared" si="128"/>
        <v>0</v>
      </c>
      <c r="AL81" s="1">
        <f t="shared" si="129"/>
        <v>0</v>
      </c>
      <c r="AM81" s="1" t="str">
        <f t="shared" si="88"/>
        <v/>
      </c>
      <c r="AN81" s="1">
        <f t="shared" si="105"/>
        <v>0</v>
      </c>
      <c r="AO81" s="1" t="str">
        <f t="shared" si="137"/>
        <v/>
      </c>
      <c r="AP81" s="1" t="str">
        <f t="shared" si="106"/>
        <v>N</v>
      </c>
      <c r="AQ81" s="1" t="str">
        <f t="shared" si="107"/>
        <v>N</v>
      </c>
      <c r="AR81" s="1" t="str">
        <f t="shared" si="108"/>
        <v>N</v>
      </c>
      <c r="AS81" s="1" t="str">
        <f t="shared" si="109"/>
        <v/>
      </c>
      <c r="AT81" s="15" t="str">
        <f t="shared" si="110"/>
        <v/>
      </c>
      <c r="AU81" s="1" t="str">
        <f t="shared" si="111"/>
        <v/>
      </c>
      <c r="AV81" s="1" t="str">
        <f t="shared" si="112"/>
        <v/>
      </c>
      <c r="AW81" s="1" t="str">
        <f t="shared" si="113"/>
        <v/>
      </c>
      <c r="AX81" s="1" t="str">
        <f t="shared" si="114"/>
        <v/>
      </c>
      <c r="AY81" s="1" t="str">
        <f t="shared" si="11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1"/>
        <v>00000</v>
      </c>
      <c r="BC81" s="1" t="str">
        <f t="shared" si="81"/>
        <v>00000</v>
      </c>
      <c r="BD81" s="1" t="str">
        <f t="shared" si="82"/>
        <v>000000</v>
      </c>
      <c r="BE81" s="1" t="str">
        <f t="shared" si="82"/>
        <v>000000</v>
      </c>
      <c r="BF81" s="1" t="str">
        <f t="shared" si="130"/>
        <v>B</v>
      </c>
      <c r="BG81" s="1" t="str">
        <f t="shared" si="116"/>
        <v/>
      </c>
      <c r="BH81" s="1">
        <f t="shared" si="131"/>
        <v>0</v>
      </c>
      <c r="BI81" s="1" t="str">
        <f t="shared" si="117"/>
        <v/>
      </c>
      <c r="BJ81" s="1">
        <f t="shared" si="132"/>
        <v>0</v>
      </c>
      <c r="BK81" s="1" t="str">
        <f t="shared" si="118"/>
        <v/>
      </c>
      <c r="BL81" s="1">
        <f t="shared" si="133"/>
        <v>0</v>
      </c>
      <c r="BM81" s="1" t="str">
        <f t="shared" si="134"/>
        <v>0</v>
      </c>
      <c r="BN81" s="1" t="str">
        <f t="shared" si="135"/>
        <v>0</v>
      </c>
      <c r="BO81" s="1" t="str">
        <f t="shared" si="136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4"/>
        <v/>
      </c>
      <c r="C82" s="102" t="str">
        <f t="shared" si="84"/>
        <v/>
      </c>
      <c r="D82" s="97" t="str">
        <f t="shared" si="119"/>
        <v/>
      </c>
      <c r="E82" s="98" t="str">
        <f t="shared" si="120"/>
        <v/>
      </c>
      <c r="F82" s="8" t="str">
        <f t="shared" si="95"/>
        <v/>
      </c>
      <c r="H82" s="105" t="str">
        <f t="shared" si="85"/>
        <v/>
      </c>
      <c r="I82" s="97" t="str">
        <f t="shared" si="121"/>
        <v/>
      </c>
      <c r="J82" s="98" t="str">
        <f t="shared" si="122"/>
        <v/>
      </c>
      <c r="K82" s="8" t="str">
        <f t="shared" si="123"/>
        <v/>
      </c>
      <c r="L82" s="54"/>
      <c r="M82" s="17" t="str">
        <f>IF('Hedging Dashboard'!AH82="","",'Hedging Dashboard'!AH82)</f>
        <v/>
      </c>
      <c r="O82" s="9" t="str">
        <f t="shared" si="86"/>
        <v/>
      </c>
      <c r="P82" s="97" t="str">
        <f t="shared" si="124"/>
        <v/>
      </c>
      <c r="Q82" s="98" t="str">
        <f t="shared" si="125"/>
        <v/>
      </c>
      <c r="R82" s="4" t="str">
        <f t="shared" si="126"/>
        <v/>
      </c>
      <c r="S82" s="4" t="str">
        <f t="shared" si="96"/>
        <v/>
      </c>
      <c r="T82" s="107" t="str">
        <f t="shared" si="127"/>
        <v/>
      </c>
      <c r="U82" s="4" t="str">
        <f>IF(M82="","",IF(B82="NB",U81,IF(T82="",SUM($T$5:$T82)+S82,SUM($T$5:$T82))))</f>
        <v/>
      </c>
      <c r="V82" s="109" t="str">
        <f t="shared" si="83"/>
        <v/>
      </c>
      <c r="W82" s="83" t="e">
        <f t="shared" si="97"/>
        <v>#VALUE!</v>
      </c>
      <c r="X82" s="85" t="str">
        <f t="shared" si="98"/>
        <v/>
      </c>
      <c r="Y82" s="9" t="str">
        <f t="shared" si="89"/>
        <v>B</v>
      </c>
      <c r="Z82" s="4" t="str">
        <f t="shared" si="90"/>
        <v>C</v>
      </c>
      <c r="AA82" s="4" t="str">
        <f t="shared" si="91"/>
        <v>M1</v>
      </c>
      <c r="AB82" s="4" t="str">
        <f t="shared" si="87"/>
        <v/>
      </c>
      <c r="AC82" s="4" t="str">
        <f t="shared" si="92"/>
        <v/>
      </c>
      <c r="AD82" s="4" t="str">
        <f t="shared" si="93"/>
        <v/>
      </c>
      <c r="AE82" s="1" t="str">
        <f t="shared" si="99"/>
        <v/>
      </c>
      <c r="AF82" s="1" t="str">
        <f t="shared" si="100"/>
        <v/>
      </c>
      <c r="AG82" s="1" t="str">
        <f t="shared" si="101"/>
        <v/>
      </c>
      <c r="AH82" s="1" t="str">
        <f t="shared" si="102"/>
        <v/>
      </c>
      <c r="AI82" s="1" t="str">
        <f t="shared" si="103"/>
        <v/>
      </c>
      <c r="AJ82" s="1" t="str">
        <f t="shared" si="104"/>
        <v/>
      </c>
      <c r="AK82" s="1">
        <f t="shared" si="128"/>
        <v>0</v>
      </c>
      <c r="AL82" s="1">
        <f t="shared" si="129"/>
        <v>0</v>
      </c>
      <c r="AM82" s="1" t="str">
        <f t="shared" si="88"/>
        <v/>
      </c>
      <c r="AN82" s="1">
        <f t="shared" si="105"/>
        <v>0</v>
      </c>
      <c r="AO82" s="1" t="str">
        <f t="shared" si="137"/>
        <v/>
      </c>
      <c r="AP82" s="1" t="str">
        <f t="shared" si="106"/>
        <v>N</v>
      </c>
      <c r="AQ82" s="1" t="str">
        <f t="shared" si="107"/>
        <v>N</v>
      </c>
      <c r="AR82" s="1" t="str">
        <f t="shared" si="108"/>
        <v>N</v>
      </c>
      <c r="AS82" s="1" t="str">
        <f t="shared" si="109"/>
        <v/>
      </c>
      <c r="AT82" s="15" t="str">
        <f t="shared" si="110"/>
        <v/>
      </c>
      <c r="AU82" s="1" t="str">
        <f t="shared" si="111"/>
        <v/>
      </c>
      <c r="AV82" s="1" t="str">
        <f t="shared" si="112"/>
        <v/>
      </c>
      <c r="AW82" s="1" t="str">
        <f t="shared" si="113"/>
        <v/>
      </c>
      <c r="AX82" s="1" t="str">
        <f t="shared" si="114"/>
        <v/>
      </c>
      <c r="AY82" s="1" t="str">
        <f t="shared" si="11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1"/>
        <v>00000</v>
      </c>
      <c r="BC82" s="1" t="str">
        <f t="shared" si="81"/>
        <v>00000</v>
      </c>
      <c r="BD82" s="1" t="str">
        <f t="shared" si="82"/>
        <v>000000</v>
      </c>
      <c r="BE82" s="1" t="str">
        <f t="shared" si="82"/>
        <v>000000</v>
      </c>
      <c r="BF82" s="1" t="str">
        <f t="shared" si="130"/>
        <v>B</v>
      </c>
      <c r="BG82" s="1" t="str">
        <f t="shared" si="116"/>
        <v/>
      </c>
      <c r="BH82" s="1">
        <f t="shared" si="131"/>
        <v>0</v>
      </c>
      <c r="BI82" s="1" t="str">
        <f t="shared" si="117"/>
        <v/>
      </c>
      <c r="BJ82" s="1">
        <f t="shared" si="132"/>
        <v>0</v>
      </c>
      <c r="BK82" s="1" t="str">
        <f t="shared" si="118"/>
        <v/>
      </c>
      <c r="BL82" s="1">
        <f t="shared" si="133"/>
        <v>0</v>
      </c>
      <c r="BM82" s="1" t="str">
        <f t="shared" si="134"/>
        <v>0</v>
      </c>
      <c r="BN82" s="1" t="str">
        <f t="shared" si="135"/>
        <v>0</v>
      </c>
      <c r="BO82" s="1" t="str">
        <f t="shared" si="136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4"/>
        <v/>
      </c>
      <c r="C83" s="102" t="str">
        <f t="shared" si="84"/>
        <v/>
      </c>
      <c r="D83" s="97" t="str">
        <f t="shared" si="119"/>
        <v/>
      </c>
      <c r="E83" s="98" t="str">
        <f t="shared" si="120"/>
        <v/>
      </c>
      <c r="F83" s="8" t="str">
        <f t="shared" si="95"/>
        <v/>
      </c>
      <c r="H83" s="105" t="str">
        <f t="shared" si="85"/>
        <v/>
      </c>
      <c r="I83" s="97" t="str">
        <f t="shared" si="121"/>
        <v/>
      </c>
      <c r="J83" s="98" t="str">
        <f t="shared" si="122"/>
        <v/>
      </c>
      <c r="K83" s="8" t="str">
        <f t="shared" si="123"/>
        <v/>
      </c>
      <c r="L83" s="54"/>
      <c r="M83" s="17" t="str">
        <f>IF('Hedging Dashboard'!AH83="","",'Hedging Dashboard'!AH83)</f>
        <v/>
      </c>
      <c r="O83" s="9" t="str">
        <f t="shared" si="86"/>
        <v/>
      </c>
      <c r="P83" s="97" t="str">
        <f t="shared" si="124"/>
        <v/>
      </c>
      <c r="Q83" s="98" t="str">
        <f t="shared" si="125"/>
        <v/>
      </c>
      <c r="R83" s="4" t="str">
        <f t="shared" si="126"/>
        <v/>
      </c>
      <c r="S83" s="4" t="str">
        <f t="shared" si="96"/>
        <v/>
      </c>
      <c r="T83" s="107" t="str">
        <f t="shared" si="127"/>
        <v/>
      </c>
      <c r="U83" s="4" t="str">
        <f>IF(M83="","",IF(B83="NB",U82,IF(T83="",SUM($T$5:$T83)+S83,SUM($T$5:$T83))))</f>
        <v/>
      </c>
      <c r="V83" s="109" t="str">
        <f t="shared" si="83"/>
        <v/>
      </c>
      <c r="W83" s="83" t="e">
        <f t="shared" si="97"/>
        <v>#VALUE!</v>
      </c>
      <c r="X83" s="85" t="str">
        <f t="shared" si="98"/>
        <v/>
      </c>
      <c r="Y83" s="9" t="str">
        <f t="shared" si="89"/>
        <v>B</v>
      </c>
      <c r="Z83" s="4" t="str">
        <f t="shared" si="90"/>
        <v>C</v>
      </c>
      <c r="AA83" s="4" t="str">
        <f t="shared" si="91"/>
        <v>M1</v>
      </c>
      <c r="AB83" s="4" t="str">
        <f t="shared" si="87"/>
        <v/>
      </c>
      <c r="AC83" s="4" t="str">
        <f t="shared" si="92"/>
        <v/>
      </c>
      <c r="AD83" s="4" t="str">
        <f t="shared" si="93"/>
        <v/>
      </c>
      <c r="AE83" s="1" t="str">
        <f t="shared" si="99"/>
        <v/>
      </c>
      <c r="AF83" s="1" t="str">
        <f t="shared" si="100"/>
        <v/>
      </c>
      <c r="AG83" s="1" t="str">
        <f t="shared" si="101"/>
        <v/>
      </c>
      <c r="AH83" s="1" t="str">
        <f t="shared" si="102"/>
        <v/>
      </c>
      <c r="AI83" s="1" t="str">
        <f t="shared" si="103"/>
        <v/>
      </c>
      <c r="AJ83" s="1" t="str">
        <f t="shared" si="104"/>
        <v/>
      </c>
      <c r="AK83" s="1">
        <f t="shared" si="128"/>
        <v>0</v>
      </c>
      <c r="AL83" s="1">
        <f t="shared" si="129"/>
        <v>0</v>
      </c>
      <c r="AM83" s="1" t="str">
        <f t="shared" si="88"/>
        <v/>
      </c>
      <c r="AN83" s="1">
        <f t="shared" si="105"/>
        <v>0</v>
      </c>
      <c r="AO83" s="1" t="str">
        <f t="shared" si="137"/>
        <v/>
      </c>
      <c r="AP83" s="1" t="str">
        <f t="shared" si="106"/>
        <v>N</v>
      </c>
      <c r="AQ83" s="1" t="str">
        <f t="shared" si="107"/>
        <v>N</v>
      </c>
      <c r="AR83" s="1" t="str">
        <f t="shared" si="108"/>
        <v>N</v>
      </c>
      <c r="AS83" s="1" t="str">
        <f t="shared" si="109"/>
        <v/>
      </c>
      <c r="AT83" s="15" t="str">
        <f t="shared" si="110"/>
        <v/>
      </c>
      <c r="AU83" s="1" t="str">
        <f t="shared" si="111"/>
        <v/>
      </c>
      <c r="AV83" s="1" t="str">
        <f t="shared" si="112"/>
        <v/>
      </c>
      <c r="AW83" s="1" t="str">
        <f t="shared" si="113"/>
        <v/>
      </c>
      <c r="AX83" s="1" t="str">
        <f t="shared" si="114"/>
        <v/>
      </c>
      <c r="AY83" s="1" t="str">
        <f t="shared" si="11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1"/>
        <v>00000</v>
      </c>
      <c r="BC83" s="1" t="str">
        <f t="shared" si="81"/>
        <v>00000</v>
      </c>
      <c r="BD83" s="1" t="str">
        <f t="shared" si="82"/>
        <v>000000</v>
      </c>
      <c r="BE83" s="1" t="str">
        <f t="shared" si="82"/>
        <v>000000</v>
      </c>
      <c r="BF83" s="1" t="str">
        <f t="shared" si="130"/>
        <v>B</v>
      </c>
      <c r="BG83" s="1" t="str">
        <f t="shared" si="116"/>
        <v/>
      </c>
      <c r="BH83" s="1">
        <f t="shared" si="131"/>
        <v>0</v>
      </c>
      <c r="BI83" s="1" t="str">
        <f t="shared" si="117"/>
        <v/>
      </c>
      <c r="BJ83" s="1">
        <f t="shared" si="132"/>
        <v>0</v>
      </c>
      <c r="BK83" s="1" t="str">
        <f t="shared" si="118"/>
        <v/>
      </c>
      <c r="BL83" s="1">
        <f t="shared" si="133"/>
        <v>0</v>
      </c>
      <c r="BM83" s="1" t="str">
        <f t="shared" si="134"/>
        <v>0</v>
      </c>
      <c r="BN83" s="1" t="str">
        <f t="shared" si="135"/>
        <v>0</v>
      </c>
      <c r="BO83" s="1" t="str">
        <f t="shared" si="136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6" t="str">
        <f t="shared" si="94"/>
        <v/>
      </c>
      <c r="C84" s="103" t="str">
        <f t="shared" si="84"/>
        <v/>
      </c>
      <c r="D84" s="99" t="str">
        <f t="shared" si="119"/>
        <v/>
      </c>
      <c r="E84" s="100" t="str">
        <f t="shared" si="120"/>
        <v/>
      </c>
      <c r="F84" s="10" t="str">
        <f t="shared" si="95"/>
        <v/>
      </c>
      <c r="H84" s="106" t="str">
        <f t="shared" si="85"/>
        <v/>
      </c>
      <c r="I84" s="99" t="str">
        <f t="shared" si="121"/>
        <v/>
      </c>
      <c r="J84" s="100" t="str">
        <f t="shared" si="122"/>
        <v/>
      </c>
      <c r="K84" s="10" t="str">
        <f t="shared" si="123"/>
        <v/>
      </c>
      <c r="L84" s="54"/>
      <c r="M84" s="18" t="str">
        <f>IF('Hedging Dashboard'!AH84="","",'Hedging Dashboard'!AH84)</f>
        <v/>
      </c>
      <c r="O84" s="86" t="str">
        <f t="shared" si="86"/>
        <v/>
      </c>
      <c r="P84" s="99" t="str">
        <f t="shared" si="124"/>
        <v/>
      </c>
      <c r="Q84" s="100" t="str">
        <f t="shared" si="125"/>
        <v/>
      </c>
      <c r="R84" s="5" t="str">
        <f t="shared" si="126"/>
        <v/>
      </c>
      <c r="S84" s="5" t="str">
        <f t="shared" si="96"/>
        <v/>
      </c>
      <c r="T84" s="107" t="str">
        <f t="shared" si="127"/>
        <v/>
      </c>
      <c r="U84" s="5" t="str">
        <f>IF(M84="","",IF(B84="NB",U83,IF(T84="",SUM($T$5:$T84)+S84,SUM($T$5:$T84))))</f>
        <v/>
      </c>
      <c r="V84" s="110" t="str">
        <f t="shared" si="83"/>
        <v/>
      </c>
      <c r="W84" s="83" t="e">
        <f t="shared" si="97"/>
        <v>#VALUE!</v>
      </c>
      <c r="X84" s="85" t="str">
        <f t="shared" si="98"/>
        <v/>
      </c>
      <c r="Y84" s="9" t="str">
        <f t="shared" si="89"/>
        <v>B</v>
      </c>
      <c r="Z84" s="4" t="str">
        <f t="shared" si="90"/>
        <v>C</v>
      </c>
      <c r="AA84" s="4" t="str">
        <f t="shared" si="91"/>
        <v>M1</v>
      </c>
      <c r="AB84" s="4" t="str">
        <f t="shared" si="87"/>
        <v/>
      </c>
      <c r="AC84" s="4" t="str">
        <f t="shared" si="92"/>
        <v/>
      </c>
      <c r="AD84" s="4" t="str">
        <f t="shared" si="93"/>
        <v/>
      </c>
      <c r="AE84" s="1" t="str">
        <f t="shared" si="99"/>
        <v/>
      </c>
      <c r="AF84" s="1" t="str">
        <f t="shared" si="100"/>
        <v/>
      </c>
      <c r="AG84" s="1" t="str">
        <f t="shared" si="101"/>
        <v/>
      </c>
      <c r="AH84" s="1" t="str">
        <f t="shared" si="102"/>
        <v/>
      </c>
      <c r="AI84" s="1" t="str">
        <f t="shared" si="103"/>
        <v/>
      </c>
      <c r="AJ84" s="1" t="str">
        <f t="shared" si="104"/>
        <v/>
      </c>
      <c r="AK84" s="1">
        <f t="shared" si="128"/>
        <v>0</v>
      </c>
      <c r="AL84" s="1">
        <f t="shared" si="129"/>
        <v>0</v>
      </c>
      <c r="AM84" s="1" t="str">
        <f t="shared" si="88"/>
        <v/>
      </c>
      <c r="AN84" s="1">
        <f t="shared" si="105"/>
        <v>0</v>
      </c>
      <c r="AO84" s="1" t="str">
        <f t="shared" si="137"/>
        <v/>
      </c>
      <c r="AP84" s="1" t="str">
        <f t="shared" si="106"/>
        <v>N</v>
      </c>
      <c r="AQ84" s="1" t="str">
        <f t="shared" si="107"/>
        <v>N</v>
      </c>
      <c r="AR84" s="1" t="str">
        <f t="shared" si="108"/>
        <v>N</v>
      </c>
      <c r="AS84" s="1" t="str">
        <f t="shared" si="109"/>
        <v/>
      </c>
      <c r="AT84" s="15" t="str">
        <f t="shared" si="110"/>
        <v/>
      </c>
      <c r="AU84" s="1" t="str">
        <f t="shared" si="111"/>
        <v/>
      </c>
      <c r="AV84" s="1" t="str">
        <f t="shared" si="112"/>
        <v/>
      </c>
      <c r="AW84" s="1" t="str">
        <f t="shared" si="113"/>
        <v/>
      </c>
      <c r="AX84" s="1" t="str">
        <f t="shared" si="114"/>
        <v/>
      </c>
      <c r="AY84" s="1" t="str">
        <f t="shared" si="11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1"/>
        <v>00000</v>
      </c>
      <c r="BC84" s="1" t="str">
        <f t="shared" si="81"/>
        <v>00000</v>
      </c>
      <c r="BD84" s="1" t="str">
        <f t="shared" si="82"/>
        <v>000000</v>
      </c>
      <c r="BE84" s="1" t="str">
        <f t="shared" si="82"/>
        <v>000000</v>
      </c>
      <c r="BF84" s="1" t="str">
        <f t="shared" si="130"/>
        <v>B</v>
      </c>
      <c r="BG84" s="1" t="str">
        <f t="shared" si="116"/>
        <v/>
      </c>
      <c r="BH84" s="1">
        <f t="shared" si="131"/>
        <v>0</v>
      </c>
      <c r="BI84" s="1" t="str">
        <f t="shared" si="117"/>
        <v/>
      </c>
      <c r="BJ84" s="1">
        <f t="shared" si="132"/>
        <v>0</v>
      </c>
      <c r="BK84" s="1" t="str">
        <f t="shared" si="118"/>
        <v/>
      </c>
      <c r="BL84" s="1">
        <f t="shared" si="133"/>
        <v>0</v>
      </c>
      <c r="BM84" s="1" t="str">
        <f t="shared" si="134"/>
        <v>0</v>
      </c>
      <c r="BN84" s="1" t="str">
        <f t="shared" si="135"/>
        <v>0</v>
      </c>
      <c r="BO84" s="1" t="str">
        <f t="shared" si="136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4"/>
        <v/>
      </c>
      <c r="C85" s="101" t="str">
        <f t="shared" si="84"/>
        <v/>
      </c>
      <c r="D85" s="13" t="str">
        <f t="shared" si="119"/>
        <v/>
      </c>
      <c r="E85" s="45" t="str">
        <f t="shared" si="120"/>
        <v/>
      </c>
      <c r="F85" s="14" t="str">
        <f t="shared" si="95"/>
        <v/>
      </c>
      <c r="H85" s="104" t="str">
        <f t="shared" si="85"/>
        <v/>
      </c>
      <c r="I85" s="13" t="str">
        <f t="shared" si="121"/>
        <v/>
      </c>
      <c r="J85" s="45" t="str">
        <f t="shared" si="122"/>
        <v/>
      </c>
      <c r="K85" s="14" t="str">
        <f t="shared" si="123"/>
        <v/>
      </c>
      <c r="L85" s="54"/>
      <c r="M85" s="16" t="str">
        <f>IF('Hedging Dashboard'!AH85="","",'Hedging Dashboard'!AH85)</f>
        <v/>
      </c>
      <c r="O85" s="12" t="str">
        <f t="shared" si="86"/>
        <v/>
      </c>
      <c r="P85" s="13" t="str">
        <f t="shared" si="124"/>
        <v/>
      </c>
      <c r="Q85" s="45" t="str">
        <f t="shared" si="125"/>
        <v/>
      </c>
      <c r="R85" s="96" t="str">
        <f t="shared" si="126"/>
        <v/>
      </c>
      <c r="S85" s="96" t="str">
        <f t="shared" si="96"/>
        <v/>
      </c>
      <c r="T85" s="107" t="str">
        <f t="shared" si="127"/>
        <v/>
      </c>
      <c r="U85" s="96" t="str">
        <f>IF(M85="","",IF(B85="NB",U84,IF(T85="",SUM($T$5:$T85)+S85,SUM($T$5:$T85))))</f>
        <v/>
      </c>
      <c r="V85" s="108" t="str">
        <f t="shared" si="83"/>
        <v/>
      </c>
      <c r="W85" s="83" t="e">
        <f t="shared" si="97"/>
        <v>#VALUE!</v>
      </c>
      <c r="X85" s="85" t="str">
        <f t="shared" si="98"/>
        <v/>
      </c>
      <c r="Y85" s="9" t="str">
        <f t="shared" si="89"/>
        <v>B</v>
      </c>
      <c r="Z85" s="4" t="str">
        <f t="shared" si="90"/>
        <v>C</v>
      </c>
      <c r="AA85" s="4" t="str">
        <f t="shared" si="91"/>
        <v>M1</v>
      </c>
      <c r="AB85" s="4" t="str">
        <f t="shared" si="87"/>
        <v/>
      </c>
      <c r="AC85" s="4" t="str">
        <f t="shared" si="92"/>
        <v/>
      </c>
      <c r="AD85" s="4" t="str">
        <f t="shared" si="93"/>
        <v/>
      </c>
      <c r="AE85" s="1" t="str">
        <f t="shared" si="99"/>
        <v/>
      </c>
      <c r="AF85" s="1" t="str">
        <f t="shared" si="100"/>
        <v/>
      </c>
      <c r="AG85" s="1" t="str">
        <f t="shared" si="101"/>
        <v/>
      </c>
      <c r="AH85" s="1" t="str">
        <f t="shared" si="102"/>
        <v/>
      </c>
      <c r="AI85" s="1" t="str">
        <f t="shared" si="103"/>
        <v/>
      </c>
      <c r="AJ85" s="1" t="str">
        <f t="shared" si="104"/>
        <v/>
      </c>
      <c r="AK85" s="1">
        <f t="shared" si="128"/>
        <v>0</v>
      </c>
      <c r="AL85" s="1">
        <f t="shared" si="129"/>
        <v>0</v>
      </c>
      <c r="AM85" s="1" t="str">
        <f t="shared" si="88"/>
        <v/>
      </c>
      <c r="AN85" s="1">
        <f t="shared" si="105"/>
        <v>0</v>
      </c>
      <c r="AO85" s="1" t="str">
        <f t="shared" si="137"/>
        <v/>
      </c>
      <c r="AP85" s="1" t="str">
        <f t="shared" si="106"/>
        <v>N</v>
      </c>
      <c r="AQ85" s="1" t="str">
        <f t="shared" si="107"/>
        <v>N</v>
      </c>
      <c r="AR85" s="1" t="str">
        <f t="shared" si="108"/>
        <v>N</v>
      </c>
      <c r="AS85" s="1" t="str">
        <f t="shared" si="109"/>
        <v/>
      </c>
      <c r="AT85" s="15" t="str">
        <f t="shared" si="110"/>
        <v/>
      </c>
      <c r="AU85" s="1" t="str">
        <f t="shared" si="111"/>
        <v/>
      </c>
      <c r="AV85" s="1" t="str">
        <f t="shared" si="112"/>
        <v/>
      </c>
      <c r="AW85" s="1" t="str">
        <f t="shared" si="113"/>
        <v/>
      </c>
      <c r="AX85" s="1" t="str">
        <f t="shared" si="114"/>
        <v/>
      </c>
      <c r="AY85" s="1" t="str">
        <f t="shared" si="11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1"/>
        <v>00000</v>
      </c>
      <c r="BC85" s="1" t="str">
        <f t="shared" si="81"/>
        <v>00000</v>
      </c>
      <c r="BD85" s="1" t="str">
        <f t="shared" si="82"/>
        <v>000000</v>
      </c>
      <c r="BE85" s="1" t="str">
        <f t="shared" si="82"/>
        <v>000000</v>
      </c>
      <c r="BF85" s="1" t="str">
        <f t="shared" si="130"/>
        <v>B</v>
      </c>
      <c r="BG85" s="1" t="str">
        <f t="shared" si="116"/>
        <v/>
      </c>
      <c r="BH85" s="1">
        <f t="shared" si="131"/>
        <v>0</v>
      </c>
      <c r="BI85" s="1" t="str">
        <f t="shared" si="117"/>
        <v/>
      </c>
      <c r="BJ85" s="1">
        <f t="shared" si="132"/>
        <v>0</v>
      </c>
      <c r="BK85" s="1" t="str">
        <f t="shared" si="118"/>
        <v/>
      </c>
      <c r="BL85" s="1">
        <f t="shared" si="133"/>
        <v>0</v>
      </c>
      <c r="BM85" s="1" t="str">
        <f t="shared" si="134"/>
        <v>0</v>
      </c>
      <c r="BN85" s="1" t="str">
        <f t="shared" si="135"/>
        <v>0</v>
      </c>
      <c r="BO85" s="1" t="str">
        <f t="shared" si="136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4"/>
        <v/>
      </c>
      <c r="C86" s="102" t="str">
        <f t="shared" si="84"/>
        <v/>
      </c>
      <c r="D86" s="97" t="str">
        <f t="shared" si="119"/>
        <v/>
      </c>
      <c r="E86" s="98" t="str">
        <f t="shared" si="120"/>
        <v/>
      </c>
      <c r="F86" s="8" t="str">
        <f t="shared" si="95"/>
        <v/>
      </c>
      <c r="H86" s="105" t="str">
        <f t="shared" si="85"/>
        <v/>
      </c>
      <c r="I86" s="97" t="str">
        <f t="shared" si="121"/>
        <v/>
      </c>
      <c r="J86" s="98" t="str">
        <f t="shared" si="122"/>
        <v/>
      </c>
      <c r="K86" s="8" t="str">
        <f t="shared" si="123"/>
        <v/>
      </c>
      <c r="L86" s="54"/>
      <c r="M86" s="17" t="str">
        <f>IF('Hedging Dashboard'!AH86="","",'Hedging Dashboard'!AH86)</f>
        <v/>
      </c>
      <c r="O86" s="9" t="str">
        <f t="shared" si="86"/>
        <v/>
      </c>
      <c r="P86" s="97" t="str">
        <f t="shared" si="124"/>
        <v/>
      </c>
      <c r="Q86" s="98" t="str">
        <f t="shared" si="125"/>
        <v/>
      </c>
      <c r="R86" s="4" t="str">
        <f t="shared" si="126"/>
        <v/>
      </c>
      <c r="S86" s="4" t="str">
        <f t="shared" si="96"/>
        <v/>
      </c>
      <c r="T86" s="107" t="str">
        <f t="shared" si="127"/>
        <v/>
      </c>
      <c r="U86" s="4" t="str">
        <f>IF(M86="","",IF(B86="NB",U85,IF(T86="",SUM($T$5:$T86)+S86,SUM($T$5:$T86))))</f>
        <v/>
      </c>
      <c r="V86" s="109" t="str">
        <f t="shared" si="83"/>
        <v/>
      </c>
      <c r="W86" s="83" t="e">
        <f t="shared" si="97"/>
        <v>#VALUE!</v>
      </c>
      <c r="X86" s="85" t="str">
        <f t="shared" si="98"/>
        <v/>
      </c>
      <c r="Y86" s="9" t="str">
        <f t="shared" si="89"/>
        <v>B</v>
      </c>
      <c r="Z86" s="4" t="str">
        <f t="shared" si="90"/>
        <v>C</v>
      </c>
      <c r="AA86" s="4" t="str">
        <f t="shared" si="91"/>
        <v>M1</v>
      </c>
      <c r="AB86" s="4" t="str">
        <f t="shared" si="87"/>
        <v/>
      </c>
      <c r="AC86" s="4" t="str">
        <f t="shared" si="92"/>
        <v/>
      </c>
      <c r="AD86" s="4" t="str">
        <f t="shared" si="93"/>
        <v/>
      </c>
      <c r="AE86" s="1" t="str">
        <f t="shared" si="99"/>
        <v/>
      </c>
      <c r="AF86" s="1" t="str">
        <f t="shared" si="100"/>
        <v/>
      </c>
      <c r="AG86" s="1" t="str">
        <f t="shared" si="101"/>
        <v/>
      </c>
      <c r="AH86" s="1" t="str">
        <f t="shared" si="102"/>
        <v/>
      </c>
      <c r="AI86" s="1" t="str">
        <f t="shared" si="103"/>
        <v/>
      </c>
      <c r="AJ86" s="1" t="str">
        <f t="shared" si="104"/>
        <v/>
      </c>
      <c r="AK86" s="1">
        <f t="shared" si="128"/>
        <v>0</v>
      </c>
      <c r="AL86" s="1">
        <f t="shared" si="129"/>
        <v>0</v>
      </c>
      <c r="AM86" s="1" t="str">
        <f t="shared" si="88"/>
        <v/>
      </c>
      <c r="AN86" s="1">
        <f t="shared" si="105"/>
        <v>0</v>
      </c>
      <c r="AO86" s="1" t="str">
        <f t="shared" si="137"/>
        <v/>
      </c>
      <c r="AP86" s="1" t="str">
        <f t="shared" si="106"/>
        <v>N</v>
      </c>
      <c r="AQ86" s="1" t="str">
        <f t="shared" si="107"/>
        <v>N</v>
      </c>
      <c r="AR86" s="1" t="str">
        <f t="shared" si="108"/>
        <v>N</v>
      </c>
      <c r="AS86" s="1" t="str">
        <f t="shared" si="109"/>
        <v/>
      </c>
      <c r="AT86" s="15" t="str">
        <f t="shared" si="110"/>
        <v/>
      </c>
      <c r="AU86" s="1" t="str">
        <f t="shared" si="111"/>
        <v/>
      </c>
      <c r="AV86" s="1" t="str">
        <f t="shared" si="112"/>
        <v/>
      </c>
      <c r="AW86" s="1" t="str">
        <f t="shared" si="113"/>
        <v/>
      </c>
      <c r="AX86" s="1" t="str">
        <f t="shared" si="114"/>
        <v/>
      </c>
      <c r="AY86" s="1" t="str">
        <f t="shared" si="11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1"/>
        <v>00000</v>
      </c>
      <c r="BC86" s="1" t="str">
        <f t="shared" si="81"/>
        <v>00000</v>
      </c>
      <c r="BD86" s="1" t="str">
        <f t="shared" si="82"/>
        <v>000000</v>
      </c>
      <c r="BE86" s="1" t="str">
        <f t="shared" si="82"/>
        <v>000000</v>
      </c>
      <c r="BF86" s="1" t="str">
        <f t="shared" si="130"/>
        <v>B</v>
      </c>
      <c r="BG86" s="1" t="str">
        <f t="shared" si="116"/>
        <v/>
      </c>
      <c r="BH86" s="1">
        <f t="shared" si="131"/>
        <v>0</v>
      </c>
      <c r="BI86" s="1" t="str">
        <f t="shared" si="117"/>
        <v/>
      </c>
      <c r="BJ86" s="1">
        <f t="shared" si="132"/>
        <v>0</v>
      </c>
      <c r="BK86" s="1" t="str">
        <f t="shared" si="118"/>
        <v/>
      </c>
      <c r="BL86" s="1">
        <f t="shared" si="133"/>
        <v>0</v>
      </c>
      <c r="BM86" s="1" t="str">
        <f t="shared" si="134"/>
        <v>0</v>
      </c>
      <c r="BN86" s="1" t="str">
        <f t="shared" si="135"/>
        <v>0</v>
      </c>
      <c r="BO86" s="1" t="str">
        <f t="shared" si="136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4"/>
        <v/>
      </c>
      <c r="C87" s="102" t="str">
        <f t="shared" si="84"/>
        <v/>
      </c>
      <c r="D87" s="97" t="str">
        <f t="shared" si="119"/>
        <v/>
      </c>
      <c r="E87" s="98" t="str">
        <f t="shared" si="120"/>
        <v/>
      </c>
      <c r="F87" s="8" t="str">
        <f t="shared" si="95"/>
        <v/>
      </c>
      <c r="H87" s="105" t="str">
        <f t="shared" si="85"/>
        <v/>
      </c>
      <c r="I87" s="97" t="str">
        <f t="shared" si="121"/>
        <v/>
      </c>
      <c r="J87" s="98" t="str">
        <f t="shared" si="122"/>
        <v/>
      </c>
      <c r="K87" s="8" t="str">
        <f t="shared" si="123"/>
        <v/>
      </c>
      <c r="L87" s="54"/>
      <c r="M87" s="17" t="str">
        <f>IF('Hedging Dashboard'!AH87="","",'Hedging Dashboard'!AH87)</f>
        <v/>
      </c>
      <c r="O87" s="9" t="str">
        <f t="shared" si="86"/>
        <v/>
      </c>
      <c r="P87" s="97" t="str">
        <f t="shared" si="124"/>
        <v/>
      </c>
      <c r="Q87" s="98" t="str">
        <f t="shared" si="125"/>
        <v/>
      </c>
      <c r="R87" s="4" t="str">
        <f t="shared" si="126"/>
        <v/>
      </c>
      <c r="S87" s="4" t="str">
        <f t="shared" si="96"/>
        <v/>
      </c>
      <c r="T87" s="107" t="str">
        <f t="shared" si="127"/>
        <v/>
      </c>
      <c r="U87" s="4" t="str">
        <f>IF(M87="","",IF(B87="NB",U86,IF(T87="",SUM($T$5:$T87)+S87,SUM($T$5:$T87))))</f>
        <v/>
      </c>
      <c r="V87" s="109" t="str">
        <f t="shared" si="83"/>
        <v/>
      </c>
      <c r="W87" s="83" t="e">
        <f t="shared" si="97"/>
        <v>#VALUE!</v>
      </c>
      <c r="X87" s="85" t="str">
        <f t="shared" si="98"/>
        <v/>
      </c>
      <c r="Y87" s="9" t="str">
        <f t="shared" si="89"/>
        <v>B</v>
      </c>
      <c r="Z87" s="4" t="str">
        <f t="shared" si="90"/>
        <v>C</v>
      </c>
      <c r="AA87" s="4" t="str">
        <f t="shared" si="91"/>
        <v>M1</v>
      </c>
      <c r="AB87" s="4" t="str">
        <f t="shared" si="87"/>
        <v/>
      </c>
      <c r="AC87" s="4" t="str">
        <f t="shared" si="92"/>
        <v/>
      </c>
      <c r="AD87" s="4" t="str">
        <f t="shared" si="93"/>
        <v/>
      </c>
      <c r="AE87" s="1" t="str">
        <f t="shared" si="99"/>
        <v/>
      </c>
      <c r="AF87" s="1" t="str">
        <f t="shared" si="100"/>
        <v/>
      </c>
      <c r="AG87" s="1" t="str">
        <f t="shared" si="101"/>
        <v/>
      </c>
      <c r="AH87" s="1" t="str">
        <f t="shared" si="102"/>
        <v/>
      </c>
      <c r="AI87" s="1" t="str">
        <f t="shared" si="103"/>
        <v/>
      </c>
      <c r="AJ87" s="1" t="str">
        <f t="shared" si="104"/>
        <v/>
      </c>
      <c r="AK87" s="1">
        <f t="shared" si="128"/>
        <v>0</v>
      </c>
      <c r="AL87" s="1">
        <f t="shared" si="129"/>
        <v>0</v>
      </c>
      <c r="AM87" s="1" t="str">
        <f t="shared" si="88"/>
        <v/>
      </c>
      <c r="AN87" s="1">
        <f t="shared" si="105"/>
        <v>0</v>
      </c>
      <c r="AO87" s="1" t="str">
        <f t="shared" si="137"/>
        <v/>
      </c>
      <c r="AP87" s="1" t="str">
        <f t="shared" si="106"/>
        <v>N</v>
      </c>
      <c r="AQ87" s="1" t="str">
        <f t="shared" si="107"/>
        <v>N</v>
      </c>
      <c r="AR87" s="1" t="str">
        <f t="shared" si="108"/>
        <v>N</v>
      </c>
      <c r="AS87" s="1" t="str">
        <f t="shared" si="109"/>
        <v/>
      </c>
      <c r="AT87" s="15" t="str">
        <f t="shared" si="110"/>
        <v/>
      </c>
      <c r="AU87" s="1" t="str">
        <f t="shared" si="111"/>
        <v/>
      </c>
      <c r="AV87" s="1" t="str">
        <f t="shared" si="112"/>
        <v/>
      </c>
      <c r="AW87" s="1" t="str">
        <f t="shared" si="113"/>
        <v/>
      </c>
      <c r="AX87" s="1" t="str">
        <f t="shared" si="114"/>
        <v/>
      </c>
      <c r="AY87" s="1" t="str">
        <f t="shared" si="11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1"/>
        <v>00000</v>
      </c>
      <c r="BC87" s="1" t="str">
        <f t="shared" si="81"/>
        <v>00000</v>
      </c>
      <c r="BD87" s="1" t="str">
        <f t="shared" si="82"/>
        <v>000000</v>
      </c>
      <c r="BE87" s="1" t="str">
        <f t="shared" si="82"/>
        <v>000000</v>
      </c>
      <c r="BF87" s="1" t="str">
        <f t="shared" si="130"/>
        <v>B</v>
      </c>
      <c r="BG87" s="1" t="str">
        <f t="shared" si="116"/>
        <v/>
      </c>
      <c r="BH87" s="1">
        <f t="shared" si="131"/>
        <v>0</v>
      </c>
      <c r="BI87" s="1" t="str">
        <f t="shared" si="117"/>
        <v/>
      </c>
      <c r="BJ87" s="1">
        <f t="shared" si="132"/>
        <v>0</v>
      </c>
      <c r="BK87" s="1" t="str">
        <f t="shared" si="118"/>
        <v/>
      </c>
      <c r="BL87" s="1">
        <f t="shared" si="133"/>
        <v>0</v>
      </c>
      <c r="BM87" s="1" t="str">
        <f t="shared" si="134"/>
        <v>0</v>
      </c>
      <c r="BN87" s="1" t="str">
        <f t="shared" si="135"/>
        <v>0</v>
      </c>
      <c r="BO87" s="1" t="str">
        <f t="shared" si="136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4"/>
        <v/>
      </c>
      <c r="C88" s="102" t="str">
        <f t="shared" si="84"/>
        <v/>
      </c>
      <c r="D88" s="97" t="str">
        <f t="shared" si="119"/>
        <v/>
      </c>
      <c r="E88" s="98" t="str">
        <f t="shared" si="120"/>
        <v/>
      </c>
      <c r="F88" s="8" t="str">
        <f t="shared" si="95"/>
        <v/>
      </c>
      <c r="H88" s="105" t="str">
        <f t="shared" si="85"/>
        <v/>
      </c>
      <c r="I88" s="97" t="str">
        <f t="shared" si="121"/>
        <v/>
      </c>
      <c r="J88" s="98" t="str">
        <f t="shared" si="122"/>
        <v/>
      </c>
      <c r="K88" s="8" t="str">
        <f t="shared" si="123"/>
        <v/>
      </c>
      <c r="L88" s="54"/>
      <c r="M88" s="17" t="str">
        <f>IF('Hedging Dashboard'!AH88="","",'Hedging Dashboard'!AH88)</f>
        <v/>
      </c>
      <c r="O88" s="9" t="str">
        <f t="shared" si="86"/>
        <v/>
      </c>
      <c r="P88" s="97" t="str">
        <f t="shared" si="124"/>
        <v/>
      </c>
      <c r="Q88" s="98" t="str">
        <f t="shared" si="125"/>
        <v/>
      </c>
      <c r="R88" s="4" t="str">
        <f t="shared" si="126"/>
        <v/>
      </c>
      <c r="S88" s="4" t="str">
        <f t="shared" si="96"/>
        <v/>
      </c>
      <c r="T88" s="107" t="str">
        <f t="shared" si="127"/>
        <v/>
      </c>
      <c r="U88" s="4" t="str">
        <f>IF(M88="","",IF(B88="NB",U87,IF(T88="",SUM($T$5:$T88)+S88,SUM($T$5:$T88))))</f>
        <v/>
      </c>
      <c r="V88" s="109" t="str">
        <f t="shared" si="83"/>
        <v/>
      </c>
      <c r="W88" s="83" t="e">
        <f t="shared" si="97"/>
        <v>#VALUE!</v>
      </c>
      <c r="X88" s="85" t="str">
        <f t="shared" si="98"/>
        <v/>
      </c>
      <c r="Y88" s="9" t="str">
        <f t="shared" si="89"/>
        <v>B</v>
      </c>
      <c r="Z88" s="4" t="str">
        <f t="shared" si="90"/>
        <v>C</v>
      </c>
      <c r="AA88" s="4" t="str">
        <f t="shared" si="91"/>
        <v>M1</v>
      </c>
      <c r="AB88" s="4" t="str">
        <f t="shared" si="87"/>
        <v/>
      </c>
      <c r="AC88" s="4" t="str">
        <f t="shared" si="92"/>
        <v/>
      </c>
      <c r="AD88" s="4" t="str">
        <f t="shared" si="93"/>
        <v/>
      </c>
      <c r="AE88" s="1" t="str">
        <f t="shared" si="99"/>
        <v/>
      </c>
      <c r="AF88" s="1" t="str">
        <f t="shared" si="100"/>
        <v/>
      </c>
      <c r="AG88" s="1" t="str">
        <f t="shared" si="101"/>
        <v/>
      </c>
      <c r="AH88" s="1" t="str">
        <f t="shared" si="102"/>
        <v/>
      </c>
      <c r="AI88" s="1" t="str">
        <f t="shared" si="103"/>
        <v/>
      </c>
      <c r="AJ88" s="1" t="str">
        <f t="shared" si="104"/>
        <v/>
      </c>
      <c r="AK88" s="1">
        <f t="shared" si="128"/>
        <v>0</v>
      </c>
      <c r="AL88" s="1">
        <f t="shared" si="129"/>
        <v>0</v>
      </c>
      <c r="AM88" s="1" t="str">
        <f t="shared" si="88"/>
        <v/>
      </c>
      <c r="AN88" s="1">
        <f t="shared" si="105"/>
        <v>0</v>
      </c>
      <c r="AO88" s="1" t="str">
        <f t="shared" si="137"/>
        <v/>
      </c>
      <c r="AP88" s="1" t="str">
        <f t="shared" si="106"/>
        <v>N</v>
      </c>
      <c r="AQ88" s="1" t="str">
        <f t="shared" si="107"/>
        <v>N</v>
      </c>
      <c r="AR88" s="1" t="str">
        <f t="shared" si="108"/>
        <v>N</v>
      </c>
      <c r="AS88" s="1" t="str">
        <f t="shared" si="109"/>
        <v/>
      </c>
      <c r="AT88" s="15" t="str">
        <f t="shared" si="110"/>
        <v/>
      </c>
      <c r="AU88" s="1" t="str">
        <f t="shared" si="111"/>
        <v/>
      </c>
      <c r="AV88" s="1" t="str">
        <f t="shared" si="112"/>
        <v/>
      </c>
      <c r="AW88" s="1" t="str">
        <f t="shared" si="113"/>
        <v/>
      </c>
      <c r="AX88" s="1" t="str">
        <f t="shared" si="114"/>
        <v/>
      </c>
      <c r="AY88" s="1" t="str">
        <f t="shared" si="11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1"/>
        <v>00000</v>
      </c>
      <c r="BC88" s="1" t="str">
        <f t="shared" si="81"/>
        <v>00000</v>
      </c>
      <c r="BD88" s="1" t="str">
        <f t="shared" si="82"/>
        <v>000000</v>
      </c>
      <c r="BE88" s="1" t="str">
        <f t="shared" si="82"/>
        <v>000000</v>
      </c>
      <c r="BF88" s="1" t="str">
        <f t="shared" si="130"/>
        <v>B</v>
      </c>
      <c r="BG88" s="1" t="str">
        <f t="shared" si="116"/>
        <v/>
      </c>
      <c r="BH88" s="1">
        <f t="shared" si="131"/>
        <v>0</v>
      </c>
      <c r="BI88" s="1" t="str">
        <f t="shared" si="117"/>
        <v/>
      </c>
      <c r="BJ88" s="1">
        <f t="shared" si="132"/>
        <v>0</v>
      </c>
      <c r="BK88" s="1" t="str">
        <f t="shared" si="118"/>
        <v/>
      </c>
      <c r="BL88" s="1">
        <f t="shared" si="133"/>
        <v>0</v>
      </c>
      <c r="BM88" s="1" t="str">
        <f t="shared" si="134"/>
        <v>0</v>
      </c>
      <c r="BN88" s="1" t="str">
        <f t="shared" si="135"/>
        <v>0</v>
      </c>
      <c r="BO88" s="1" t="str">
        <f t="shared" si="136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6" t="str">
        <f t="shared" si="94"/>
        <v/>
      </c>
      <c r="C89" s="103" t="str">
        <f t="shared" si="84"/>
        <v/>
      </c>
      <c r="D89" s="99" t="str">
        <f t="shared" si="119"/>
        <v/>
      </c>
      <c r="E89" s="100" t="str">
        <f t="shared" si="120"/>
        <v/>
      </c>
      <c r="F89" s="10" t="str">
        <f t="shared" si="95"/>
        <v/>
      </c>
      <c r="H89" s="106" t="str">
        <f t="shared" si="85"/>
        <v/>
      </c>
      <c r="I89" s="99" t="str">
        <f t="shared" si="121"/>
        <v/>
      </c>
      <c r="J89" s="100" t="str">
        <f t="shared" si="122"/>
        <v/>
      </c>
      <c r="K89" s="10" t="str">
        <f t="shared" si="123"/>
        <v/>
      </c>
      <c r="L89" s="54"/>
      <c r="M89" s="18" t="str">
        <f>IF('Hedging Dashboard'!AH89="","",'Hedging Dashboard'!AH89)</f>
        <v/>
      </c>
      <c r="O89" s="86" t="str">
        <f t="shared" si="86"/>
        <v/>
      </c>
      <c r="P89" s="99" t="str">
        <f t="shared" si="124"/>
        <v/>
      </c>
      <c r="Q89" s="100" t="str">
        <f t="shared" si="125"/>
        <v/>
      </c>
      <c r="R89" s="5" t="str">
        <f t="shared" si="126"/>
        <v/>
      </c>
      <c r="S89" s="5" t="str">
        <f t="shared" si="96"/>
        <v/>
      </c>
      <c r="T89" s="107" t="str">
        <f t="shared" si="127"/>
        <v/>
      </c>
      <c r="U89" s="5" t="str">
        <f>IF(M89="","",IF(B89="NB",U88,IF(T89="",SUM($T$5:$T89)+S89,SUM($T$5:$T89))))</f>
        <v/>
      </c>
      <c r="V89" s="110" t="str">
        <f t="shared" si="83"/>
        <v/>
      </c>
      <c r="W89" s="83" t="e">
        <f t="shared" si="97"/>
        <v>#VALUE!</v>
      </c>
      <c r="X89" s="85" t="str">
        <f t="shared" si="98"/>
        <v/>
      </c>
      <c r="Y89" s="9" t="str">
        <f t="shared" si="89"/>
        <v>B</v>
      </c>
      <c r="Z89" s="4" t="str">
        <f t="shared" si="90"/>
        <v>C</v>
      </c>
      <c r="AA89" s="4" t="str">
        <f t="shared" si="91"/>
        <v>M1</v>
      </c>
      <c r="AB89" s="4" t="str">
        <f t="shared" si="87"/>
        <v/>
      </c>
      <c r="AC89" s="4" t="str">
        <f t="shared" si="92"/>
        <v/>
      </c>
      <c r="AD89" s="4" t="str">
        <f t="shared" si="93"/>
        <v/>
      </c>
      <c r="AE89" s="1" t="str">
        <f t="shared" si="99"/>
        <v/>
      </c>
      <c r="AF89" s="1" t="str">
        <f t="shared" si="100"/>
        <v/>
      </c>
      <c r="AG89" s="1" t="str">
        <f t="shared" si="101"/>
        <v/>
      </c>
      <c r="AH89" s="1" t="str">
        <f t="shared" si="102"/>
        <v/>
      </c>
      <c r="AI89" s="1" t="str">
        <f t="shared" si="103"/>
        <v/>
      </c>
      <c r="AJ89" s="1" t="str">
        <f t="shared" si="104"/>
        <v/>
      </c>
      <c r="AK89" s="1">
        <f t="shared" si="128"/>
        <v>0</v>
      </c>
      <c r="AL89" s="1">
        <f t="shared" si="129"/>
        <v>0</v>
      </c>
      <c r="AM89" s="1" t="str">
        <f t="shared" si="88"/>
        <v/>
      </c>
      <c r="AN89" s="1">
        <f t="shared" si="105"/>
        <v>0</v>
      </c>
      <c r="AO89" s="1" t="str">
        <f t="shared" si="137"/>
        <v/>
      </c>
      <c r="AP89" s="1" t="str">
        <f t="shared" si="106"/>
        <v>N</v>
      </c>
      <c r="AQ89" s="1" t="str">
        <f t="shared" si="107"/>
        <v>N</v>
      </c>
      <c r="AR89" s="1" t="str">
        <f t="shared" si="108"/>
        <v>N</v>
      </c>
      <c r="AS89" s="1" t="str">
        <f t="shared" si="109"/>
        <v/>
      </c>
      <c r="AT89" s="15" t="str">
        <f t="shared" si="110"/>
        <v/>
      </c>
      <c r="AU89" s="1" t="str">
        <f t="shared" si="111"/>
        <v/>
      </c>
      <c r="AV89" s="1" t="str">
        <f t="shared" si="112"/>
        <v/>
      </c>
      <c r="AW89" s="1" t="str">
        <f t="shared" si="113"/>
        <v/>
      </c>
      <c r="AX89" s="1" t="str">
        <f t="shared" si="114"/>
        <v/>
      </c>
      <c r="AY89" s="1" t="str">
        <f t="shared" si="11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1"/>
        <v>00000</v>
      </c>
      <c r="BC89" s="1" t="str">
        <f t="shared" si="81"/>
        <v>00000</v>
      </c>
      <c r="BD89" s="1" t="str">
        <f t="shared" si="82"/>
        <v>000000</v>
      </c>
      <c r="BE89" s="1" t="str">
        <f t="shared" si="82"/>
        <v>000000</v>
      </c>
      <c r="BF89" s="1" t="str">
        <f t="shared" si="130"/>
        <v>B</v>
      </c>
      <c r="BG89" s="1" t="str">
        <f t="shared" si="116"/>
        <v/>
      </c>
      <c r="BH89" s="1">
        <f t="shared" si="131"/>
        <v>0</v>
      </c>
      <c r="BI89" s="1" t="str">
        <f t="shared" si="117"/>
        <v/>
      </c>
      <c r="BJ89" s="1">
        <f t="shared" si="132"/>
        <v>0</v>
      </c>
      <c r="BK89" s="1" t="str">
        <f t="shared" si="118"/>
        <v/>
      </c>
      <c r="BL89" s="1">
        <f t="shared" si="133"/>
        <v>0</v>
      </c>
      <c r="BM89" s="1" t="str">
        <f t="shared" si="134"/>
        <v>0</v>
      </c>
      <c r="BN89" s="1" t="str">
        <f t="shared" si="135"/>
        <v>0</v>
      </c>
      <c r="BO89" s="1" t="str">
        <f t="shared" si="136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4"/>
        <v/>
      </c>
      <c r="C90" s="101" t="str">
        <f t="shared" si="84"/>
        <v/>
      </c>
      <c r="D90" s="13" t="str">
        <f t="shared" si="119"/>
        <v/>
      </c>
      <c r="E90" s="45" t="str">
        <f t="shared" si="120"/>
        <v/>
      </c>
      <c r="F90" s="14" t="str">
        <f t="shared" si="95"/>
        <v/>
      </c>
      <c r="H90" s="104" t="str">
        <f t="shared" si="85"/>
        <v/>
      </c>
      <c r="I90" s="13" t="str">
        <f t="shared" si="121"/>
        <v/>
      </c>
      <c r="J90" s="45" t="str">
        <f t="shared" si="122"/>
        <v/>
      </c>
      <c r="K90" s="14" t="str">
        <f t="shared" si="123"/>
        <v/>
      </c>
      <c r="L90" s="54"/>
      <c r="M90" s="16" t="str">
        <f>IF('Hedging Dashboard'!AH90="","",'Hedging Dashboard'!AH90)</f>
        <v/>
      </c>
      <c r="O90" s="12" t="str">
        <f t="shared" si="86"/>
        <v/>
      </c>
      <c r="P90" s="13" t="str">
        <f t="shared" si="124"/>
        <v/>
      </c>
      <c r="Q90" s="45" t="str">
        <f t="shared" si="125"/>
        <v/>
      </c>
      <c r="R90" s="96" t="str">
        <f t="shared" si="126"/>
        <v/>
      </c>
      <c r="S90" s="96" t="str">
        <f t="shared" si="96"/>
        <v/>
      </c>
      <c r="T90" s="107" t="str">
        <f t="shared" si="127"/>
        <v/>
      </c>
      <c r="U90" s="96" t="str">
        <f>IF(M90="","",IF(B90="NB",U89,IF(T90="",SUM($T$5:$T90)+S90,SUM($T$5:$T90))))</f>
        <v/>
      </c>
      <c r="V90" s="108" t="str">
        <f t="shared" si="83"/>
        <v/>
      </c>
      <c r="W90" s="83" t="e">
        <f t="shared" si="97"/>
        <v>#VALUE!</v>
      </c>
      <c r="X90" s="85" t="str">
        <f t="shared" si="98"/>
        <v/>
      </c>
      <c r="Y90" s="9" t="str">
        <f t="shared" si="89"/>
        <v>B</v>
      </c>
      <c r="Z90" s="4" t="str">
        <f t="shared" si="90"/>
        <v>C</v>
      </c>
      <c r="AA90" s="4" t="str">
        <f t="shared" si="91"/>
        <v>M1</v>
      </c>
      <c r="AB90" s="4" t="str">
        <f t="shared" si="87"/>
        <v/>
      </c>
      <c r="AC90" s="4" t="str">
        <f t="shared" si="92"/>
        <v/>
      </c>
      <c r="AD90" s="4" t="str">
        <f t="shared" si="93"/>
        <v/>
      </c>
      <c r="AE90" s="1" t="str">
        <f t="shared" si="99"/>
        <v/>
      </c>
      <c r="AF90" s="1" t="str">
        <f t="shared" si="100"/>
        <v/>
      </c>
      <c r="AG90" s="1" t="str">
        <f t="shared" si="101"/>
        <v/>
      </c>
      <c r="AH90" s="1" t="str">
        <f t="shared" si="102"/>
        <v/>
      </c>
      <c r="AI90" s="1" t="str">
        <f t="shared" si="103"/>
        <v/>
      </c>
      <c r="AJ90" s="1" t="str">
        <f t="shared" si="104"/>
        <v/>
      </c>
      <c r="AK90" s="1">
        <f t="shared" si="128"/>
        <v>0</v>
      </c>
      <c r="AL90" s="1">
        <f t="shared" si="129"/>
        <v>0</v>
      </c>
      <c r="AM90" s="1" t="str">
        <f t="shared" si="88"/>
        <v/>
      </c>
      <c r="AN90" s="1">
        <f t="shared" si="105"/>
        <v>0</v>
      </c>
      <c r="AO90" s="1" t="str">
        <f t="shared" si="137"/>
        <v/>
      </c>
      <c r="AP90" s="1" t="str">
        <f t="shared" si="106"/>
        <v>N</v>
      </c>
      <c r="AQ90" s="1" t="str">
        <f t="shared" si="107"/>
        <v>N</v>
      </c>
      <c r="AR90" s="1" t="str">
        <f t="shared" si="108"/>
        <v>N</v>
      </c>
      <c r="AS90" s="1" t="str">
        <f t="shared" si="109"/>
        <v/>
      </c>
      <c r="AT90" s="15" t="str">
        <f t="shared" si="110"/>
        <v/>
      </c>
      <c r="AU90" s="1" t="str">
        <f t="shared" si="111"/>
        <v/>
      </c>
      <c r="AV90" s="1" t="str">
        <f t="shared" si="112"/>
        <v/>
      </c>
      <c r="AW90" s="1" t="str">
        <f t="shared" si="113"/>
        <v/>
      </c>
      <c r="AX90" s="1" t="str">
        <f t="shared" si="114"/>
        <v/>
      </c>
      <c r="AY90" s="1" t="str">
        <f t="shared" si="11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1"/>
        <v>00000</v>
      </c>
      <c r="BC90" s="1" t="str">
        <f t="shared" si="81"/>
        <v>00000</v>
      </c>
      <c r="BD90" s="1" t="str">
        <f t="shared" si="82"/>
        <v>000000</v>
      </c>
      <c r="BE90" s="1" t="str">
        <f t="shared" si="82"/>
        <v>000000</v>
      </c>
      <c r="BF90" s="1" t="str">
        <f t="shared" si="130"/>
        <v>B</v>
      </c>
      <c r="BG90" s="1" t="str">
        <f t="shared" si="116"/>
        <v/>
      </c>
      <c r="BH90" s="1">
        <f t="shared" si="131"/>
        <v>0</v>
      </c>
      <c r="BI90" s="1" t="str">
        <f t="shared" si="117"/>
        <v/>
      </c>
      <c r="BJ90" s="1">
        <f t="shared" si="132"/>
        <v>0</v>
      </c>
      <c r="BK90" s="1" t="str">
        <f t="shared" si="118"/>
        <v/>
      </c>
      <c r="BL90" s="1">
        <f t="shared" si="133"/>
        <v>0</v>
      </c>
      <c r="BM90" s="1" t="str">
        <f t="shared" si="134"/>
        <v>0</v>
      </c>
      <c r="BN90" s="1" t="str">
        <f t="shared" si="135"/>
        <v>0</v>
      </c>
      <c r="BO90" s="1" t="str">
        <f t="shared" si="136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4"/>
        <v/>
      </c>
      <c r="C91" s="102" t="str">
        <f t="shared" si="84"/>
        <v/>
      </c>
      <c r="D91" s="97" t="str">
        <f t="shared" si="119"/>
        <v/>
      </c>
      <c r="E91" s="98" t="str">
        <f t="shared" si="120"/>
        <v/>
      </c>
      <c r="F91" s="8" t="str">
        <f t="shared" si="95"/>
        <v/>
      </c>
      <c r="H91" s="105" t="str">
        <f t="shared" si="85"/>
        <v/>
      </c>
      <c r="I91" s="97" t="str">
        <f t="shared" si="121"/>
        <v/>
      </c>
      <c r="J91" s="98" t="str">
        <f t="shared" si="122"/>
        <v/>
      </c>
      <c r="K91" s="8" t="str">
        <f t="shared" si="123"/>
        <v/>
      </c>
      <c r="L91" s="54"/>
      <c r="M91" s="17" t="str">
        <f>IF('Hedging Dashboard'!AH91="","",'Hedging Dashboard'!AH91)</f>
        <v/>
      </c>
      <c r="O91" s="9" t="str">
        <f t="shared" si="86"/>
        <v/>
      </c>
      <c r="P91" s="97" t="str">
        <f t="shared" si="124"/>
        <v/>
      </c>
      <c r="Q91" s="98" t="str">
        <f t="shared" si="125"/>
        <v/>
      </c>
      <c r="R91" s="4" t="str">
        <f t="shared" si="126"/>
        <v/>
      </c>
      <c r="S91" s="4" t="str">
        <f t="shared" si="96"/>
        <v/>
      </c>
      <c r="T91" s="107" t="str">
        <f t="shared" si="127"/>
        <v/>
      </c>
      <c r="U91" s="4" t="str">
        <f>IF(M91="","",IF(B91="NB",U90,IF(T91="",SUM($T$5:$T91)+S91,SUM($T$5:$T91))))</f>
        <v/>
      </c>
      <c r="V91" s="109" t="str">
        <f t="shared" si="83"/>
        <v/>
      </c>
      <c r="W91" s="83" t="e">
        <f t="shared" si="97"/>
        <v>#VALUE!</v>
      </c>
      <c r="X91" s="85" t="str">
        <f t="shared" si="98"/>
        <v/>
      </c>
      <c r="Y91" s="9" t="str">
        <f t="shared" si="89"/>
        <v>B</v>
      </c>
      <c r="Z91" s="4" t="str">
        <f t="shared" si="90"/>
        <v>C</v>
      </c>
      <c r="AA91" s="4" t="str">
        <f t="shared" si="91"/>
        <v>M1</v>
      </c>
      <c r="AB91" s="4" t="str">
        <f t="shared" si="87"/>
        <v/>
      </c>
      <c r="AC91" s="4" t="str">
        <f t="shared" si="92"/>
        <v/>
      </c>
      <c r="AD91" s="4" t="str">
        <f t="shared" si="93"/>
        <v/>
      </c>
      <c r="AE91" s="1" t="str">
        <f t="shared" si="99"/>
        <v/>
      </c>
      <c r="AF91" s="1" t="str">
        <f t="shared" si="100"/>
        <v/>
      </c>
      <c r="AG91" s="1" t="str">
        <f t="shared" si="101"/>
        <v/>
      </c>
      <c r="AH91" s="1" t="str">
        <f t="shared" si="102"/>
        <v/>
      </c>
      <c r="AI91" s="1" t="str">
        <f t="shared" si="103"/>
        <v/>
      </c>
      <c r="AJ91" s="1" t="str">
        <f t="shared" si="104"/>
        <v/>
      </c>
      <c r="AK91" s="1">
        <f t="shared" si="128"/>
        <v>0</v>
      </c>
      <c r="AL91" s="1">
        <f t="shared" si="129"/>
        <v>0</v>
      </c>
      <c r="AM91" s="1" t="str">
        <f t="shared" si="88"/>
        <v/>
      </c>
      <c r="AN91" s="1">
        <f t="shared" si="105"/>
        <v>0</v>
      </c>
      <c r="AO91" s="1" t="str">
        <f t="shared" si="137"/>
        <v/>
      </c>
      <c r="AP91" s="1" t="str">
        <f t="shared" si="106"/>
        <v>N</v>
      </c>
      <c r="AQ91" s="1" t="str">
        <f t="shared" si="107"/>
        <v>N</v>
      </c>
      <c r="AR91" s="1" t="str">
        <f t="shared" si="108"/>
        <v>N</v>
      </c>
      <c r="AS91" s="1" t="str">
        <f t="shared" si="109"/>
        <v/>
      </c>
      <c r="AT91" s="15" t="str">
        <f t="shared" si="110"/>
        <v/>
      </c>
      <c r="AU91" s="1" t="str">
        <f t="shared" si="111"/>
        <v/>
      </c>
      <c r="AV91" s="1" t="str">
        <f t="shared" si="112"/>
        <v/>
      </c>
      <c r="AW91" s="1" t="str">
        <f t="shared" si="113"/>
        <v/>
      </c>
      <c r="AX91" s="1" t="str">
        <f t="shared" si="114"/>
        <v/>
      </c>
      <c r="AY91" s="1" t="str">
        <f t="shared" si="11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1"/>
        <v>00000</v>
      </c>
      <c r="BC91" s="1" t="str">
        <f t="shared" si="81"/>
        <v>00000</v>
      </c>
      <c r="BD91" s="1" t="str">
        <f t="shared" si="82"/>
        <v>000000</v>
      </c>
      <c r="BE91" s="1" t="str">
        <f t="shared" si="82"/>
        <v>000000</v>
      </c>
      <c r="BF91" s="1" t="str">
        <f t="shared" si="130"/>
        <v>B</v>
      </c>
      <c r="BG91" s="1" t="str">
        <f t="shared" si="116"/>
        <v/>
      </c>
      <c r="BH91" s="1">
        <f t="shared" si="131"/>
        <v>0</v>
      </c>
      <c r="BI91" s="1" t="str">
        <f t="shared" si="117"/>
        <v/>
      </c>
      <c r="BJ91" s="1">
        <f t="shared" si="132"/>
        <v>0</v>
      </c>
      <c r="BK91" s="1" t="str">
        <f t="shared" si="118"/>
        <v/>
      </c>
      <c r="BL91" s="1">
        <f t="shared" si="133"/>
        <v>0</v>
      </c>
      <c r="BM91" s="1" t="str">
        <f t="shared" si="134"/>
        <v>0</v>
      </c>
      <c r="BN91" s="1" t="str">
        <f t="shared" si="135"/>
        <v>0</v>
      </c>
      <c r="BO91" s="1" t="str">
        <f t="shared" si="136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4"/>
        <v/>
      </c>
      <c r="C92" s="102" t="str">
        <f t="shared" si="84"/>
        <v/>
      </c>
      <c r="D92" s="97" t="str">
        <f t="shared" si="119"/>
        <v/>
      </c>
      <c r="E92" s="98" t="str">
        <f t="shared" si="120"/>
        <v/>
      </c>
      <c r="F92" s="8" t="str">
        <f t="shared" si="95"/>
        <v/>
      </c>
      <c r="H92" s="105" t="str">
        <f t="shared" si="85"/>
        <v/>
      </c>
      <c r="I92" s="97" t="str">
        <f t="shared" si="121"/>
        <v/>
      </c>
      <c r="J92" s="98" t="str">
        <f t="shared" si="122"/>
        <v/>
      </c>
      <c r="K92" s="8" t="str">
        <f t="shared" si="123"/>
        <v/>
      </c>
      <c r="L92" s="54"/>
      <c r="M92" s="17" t="str">
        <f>IF('Hedging Dashboard'!AH92="","",'Hedging Dashboard'!AH92)</f>
        <v/>
      </c>
      <c r="O92" s="9" t="str">
        <f t="shared" si="86"/>
        <v/>
      </c>
      <c r="P92" s="97" t="str">
        <f t="shared" si="124"/>
        <v/>
      </c>
      <c r="Q92" s="98" t="str">
        <f t="shared" si="125"/>
        <v/>
      </c>
      <c r="R92" s="4" t="str">
        <f t="shared" si="126"/>
        <v/>
      </c>
      <c r="S92" s="4" t="str">
        <f t="shared" si="96"/>
        <v/>
      </c>
      <c r="T92" s="107" t="str">
        <f t="shared" si="127"/>
        <v/>
      </c>
      <c r="U92" s="4" t="str">
        <f>IF(M92="","",IF(B92="NB",U91,IF(T92="",SUM($T$5:$T92)+S92,SUM($T$5:$T92))))</f>
        <v/>
      </c>
      <c r="V92" s="109" t="str">
        <f t="shared" si="83"/>
        <v/>
      </c>
      <c r="W92" s="83" t="e">
        <f t="shared" si="97"/>
        <v>#VALUE!</v>
      </c>
      <c r="X92" s="85" t="str">
        <f t="shared" si="98"/>
        <v/>
      </c>
      <c r="Y92" s="9" t="str">
        <f t="shared" si="89"/>
        <v>B</v>
      </c>
      <c r="Z92" s="4" t="str">
        <f t="shared" si="90"/>
        <v>C</v>
      </c>
      <c r="AA92" s="4" t="str">
        <f t="shared" si="91"/>
        <v>M1</v>
      </c>
      <c r="AB92" s="4" t="str">
        <f t="shared" si="87"/>
        <v/>
      </c>
      <c r="AC92" s="4" t="str">
        <f t="shared" si="92"/>
        <v/>
      </c>
      <c r="AD92" s="4" t="str">
        <f t="shared" si="93"/>
        <v/>
      </c>
      <c r="AE92" s="1" t="str">
        <f t="shared" si="99"/>
        <v/>
      </c>
      <c r="AF92" s="1" t="str">
        <f t="shared" si="100"/>
        <v/>
      </c>
      <c r="AG92" s="1" t="str">
        <f t="shared" si="101"/>
        <v/>
      </c>
      <c r="AH92" s="1" t="str">
        <f t="shared" si="102"/>
        <v/>
      </c>
      <c r="AI92" s="1" t="str">
        <f t="shared" si="103"/>
        <v/>
      </c>
      <c r="AJ92" s="1" t="str">
        <f t="shared" si="104"/>
        <v/>
      </c>
      <c r="AK92" s="1">
        <f t="shared" si="128"/>
        <v>0</v>
      </c>
      <c r="AL92" s="1">
        <f t="shared" si="129"/>
        <v>0</v>
      </c>
      <c r="AM92" s="1" t="str">
        <f t="shared" si="88"/>
        <v/>
      </c>
      <c r="AN92" s="1">
        <f t="shared" si="105"/>
        <v>0</v>
      </c>
      <c r="AO92" s="1" t="str">
        <f t="shared" si="137"/>
        <v/>
      </c>
      <c r="AP92" s="1" t="str">
        <f t="shared" si="106"/>
        <v>N</v>
      </c>
      <c r="AQ92" s="1" t="str">
        <f t="shared" si="107"/>
        <v>N</v>
      </c>
      <c r="AR92" s="1" t="str">
        <f t="shared" si="108"/>
        <v>N</v>
      </c>
      <c r="AS92" s="1" t="str">
        <f t="shared" si="109"/>
        <v/>
      </c>
      <c r="AT92" s="15" t="str">
        <f t="shared" si="110"/>
        <v/>
      </c>
      <c r="AU92" s="1" t="str">
        <f t="shared" si="111"/>
        <v/>
      </c>
      <c r="AV92" s="1" t="str">
        <f t="shared" si="112"/>
        <v/>
      </c>
      <c r="AW92" s="1" t="str">
        <f t="shared" si="113"/>
        <v/>
      </c>
      <c r="AX92" s="1" t="str">
        <f t="shared" si="114"/>
        <v/>
      </c>
      <c r="AY92" s="1" t="str">
        <f t="shared" si="11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1"/>
        <v>00000</v>
      </c>
      <c r="BC92" s="1" t="str">
        <f t="shared" si="81"/>
        <v>00000</v>
      </c>
      <c r="BD92" s="1" t="str">
        <f t="shared" si="82"/>
        <v>000000</v>
      </c>
      <c r="BE92" s="1" t="str">
        <f t="shared" si="82"/>
        <v>000000</v>
      </c>
      <c r="BF92" s="1" t="str">
        <f t="shared" si="130"/>
        <v>B</v>
      </c>
      <c r="BG92" s="1" t="str">
        <f t="shared" si="116"/>
        <v/>
      </c>
      <c r="BH92" s="1">
        <f t="shared" si="131"/>
        <v>0</v>
      </c>
      <c r="BI92" s="1" t="str">
        <f t="shared" si="117"/>
        <v/>
      </c>
      <c r="BJ92" s="1">
        <f t="shared" si="132"/>
        <v>0</v>
      </c>
      <c r="BK92" s="1" t="str">
        <f t="shared" si="118"/>
        <v/>
      </c>
      <c r="BL92" s="1">
        <f t="shared" si="133"/>
        <v>0</v>
      </c>
      <c r="BM92" s="1" t="str">
        <f t="shared" si="134"/>
        <v>0</v>
      </c>
      <c r="BN92" s="1" t="str">
        <f t="shared" si="135"/>
        <v>0</v>
      </c>
      <c r="BO92" s="1" t="str">
        <f t="shared" si="136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4"/>
        <v/>
      </c>
      <c r="C93" s="102" t="str">
        <f t="shared" si="84"/>
        <v/>
      </c>
      <c r="D93" s="97" t="str">
        <f t="shared" si="119"/>
        <v/>
      </c>
      <c r="E93" s="98" t="str">
        <f t="shared" si="120"/>
        <v/>
      </c>
      <c r="F93" s="8" t="str">
        <f t="shared" si="95"/>
        <v/>
      </c>
      <c r="H93" s="105" t="str">
        <f t="shared" si="85"/>
        <v/>
      </c>
      <c r="I93" s="97" t="str">
        <f t="shared" si="121"/>
        <v/>
      </c>
      <c r="J93" s="98" t="str">
        <f t="shared" si="122"/>
        <v/>
      </c>
      <c r="K93" s="8" t="str">
        <f t="shared" si="123"/>
        <v/>
      </c>
      <c r="L93" s="54"/>
      <c r="M93" s="17" t="str">
        <f>IF('Hedging Dashboard'!AH93="","",'Hedging Dashboard'!AH93)</f>
        <v/>
      </c>
      <c r="O93" s="9" t="str">
        <f t="shared" si="86"/>
        <v/>
      </c>
      <c r="P93" s="97" t="str">
        <f t="shared" si="124"/>
        <v/>
      </c>
      <c r="Q93" s="98" t="str">
        <f t="shared" si="125"/>
        <v/>
      </c>
      <c r="R93" s="4" t="str">
        <f t="shared" si="126"/>
        <v/>
      </c>
      <c r="S93" s="4" t="str">
        <f t="shared" si="96"/>
        <v/>
      </c>
      <c r="T93" s="107" t="str">
        <f t="shared" si="127"/>
        <v/>
      </c>
      <c r="U93" s="4" t="str">
        <f>IF(M93="","",IF(B93="NB",U92,IF(T93="",SUM($T$5:$T93)+S93,SUM($T$5:$T93))))</f>
        <v/>
      </c>
      <c r="V93" s="109" t="str">
        <f t="shared" si="83"/>
        <v/>
      </c>
      <c r="W93" s="83" t="e">
        <f t="shared" si="97"/>
        <v>#VALUE!</v>
      </c>
      <c r="X93" s="85" t="str">
        <f t="shared" si="98"/>
        <v/>
      </c>
      <c r="Y93" s="9" t="str">
        <f t="shared" si="89"/>
        <v>B</v>
      </c>
      <c r="Z93" s="4" t="str">
        <f t="shared" si="90"/>
        <v>C</v>
      </c>
      <c r="AA93" s="4" t="str">
        <f t="shared" si="91"/>
        <v>M1</v>
      </c>
      <c r="AB93" s="4" t="str">
        <f t="shared" si="87"/>
        <v/>
      </c>
      <c r="AC93" s="4" t="str">
        <f t="shared" si="92"/>
        <v/>
      </c>
      <c r="AD93" s="4" t="str">
        <f t="shared" si="93"/>
        <v/>
      </c>
      <c r="AE93" s="1" t="str">
        <f t="shared" si="99"/>
        <v/>
      </c>
      <c r="AF93" s="1" t="str">
        <f t="shared" si="100"/>
        <v/>
      </c>
      <c r="AG93" s="1" t="str">
        <f t="shared" si="101"/>
        <v/>
      </c>
      <c r="AH93" s="1" t="str">
        <f t="shared" si="102"/>
        <v/>
      </c>
      <c r="AI93" s="1" t="str">
        <f t="shared" si="103"/>
        <v/>
      </c>
      <c r="AJ93" s="1" t="str">
        <f t="shared" si="104"/>
        <v/>
      </c>
      <c r="AK93" s="1">
        <f t="shared" si="128"/>
        <v>0</v>
      </c>
      <c r="AL93" s="1">
        <f t="shared" si="129"/>
        <v>0</v>
      </c>
      <c r="AM93" s="1" t="str">
        <f t="shared" si="88"/>
        <v/>
      </c>
      <c r="AN93" s="1">
        <f t="shared" si="105"/>
        <v>0</v>
      </c>
      <c r="AO93" s="1" t="str">
        <f t="shared" si="137"/>
        <v/>
      </c>
      <c r="AP93" s="1" t="str">
        <f t="shared" si="106"/>
        <v>N</v>
      </c>
      <c r="AQ93" s="1" t="str">
        <f t="shared" si="107"/>
        <v>N</v>
      </c>
      <c r="AR93" s="1" t="str">
        <f t="shared" si="108"/>
        <v>N</v>
      </c>
      <c r="AS93" s="1" t="str">
        <f t="shared" si="109"/>
        <v/>
      </c>
      <c r="AT93" s="15" t="str">
        <f t="shared" si="110"/>
        <v/>
      </c>
      <c r="AU93" s="1" t="str">
        <f t="shared" si="111"/>
        <v/>
      </c>
      <c r="AV93" s="1" t="str">
        <f t="shared" si="112"/>
        <v/>
      </c>
      <c r="AW93" s="1" t="str">
        <f t="shared" si="113"/>
        <v/>
      </c>
      <c r="AX93" s="1" t="str">
        <f t="shared" si="114"/>
        <v/>
      </c>
      <c r="AY93" s="1" t="str">
        <f t="shared" si="11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1"/>
        <v>00000</v>
      </c>
      <c r="BC93" s="1" t="str">
        <f t="shared" si="81"/>
        <v>00000</v>
      </c>
      <c r="BD93" s="1" t="str">
        <f t="shared" si="82"/>
        <v>000000</v>
      </c>
      <c r="BE93" s="1" t="str">
        <f t="shared" si="82"/>
        <v>000000</v>
      </c>
      <c r="BF93" s="1" t="str">
        <f t="shared" si="130"/>
        <v>B</v>
      </c>
      <c r="BG93" s="1" t="str">
        <f t="shared" si="116"/>
        <v/>
      </c>
      <c r="BH93" s="1">
        <f t="shared" si="131"/>
        <v>0</v>
      </c>
      <c r="BI93" s="1" t="str">
        <f t="shared" si="117"/>
        <v/>
      </c>
      <c r="BJ93" s="1">
        <f t="shared" si="132"/>
        <v>0</v>
      </c>
      <c r="BK93" s="1" t="str">
        <f t="shared" si="118"/>
        <v/>
      </c>
      <c r="BL93" s="1">
        <f t="shared" si="133"/>
        <v>0</v>
      </c>
      <c r="BM93" s="1" t="str">
        <f t="shared" si="134"/>
        <v>0</v>
      </c>
      <c r="BN93" s="1" t="str">
        <f t="shared" si="135"/>
        <v>0</v>
      </c>
      <c r="BO93" s="1" t="str">
        <f t="shared" si="136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6" t="str">
        <f t="shared" si="94"/>
        <v/>
      </c>
      <c r="C94" s="103" t="str">
        <f t="shared" si="84"/>
        <v/>
      </c>
      <c r="D94" s="99" t="str">
        <f t="shared" si="119"/>
        <v/>
      </c>
      <c r="E94" s="100" t="str">
        <f t="shared" si="120"/>
        <v/>
      </c>
      <c r="F94" s="10" t="str">
        <f t="shared" si="95"/>
        <v/>
      </c>
      <c r="H94" s="106" t="str">
        <f t="shared" si="85"/>
        <v/>
      </c>
      <c r="I94" s="99" t="str">
        <f t="shared" si="121"/>
        <v/>
      </c>
      <c r="J94" s="100" t="str">
        <f t="shared" si="122"/>
        <v/>
      </c>
      <c r="K94" s="10" t="str">
        <f t="shared" si="123"/>
        <v/>
      </c>
      <c r="L94" s="54"/>
      <c r="M94" s="18" t="str">
        <f>IF('Hedging Dashboard'!AH94="","",'Hedging Dashboard'!AH94)</f>
        <v/>
      </c>
      <c r="O94" s="86" t="str">
        <f t="shared" si="86"/>
        <v/>
      </c>
      <c r="P94" s="99" t="str">
        <f t="shared" si="124"/>
        <v/>
      </c>
      <c r="Q94" s="100" t="str">
        <f t="shared" si="125"/>
        <v/>
      </c>
      <c r="R94" s="5" t="str">
        <f t="shared" si="126"/>
        <v/>
      </c>
      <c r="S94" s="5" t="str">
        <f t="shared" si="96"/>
        <v/>
      </c>
      <c r="T94" s="107" t="str">
        <f t="shared" si="127"/>
        <v/>
      </c>
      <c r="U94" s="5" t="str">
        <f>IF(M94="","",IF(B94="NB",U93,IF(T94="",SUM($T$5:$T94)+S94,SUM($T$5:$T94))))</f>
        <v/>
      </c>
      <c r="V94" s="110" t="str">
        <f t="shared" si="83"/>
        <v/>
      </c>
      <c r="W94" s="83" t="e">
        <f t="shared" si="97"/>
        <v>#VALUE!</v>
      </c>
      <c r="X94" s="85" t="str">
        <f t="shared" si="98"/>
        <v/>
      </c>
      <c r="Y94" s="9" t="str">
        <f t="shared" si="89"/>
        <v>B</v>
      </c>
      <c r="Z94" s="4" t="str">
        <f t="shared" si="90"/>
        <v>C</v>
      </c>
      <c r="AA94" s="4" t="str">
        <f t="shared" si="91"/>
        <v>M1</v>
      </c>
      <c r="AB94" s="4" t="str">
        <f t="shared" si="87"/>
        <v/>
      </c>
      <c r="AC94" s="4" t="str">
        <f t="shared" si="92"/>
        <v/>
      </c>
      <c r="AD94" s="4" t="str">
        <f t="shared" si="93"/>
        <v/>
      </c>
      <c r="AE94" s="1" t="str">
        <f t="shared" si="99"/>
        <v/>
      </c>
      <c r="AF94" s="1" t="str">
        <f t="shared" si="100"/>
        <v/>
      </c>
      <c r="AG94" s="1" t="str">
        <f t="shared" si="101"/>
        <v/>
      </c>
      <c r="AH94" s="1" t="str">
        <f t="shared" si="102"/>
        <v/>
      </c>
      <c r="AI94" s="1" t="str">
        <f t="shared" si="103"/>
        <v/>
      </c>
      <c r="AJ94" s="1" t="str">
        <f t="shared" si="104"/>
        <v/>
      </c>
      <c r="AK94" s="1">
        <f t="shared" si="128"/>
        <v>0</v>
      </c>
      <c r="AL94" s="1">
        <f t="shared" si="129"/>
        <v>0</v>
      </c>
      <c r="AM94" s="1" t="str">
        <f t="shared" si="88"/>
        <v/>
      </c>
      <c r="AN94" s="1">
        <f t="shared" si="105"/>
        <v>0</v>
      </c>
      <c r="AO94" s="1" t="str">
        <f t="shared" si="137"/>
        <v/>
      </c>
      <c r="AP94" s="1" t="str">
        <f t="shared" si="106"/>
        <v>N</v>
      </c>
      <c r="AQ94" s="1" t="str">
        <f t="shared" si="107"/>
        <v>N</v>
      </c>
      <c r="AR94" s="1" t="str">
        <f t="shared" si="108"/>
        <v>N</v>
      </c>
      <c r="AS94" s="1" t="str">
        <f t="shared" si="109"/>
        <v/>
      </c>
      <c r="AT94" s="15" t="str">
        <f t="shared" si="110"/>
        <v/>
      </c>
      <c r="AU94" s="1" t="str">
        <f t="shared" si="111"/>
        <v/>
      </c>
      <c r="AV94" s="1" t="str">
        <f t="shared" si="112"/>
        <v/>
      </c>
      <c r="AW94" s="1" t="str">
        <f t="shared" si="113"/>
        <v/>
      </c>
      <c r="AX94" s="1" t="str">
        <f t="shared" si="114"/>
        <v/>
      </c>
      <c r="AY94" s="1" t="str">
        <f t="shared" si="11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1"/>
        <v>00000</v>
      </c>
      <c r="BC94" s="1" t="str">
        <f t="shared" si="81"/>
        <v>00000</v>
      </c>
      <c r="BD94" s="1" t="str">
        <f t="shared" si="82"/>
        <v>000000</v>
      </c>
      <c r="BE94" s="1" t="str">
        <f t="shared" si="82"/>
        <v>000000</v>
      </c>
      <c r="BF94" s="1" t="str">
        <f t="shared" si="130"/>
        <v>B</v>
      </c>
      <c r="BG94" s="1" t="str">
        <f t="shared" si="116"/>
        <v/>
      </c>
      <c r="BH94" s="1">
        <f t="shared" si="131"/>
        <v>0</v>
      </c>
      <c r="BI94" s="1" t="str">
        <f t="shared" si="117"/>
        <v/>
      </c>
      <c r="BJ94" s="1">
        <f t="shared" si="132"/>
        <v>0</v>
      </c>
      <c r="BK94" s="1" t="str">
        <f t="shared" si="118"/>
        <v/>
      </c>
      <c r="BL94" s="1">
        <f t="shared" si="133"/>
        <v>0</v>
      </c>
      <c r="BM94" s="1" t="str">
        <f t="shared" si="134"/>
        <v>0</v>
      </c>
      <c r="BN94" s="1" t="str">
        <f t="shared" si="135"/>
        <v>0</v>
      </c>
      <c r="BO94" s="1" t="str">
        <f t="shared" si="136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4"/>
        <v/>
      </c>
      <c r="C95" s="101" t="str">
        <f t="shared" si="84"/>
        <v/>
      </c>
      <c r="D95" s="13" t="str">
        <f t="shared" si="119"/>
        <v/>
      </c>
      <c r="E95" s="45" t="str">
        <f t="shared" si="120"/>
        <v/>
      </c>
      <c r="F95" s="14" t="str">
        <f t="shared" si="95"/>
        <v/>
      </c>
      <c r="H95" s="104" t="str">
        <f t="shared" si="85"/>
        <v/>
      </c>
      <c r="I95" s="13" t="str">
        <f t="shared" si="121"/>
        <v/>
      </c>
      <c r="J95" s="45" t="str">
        <f t="shared" si="122"/>
        <v/>
      </c>
      <c r="K95" s="14" t="str">
        <f t="shared" si="123"/>
        <v/>
      </c>
      <c r="L95" s="54"/>
      <c r="M95" s="16" t="str">
        <f>IF('Hedging Dashboard'!AH95="","",'Hedging Dashboard'!AH95)</f>
        <v/>
      </c>
      <c r="O95" s="12" t="str">
        <f t="shared" si="86"/>
        <v/>
      </c>
      <c r="P95" s="13" t="str">
        <f t="shared" si="124"/>
        <v/>
      </c>
      <c r="Q95" s="45" t="str">
        <f t="shared" si="125"/>
        <v/>
      </c>
      <c r="R95" s="96" t="str">
        <f t="shared" si="126"/>
        <v/>
      </c>
      <c r="S95" s="96" t="str">
        <f t="shared" si="96"/>
        <v/>
      </c>
      <c r="T95" s="107" t="str">
        <f t="shared" si="127"/>
        <v/>
      </c>
      <c r="U95" s="96" t="str">
        <f>IF(M95="","",IF(B95="NB",U94,IF(T95="",SUM($T$5:$T95)+S95,SUM($T$5:$T95))))</f>
        <v/>
      </c>
      <c r="V95" s="108" t="str">
        <f t="shared" si="83"/>
        <v/>
      </c>
      <c r="W95" s="83" t="e">
        <f t="shared" si="97"/>
        <v>#VALUE!</v>
      </c>
      <c r="X95" s="85" t="str">
        <f t="shared" si="98"/>
        <v/>
      </c>
      <c r="Y95" s="9" t="str">
        <f t="shared" si="89"/>
        <v>B</v>
      </c>
      <c r="Z95" s="4" t="str">
        <f t="shared" si="90"/>
        <v>C</v>
      </c>
      <c r="AA95" s="4" t="str">
        <f t="shared" si="91"/>
        <v>M1</v>
      </c>
      <c r="AB95" s="4" t="str">
        <f t="shared" si="87"/>
        <v/>
      </c>
      <c r="AC95" s="4" t="str">
        <f t="shared" si="92"/>
        <v/>
      </c>
      <c r="AD95" s="4" t="str">
        <f t="shared" si="93"/>
        <v/>
      </c>
      <c r="AE95" s="1" t="str">
        <f t="shared" si="99"/>
        <v/>
      </c>
      <c r="AF95" s="1" t="str">
        <f t="shared" si="100"/>
        <v/>
      </c>
      <c r="AG95" s="1" t="str">
        <f t="shared" si="101"/>
        <v/>
      </c>
      <c r="AH95" s="1" t="str">
        <f t="shared" si="102"/>
        <v/>
      </c>
      <c r="AI95" s="1" t="str">
        <f t="shared" si="103"/>
        <v/>
      </c>
      <c r="AJ95" s="1" t="str">
        <f t="shared" si="104"/>
        <v/>
      </c>
      <c r="AK95" s="1">
        <f t="shared" si="128"/>
        <v>0</v>
      </c>
      <c r="AL95" s="1">
        <f t="shared" si="129"/>
        <v>0</v>
      </c>
      <c r="AM95" s="1" t="str">
        <f t="shared" si="88"/>
        <v/>
      </c>
      <c r="AN95" s="1">
        <f t="shared" si="105"/>
        <v>0</v>
      </c>
      <c r="AO95" s="1" t="str">
        <f t="shared" si="137"/>
        <v/>
      </c>
      <c r="AP95" s="1" t="str">
        <f t="shared" si="106"/>
        <v>N</v>
      </c>
      <c r="AQ95" s="1" t="str">
        <f t="shared" si="107"/>
        <v>N</v>
      </c>
      <c r="AR95" s="1" t="str">
        <f t="shared" si="108"/>
        <v>N</v>
      </c>
      <c r="AS95" s="1" t="str">
        <f t="shared" si="109"/>
        <v/>
      </c>
      <c r="AT95" s="15" t="str">
        <f t="shared" si="110"/>
        <v/>
      </c>
      <c r="AU95" s="1" t="str">
        <f t="shared" si="111"/>
        <v/>
      </c>
      <c r="AV95" s="1" t="str">
        <f t="shared" si="112"/>
        <v/>
      </c>
      <c r="AW95" s="1" t="str">
        <f t="shared" si="113"/>
        <v/>
      </c>
      <c r="AX95" s="1" t="str">
        <f t="shared" si="114"/>
        <v/>
      </c>
      <c r="AY95" s="1" t="str">
        <f t="shared" si="11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1"/>
        <v>00000</v>
      </c>
      <c r="BC95" s="1" t="str">
        <f t="shared" si="81"/>
        <v>00000</v>
      </c>
      <c r="BD95" s="1" t="str">
        <f t="shared" si="82"/>
        <v>000000</v>
      </c>
      <c r="BE95" s="1" t="str">
        <f t="shared" si="82"/>
        <v>000000</v>
      </c>
      <c r="BF95" s="1" t="str">
        <f t="shared" si="130"/>
        <v>B</v>
      </c>
      <c r="BG95" s="1" t="str">
        <f t="shared" si="116"/>
        <v/>
      </c>
      <c r="BH95" s="1">
        <f t="shared" si="131"/>
        <v>0</v>
      </c>
      <c r="BI95" s="1" t="str">
        <f t="shared" si="117"/>
        <v/>
      </c>
      <c r="BJ95" s="1">
        <f t="shared" si="132"/>
        <v>0</v>
      </c>
      <c r="BK95" s="1" t="str">
        <f t="shared" si="118"/>
        <v/>
      </c>
      <c r="BL95" s="1">
        <f t="shared" si="133"/>
        <v>0</v>
      </c>
      <c r="BM95" s="1" t="str">
        <f t="shared" si="134"/>
        <v>0</v>
      </c>
      <c r="BN95" s="1" t="str">
        <f t="shared" si="135"/>
        <v>0</v>
      </c>
      <c r="BO95" s="1" t="str">
        <f t="shared" si="136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4"/>
        <v/>
      </c>
      <c r="C96" s="102" t="str">
        <f t="shared" si="84"/>
        <v/>
      </c>
      <c r="D96" s="97" t="str">
        <f t="shared" si="119"/>
        <v/>
      </c>
      <c r="E96" s="98" t="str">
        <f t="shared" si="120"/>
        <v/>
      </c>
      <c r="F96" s="8" t="str">
        <f t="shared" si="95"/>
        <v/>
      </c>
      <c r="H96" s="105" t="str">
        <f t="shared" si="85"/>
        <v/>
      </c>
      <c r="I96" s="97" t="str">
        <f t="shared" si="121"/>
        <v/>
      </c>
      <c r="J96" s="98" t="str">
        <f t="shared" si="122"/>
        <v/>
      </c>
      <c r="K96" s="8" t="str">
        <f t="shared" si="123"/>
        <v/>
      </c>
      <c r="L96" s="54"/>
      <c r="M96" s="17" t="str">
        <f>IF('Hedging Dashboard'!AH96="","",'Hedging Dashboard'!AH96)</f>
        <v/>
      </c>
      <c r="O96" s="9" t="str">
        <f t="shared" si="86"/>
        <v/>
      </c>
      <c r="P96" s="97" t="str">
        <f t="shared" si="124"/>
        <v/>
      </c>
      <c r="Q96" s="98" t="str">
        <f t="shared" si="125"/>
        <v/>
      </c>
      <c r="R96" s="4" t="str">
        <f t="shared" si="126"/>
        <v/>
      </c>
      <c r="S96" s="4" t="str">
        <f t="shared" si="96"/>
        <v/>
      </c>
      <c r="T96" s="107" t="str">
        <f t="shared" si="127"/>
        <v/>
      </c>
      <c r="U96" s="4" t="str">
        <f>IF(M96="","",IF(B96="NB",U95,IF(T96="",SUM($T$5:$T96)+S96,SUM($T$5:$T96))))</f>
        <v/>
      </c>
      <c r="V96" s="109" t="str">
        <f t="shared" si="83"/>
        <v/>
      </c>
      <c r="W96" s="83" t="e">
        <f t="shared" si="97"/>
        <v>#VALUE!</v>
      </c>
      <c r="X96" s="85" t="str">
        <f t="shared" si="98"/>
        <v/>
      </c>
      <c r="Y96" s="9" t="str">
        <f t="shared" si="89"/>
        <v>B</v>
      </c>
      <c r="Z96" s="4" t="str">
        <f t="shared" si="90"/>
        <v>C</v>
      </c>
      <c r="AA96" s="4" t="str">
        <f t="shared" si="91"/>
        <v>M1</v>
      </c>
      <c r="AB96" s="4" t="str">
        <f t="shared" si="87"/>
        <v/>
      </c>
      <c r="AC96" s="4" t="str">
        <f t="shared" si="92"/>
        <v/>
      </c>
      <c r="AD96" s="4" t="str">
        <f t="shared" si="93"/>
        <v/>
      </c>
      <c r="AE96" s="1" t="str">
        <f t="shared" si="99"/>
        <v/>
      </c>
      <c r="AF96" s="1" t="str">
        <f t="shared" si="100"/>
        <v/>
      </c>
      <c r="AG96" s="1" t="str">
        <f t="shared" si="101"/>
        <v/>
      </c>
      <c r="AH96" s="1" t="str">
        <f t="shared" si="102"/>
        <v/>
      </c>
      <c r="AI96" s="1" t="str">
        <f t="shared" si="103"/>
        <v/>
      </c>
      <c r="AJ96" s="1" t="str">
        <f t="shared" si="104"/>
        <v/>
      </c>
      <c r="AK96" s="1">
        <f t="shared" si="128"/>
        <v>0</v>
      </c>
      <c r="AL96" s="1">
        <f t="shared" si="129"/>
        <v>0</v>
      </c>
      <c r="AM96" s="1" t="str">
        <f t="shared" si="88"/>
        <v/>
      </c>
      <c r="AN96" s="1">
        <f t="shared" si="105"/>
        <v>0</v>
      </c>
      <c r="AO96" s="1" t="str">
        <f t="shared" si="137"/>
        <v/>
      </c>
      <c r="AP96" s="1" t="str">
        <f t="shared" si="106"/>
        <v>N</v>
      </c>
      <c r="AQ96" s="1" t="str">
        <f t="shared" si="107"/>
        <v>N</v>
      </c>
      <c r="AR96" s="1" t="str">
        <f t="shared" si="108"/>
        <v>N</v>
      </c>
      <c r="AS96" s="1" t="str">
        <f t="shared" si="109"/>
        <v/>
      </c>
      <c r="AT96" s="15" t="str">
        <f t="shared" si="110"/>
        <v/>
      </c>
      <c r="AU96" s="1" t="str">
        <f t="shared" si="111"/>
        <v/>
      </c>
      <c r="AV96" s="1" t="str">
        <f t="shared" si="112"/>
        <v/>
      </c>
      <c r="AW96" s="1" t="str">
        <f t="shared" si="113"/>
        <v/>
      </c>
      <c r="AX96" s="1" t="str">
        <f t="shared" si="114"/>
        <v/>
      </c>
      <c r="AY96" s="1" t="str">
        <f t="shared" si="11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1"/>
        <v>00000</v>
      </c>
      <c r="BC96" s="1" t="str">
        <f t="shared" si="81"/>
        <v>00000</v>
      </c>
      <c r="BD96" s="1" t="str">
        <f t="shared" si="82"/>
        <v>000000</v>
      </c>
      <c r="BE96" s="1" t="str">
        <f t="shared" si="82"/>
        <v>000000</v>
      </c>
      <c r="BF96" s="1" t="str">
        <f t="shared" si="130"/>
        <v>B</v>
      </c>
      <c r="BG96" s="1" t="str">
        <f t="shared" si="116"/>
        <v/>
      </c>
      <c r="BH96" s="1">
        <f t="shared" si="131"/>
        <v>0</v>
      </c>
      <c r="BI96" s="1" t="str">
        <f t="shared" si="117"/>
        <v/>
      </c>
      <c r="BJ96" s="1">
        <f t="shared" si="132"/>
        <v>0</v>
      </c>
      <c r="BK96" s="1" t="str">
        <f t="shared" si="118"/>
        <v/>
      </c>
      <c r="BL96" s="1">
        <f t="shared" si="133"/>
        <v>0</v>
      </c>
      <c r="BM96" s="1" t="str">
        <f t="shared" si="134"/>
        <v>0</v>
      </c>
      <c r="BN96" s="1" t="str">
        <f t="shared" si="135"/>
        <v>0</v>
      </c>
      <c r="BO96" s="1" t="str">
        <f t="shared" si="136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4"/>
        <v/>
      </c>
      <c r="C97" s="102" t="str">
        <f t="shared" si="84"/>
        <v/>
      </c>
      <c r="D97" s="97" t="str">
        <f t="shared" si="119"/>
        <v/>
      </c>
      <c r="E97" s="98" t="str">
        <f t="shared" si="120"/>
        <v/>
      </c>
      <c r="F97" s="8" t="str">
        <f t="shared" si="95"/>
        <v/>
      </c>
      <c r="H97" s="105" t="str">
        <f t="shared" si="85"/>
        <v/>
      </c>
      <c r="I97" s="97" t="str">
        <f t="shared" si="121"/>
        <v/>
      </c>
      <c r="J97" s="98" t="str">
        <f t="shared" si="122"/>
        <v/>
      </c>
      <c r="K97" s="8" t="str">
        <f t="shared" si="123"/>
        <v/>
      </c>
      <c r="L97" s="54"/>
      <c r="M97" s="17" t="str">
        <f>IF('Hedging Dashboard'!AH97="","",'Hedging Dashboard'!AH97)</f>
        <v/>
      </c>
      <c r="O97" s="9" t="str">
        <f t="shared" si="86"/>
        <v/>
      </c>
      <c r="P97" s="97" t="str">
        <f t="shared" si="124"/>
        <v/>
      </c>
      <c r="Q97" s="98" t="str">
        <f t="shared" si="125"/>
        <v/>
      </c>
      <c r="R97" s="4" t="str">
        <f t="shared" si="126"/>
        <v/>
      </c>
      <c r="S97" s="4" t="str">
        <f t="shared" si="96"/>
        <v/>
      </c>
      <c r="T97" s="107" t="str">
        <f t="shared" si="127"/>
        <v/>
      </c>
      <c r="U97" s="4" t="str">
        <f>IF(M97="","",IF(B97="NB",U96,IF(T97="",SUM($T$5:$T97)+S97,SUM($T$5:$T97))))</f>
        <v/>
      </c>
      <c r="V97" s="109" t="str">
        <f t="shared" si="83"/>
        <v/>
      </c>
      <c r="W97" s="83" t="e">
        <f t="shared" si="97"/>
        <v>#VALUE!</v>
      </c>
      <c r="X97" s="85" t="str">
        <f t="shared" si="98"/>
        <v/>
      </c>
      <c r="Y97" s="9" t="str">
        <f t="shared" si="89"/>
        <v>B</v>
      </c>
      <c r="Z97" s="4" t="str">
        <f t="shared" si="90"/>
        <v>C</v>
      </c>
      <c r="AA97" s="4" t="str">
        <f t="shared" si="91"/>
        <v>M1</v>
      </c>
      <c r="AB97" s="4" t="str">
        <f t="shared" si="87"/>
        <v/>
      </c>
      <c r="AC97" s="4" t="str">
        <f t="shared" si="92"/>
        <v/>
      </c>
      <c r="AD97" s="4" t="str">
        <f t="shared" si="93"/>
        <v/>
      </c>
      <c r="AE97" s="1" t="str">
        <f t="shared" si="99"/>
        <v/>
      </c>
      <c r="AF97" s="1" t="str">
        <f t="shared" si="100"/>
        <v/>
      </c>
      <c r="AG97" s="1" t="str">
        <f t="shared" si="101"/>
        <v/>
      </c>
      <c r="AH97" s="1" t="str">
        <f t="shared" si="102"/>
        <v/>
      </c>
      <c r="AI97" s="1" t="str">
        <f t="shared" si="103"/>
        <v/>
      </c>
      <c r="AJ97" s="1" t="str">
        <f t="shared" si="104"/>
        <v/>
      </c>
      <c r="AK97" s="1">
        <f t="shared" si="128"/>
        <v>0</v>
      </c>
      <c r="AL97" s="1">
        <f t="shared" si="129"/>
        <v>0</v>
      </c>
      <c r="AM97" s="1" t="str">
        <f t="shared" si="88"/>
        <v/>
      </c>
      <c r="AN97" s="1">
        <f t="shared" si="105"/>
        <v>0</v>
      </c>
      <c r="AO97" s="1" t="str">
        <f t="shared" si="137"/>
        <v/>
      </c>
      <c r="AP97" s="1" t="str">
        <f t="shared" si="106"/>
        <v>N</v>
      </c>
      <c r="AQ97" s="1" t="str">
        <f t="shared" si="107"/>
        <v>N</v>
      </c>
      <c r="AR97" s="1" t="str">
        <f t="shared" si="108"/>
        <v>N</v>
      </c>
      <c r="AS97" s="1" t="str">
        <f t="shared" si="109"/>
        <v/>
      </c>
      <c r="AT97" s="15" t="str">
        <f t="shared" si="110"/>
        <v/>
      </c>
      <c r="AU97" s="1" t="str">
        <f t="shared" si="111"/>
        <v/>
      </c>
      <c r="AV97" s="1" t="str">
        <f t="shared" si="112"/>
        <v/>
      </c>
      <c r="AW97" s="1" t="str">
        <f t="shared" si="113"/>
        <v/>
      </c>
      <c r="AX97" s="1" t="str">
        <f t="shared" si="114"/>
        <v/>
      </c>
      <c r="AY97" s="1" t="str">
        <f t="shared" si="11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1"/>
        <v>00000</v>
      </c>
      <c r="BC97" s="1" t="str">
        <f t="shared" si="81"/>
        <v>00000</v>
      </c>
      <c r="BD97" s="1" t="str">
        <f t="shared" si="82"/>
        <v>000000</v>
      </c>
      <c r="BE97" s="1" t="str">
        <f t="shared" si="82"/>
        <v>000000</v>
      </c>
      <c r="BF97" s="1" t="str">
        <f t="shared" si="130"/>
        <v>B</v>
      </c>
      <c r="BG97" s="1" t="str">
        <f t="shared" si="116"/>
        <v/>
      </c>
      <c r="BH97" s="1">
        <f t="shared" si="131"/>
        <v>0</v>
      </c>
      <c r="BI97" s="1" t="str">
        <f t="shared" si="117"/>
        <v/>
      </c>
      <c r="BJ97" s="1">
        <f t="shared" si="132"/>
        <v>0</v>
      </c>
      <c r="BK97" s="1" t="str">
        <f t="shared" si="118"/>
        <v/>
      </c>
      <c r="BL97" s="1">
        <f t="shared" si="133"/>
        <v>0</v>
      </c>
      <c r="BM97" s="1" t="str">
        <f t="shared" si="134"/>
        <v>0</v>
      </c>
      <c r="BN97" s="1" t="str">
        <f t="shared" si="135"/>
        <v>0</v>
      </c>
      <c r="BO97" s="1" t="str">
        <f t="shared" si="136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4"/>
        <v/>
      </c>
      <c r="C98" s="102" t="str">
        <f t="shared" si="84"/>
        <v/>
      </c>
      <c r="D98" s="97" t="str">
        <f t="shared" si="119"/>
        <v/>
      </c>
      <c r="E98" s="98" t="str">
        <f t="shared" si="120"/>
        <v/>
      </c>
      <c r="F98" s="8" t="str">
        <f t="shared" si="95"/>
        <v/>
      </c>
      <c r="H98" s="105" t="str">
        <f t="shared" si="85"/>
        <v/>
      </c>
      <c r="I98" s="97" t="str">
        <f t="shared" si="121"/>
        <v/>
      </c>
      <c r="J98" s="98" t="str">
        <f t="shared" si="122"/>
        <v/>
      </c>
      <c r="K98" s="8" t="str">
        <f t="shared" si="123"/>
        <v/>
      </c>
      <c r="L98" s="54"/>
      <c r="M98" s="17" t="str">
        <f>IF('Hedging Dashboard'!AH98="","",'Hedging Dashboard'!AH98)</f>
        <v/>
      </c>
      <c r="O98" s="9" t="str">
        <f t="shared" si="86"/>
        <v/>
      </c>
      <c r="P98" s="97" t="str">
        <f t="shared" si="124"/>
        <v/>
      </c>
      <c r="Q98" s="98" t="str">
        <f t="shared" si="125"/>
        <v/>
      </c>
      <c r="R98" s="4" t="str">
        <f t="shared" si="126"/>
        <v/>
      </c>
      <c r="S98" s="4" t="str">
        <f t="shared" si="96"/>
        <v/>
      </c>
      <c r="T98" s="107" t="str">
        <f t="shared" si="127"/>
        <v/>
      </c>
      <c r="U98" s="4" t="str">
        <f>IF(M98="","",IF(B98="NB",U97,IF(T98="",SUM($T$5:$T98)+S98,SUM($T$5:$T98))))</f>
        <v/>
      </c>
      <c r="V98" s="109" t="str">
        <f t="shared" si="83"/>
        <v/>
      </c>
      <c r="W98" s="83" t="e">
        <f t="shared" si="97"/>
        <v>#VALUE!</v>
      </c>
      <c r="X98" s="85" t="str">
        <f t="shared" si="98"/>
        <v/>
      </c>
      <c r="Y98" s="9" t="str">
        <f t="shared" si="89"/>
        <v>B</v>
      </c>
      <c r="Z98" s="4" t="str">
        <f t="shared" si="90"/>
        <v>C</v>
      </c>
      <c r="AA98" s="4" t="str">
        <f t="shared" si="91"/>
        <v>M1</v>
      </c>
      <c r="AB98" s="4" t="str">
        <f t="shared" si="87"/>
        <v/>
      </c>
      <c r="AC98" s="4" t="str">
        <f t="shared" si="92"/>
        <v/>
      </c>
      <c r="AD98" s="4" t="str">
        <f t="shared" si="93"/>
        <v/>
      </c>
      <c r="AE98" s="1" t="str">
        <f t="shared" si="99"/>
        <v/>
      </c>
      <c r="AF98" s="1" t="str">
        <f t="shared" si="100"/>
        <v/>
      </c>
      <c r="AG98" s="1" t="str">
        <f t="shared" si="101"/>
        <v/>
      </c>
      <c r="AH98" s="1" t="str">
        <f t="shared" si="102"/>
        <v/>
      </c>
      <c r="AI98" s="1" t="str">
        <f t="shared" si="103"/>
        <v/>
      </c>
      <c r="AJ98" s="1" t="str">
        <f t="shared" si="104"/>
        <v/>
      </c>
      <c r="AK98" s="1">
        <f t="shared" si="128"/>
        <v>0</v>
      </c>
      <c r="AL98" s="1">
        <f t="shared" si="129"/>
        <v>0</v>
      </c>
      <c r="AM98" s="1" t="str">
        <f t="shared" si="88"/>
        <v/>
      </c>
      <c r="AN98" s="1">
        <f t="shared" si="105"/>
        <v>0</v>
      </c>
      <c r="AO98" s="1" t="str">
        <f t="shared" si="137"/>
        <v/>
      </c>
      <c r="AP98" s="1" t="str">
        <f t="shared" si="106"/>
        <v>N</v>
      </c>
      <c r="AQ98" s="1" t="str">
        <f t="shared" si="107"/>
        <v>N</v>
      </c>
      <c r="AR98" s="1" t="str">
        <f t="shared" si="108"/>
        <v>N</v>
      </c>
      <c r="AS98" s="1" t="str">
        <f t="shared" si="109"/>
        <v/>
      </c>
      <c r="AT98" s="15" t="str">
        <f t="shared" si="110"/>
        <v/>
      </c>
      <c r="AU98" s="1" t="str">
        <f t="shared" si="111"/>
        <v/>
      </c>
      <c r="AV98" s="1" t="str">
        <f t="shared" si="112"/>
        <v/>
      </c>
      <c r="AW98" s="1" t="str">
        <f t="shared" si="113"/>
        <v/>
      </c>
      <c r="AX98" s="1" t="str">
        <f t="shared" si="114"/>
        <v/>
      </c>
      <c r="AY98" s="1" t="str">
        <f t="shared" si="11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1"/>
        <v>00000</v>
      </c>
      <c r="BC98" s="1" t="str">
        <f t="shared" si="81"/>
        <v>00000</v>
      </c>
      <c r="BD98" s="1" t="str">
        <f t="shared" si="82"/>
        <v>000000</v>
      </c>
      <c r="BE98" s="1" t="str">
        <f t="shared" si="82"/>
        <v>000000</v>
      </c>
      <c r="BF98" s="1" t="str">
        <f t="shared" si="130"/>
        <v>B</v>
      </c>
      <c r="BG98" s="1" t="str">
        <f t="shared" si="116"/>
        <v/>
      </c>
      <c r="BH98" s="1">
        <f t="shared" si="131"/>
        <v>0</v>
      </c>
      <c r="BI98" s="1" t="str">
        <f t="shared" si="117"/>
        <v/>
      </c>
      <c r="BJ98" s="1">
        <f t="shared" si="132"/>
        <v>0</v>
      </c>
      <c r="BK98" s="1" t="str">
        <f t="shared" si="118"/>
        <v/>
      </c>
      <c r="BL98" s="1">
        <f t="shared" si="133"/>
        <v>0</v>
      </c>
      <c r="BM98" s="1" t="str">
        <f t="shared" si="134"/>
        <v>0</v>
      </c>
      <c r="BN98" s="1" t="str">
        <f t="shared" si="135"/>
        <v>0</v>
      </c>
      <c r="BO98" s="1" t="str">
        <f t="shared" si="136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6" t="str">
        <f t="shared" si="94"/>
        <v/>
      </c>
      <c r="C99" s="103" t="str">
        <f t="shared" si="84"/>
        <v/>
      </c>
      <c r="D99" s="99" t="str">
        <f t="shared" si="119"/>
        <v/>
      </c>
      <c r="E99" s="100" t="str">
        <f t="shared" si="120"/>
        <v/>
      </c>
      <c r="F99" s="10" t="str">
        <f t="shared" si="95"/>
        <v/>
      </c>
      <c r="H99" s="106" t="str">
        <f t="shared" si="85"/>
        <v/>
      </c>
      <c r="I99" s="99" t="str">
        <f t="shared" si="121"/>
        <v/>
      </c>
      <c r="J99" s="100" t="str">
        <f t="shared" si="122"/>
        <v/>
      </c>
      <c r="K99" s="10" t="str">
        <f t="shared" si="123"/>
        <v/>
      </c>
      <c r="L99" s="54"/>
      <c r="M99" s="18" t="str">
        <f>IF('Hedging Dashboard'!AH99="","",'Hedging Dashboard'!AH99)</f>
        <v/>
      </c>
      <c r="O99" s="86" t="str">
        <f t="shared" si="86"/>
        <v/>
      </c>
      <c r="P99" s="99" t="str">
        <f t="shared" si="124"/>
        <v/>
      </c>
      <c r="Q99" s="100" t="str">
        <f t="shared" si="125"/>
        <v/>
      </c>
      <c r="R99" s="5" t="str">
        <f t="shared" si="126"/>
        <v/>
      </c>
      <c r="S99" s="5" t="str">
        <f t="shared" si="96"/>
        <v/>
      </c>
      <c r="T99" s="107" t="str">
        <f t="shared" si="127"/>
        <v/>
      </c>
      <c r="U99" s="5" t="str">
        <f>IF(M99="","",IF(B99="NB",U98,IF(T99="",SUM($T$5:$T99)+S99,SUM($T$5:$T99))))</f>
        <v/>
      </c>
      <c r="V99" s="110" t="str">
        <f t="shared" si="83"/>
        <v/>
      </c>
      <c r="W99" s="83" t="e">
        <f t="shared" si="97"/>
        <v>#VALUE!</v>
      </c>
      <c r="X99" s="85" t="str">
        <f t="shared" si="98"/>
        <v/>
      </c>
      <c r="Y99" s="9" t="str">
        <f t="shared" si="89"/>
        <v>B</v>
      </c>
      <c r="Z99" s="4" t="str">
        <f t="shared" si="90"/>
        <v>C</v>
      </c>
      <c r="AA99" s="4" t="str">
        <f t="shared" si="91"/>
        <v>M1</v>
      </c>
      <c r="AB99" s="4" t="str">
        <f t="shared" si="87"/>
        <v/>
      </c>
      <c r="AC99" s="4" t="str">
        <f t="shared" si="92"/>
        <v/>
      </c>
      <c r="AD99" s="4" t="str">
        <f t="shared" si="93"/>
        <v/>
      </c>
      <c r="AE99" s="1" t="str">
        <f t="shared" si="99"/>
        <v/>
      </c>
      <c r="AF99" s="1" t="str">
        <f t="shared" si="100"/>
        <v/>
      </c>
      <c r="AG99" s="1" t="str">
        <f t="shared" si="101"/>
        <v/>
      </c>
      <c r="AH99" s="1" t="str">
        <f t="shared" si="102"/>
        <v/>
      </c>
      <c r="AI99" s="1" t="str">
        <f t="shared" si="103"/>
        <v/>
      </c>
      <c r="AJ99" s="1" t="str">
        <f t="shared" si="104"/>
        <v/>
      </c>
      <c r="AK99" s="1">
        <f t="shared" si="128"/>
        <v>0</v>
      </c>
      <c r="AL99" s="1">
        <f t="shared" si="129"/>
        <v>0</v>
      </c>
      <c r="AM99" s="1" t="str">
        <f t="shared" si="88"/>
        <v/>
      </c>
      <c r="AN99" s="1">
        <f t="shared" si="105"/>
        <v>0</v>
      </c>
      <c r="AO99" s="1" t="str">
        <f t="shared" si="137"/>
        <v/>
      </c>
      <c r="AP99" s="1" t="str">
        <f t="shared" si="106"/>
        <v>N</v>
      </c>
      <c r="AQ99" s="1" t="str">
        <f t="shared" si="107"/>
        <v>N</v>
      </c>
      <c r="AR99" s="1" t="str">
        <f t="shared" si="108"/>
        <v>N</v>
      </c>
      <c r="AS99" s="1" t="str">
        <f t="shared" si="109"/>
        <v/>
      </c>
      <c r="AT99" s="15" t="str">
        <f t="shared" si="110"/>
        <v/>
      </c>
      <c r="AU99" s="1" t="str">
        <f t="shared" si="111"/>
        <v/>
      </c>
      <c r="AV99" s="1" t="str">
        <f t="shared" si="112"/>
        <v/>
      </c>
      <c r="AW99" s="1" t="str">
        <f t="shared" si="113"/>
        <v/>
      </c>
      <c r="AX99" s="1" t="str">
        <f t="shared" si="114"/>
        <v/>
      </c>
      <c r="AY99" s="1" t="str">
        <f t="shared" si="11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1"/>
        <v>00000</v>
      </c>
      <c r="BC99" s="1" t="str">
        <f t="shared" si="81"/>
        <v>00000</v>
      </c>
      <c r="BD99" s="1" t="str">
        <f t="shared" si="82"/>
        <v>000000</v>
      </c>
      <c r="BE99" s="1" t="str">
        <f t="shared" si="82"/>
        <v>000000</v>
      </c>
      <c r="BF99" s="1" t="str">
        <f t="shared" si="130"/>
        <v>B</v>
      </c>
      <c r="BG99" s="1" t="str">
        <f t="shared" si="116"/>
        <v/>
      </c>
      <c r="BH99" s="1">
        <f t="shared" si="131"/>
        <v>0</v>
      </c>
      <c r="BI99" s="1" t="str">
        <f t="shared" si="117"/>
        <v/>
      </c>
      <c r="BJ99" s="1">
        <f t="shared" si="132"/>
        <v>0</v>
      </c>
      <c r="BK99" s="1" t="str">
        <f t="shared" si="118"/>
        <v/>
      </c>
      <c r="BL99" s="1">
        <f t="shared" si="133"/>
        <v>0</v>
      </c>
      <c r="BM99" s="1" t="str">
        <f t="shared" si="134"/>
        <v>0</v>
      </c>
      <c r="BN99" s="1" t="str">
        <f t="shared" si="135"/>
        <v>0</v>
      </c>
      <c r="BO99" s="1" t="str">
        <f t="shared" si="136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4"/>
        <v/>
      </c>
      <c r="C100" s="101" t="str">
        <f t="shared" si="84"/>
        <v/>
      </c>
      <c r="D100" s="13" t="str">
        <f t="shared" si="119"/>
        <v/>
      </c>
      <c r="E100" s="45" t="str">
        <f t="shared" si="120"/>
        <v/>
      </c>
      <c r="F100" s="14" t="str">
        <f t="shared" si="95"/>
        <v/>
      </c>
      <c r="H100" s="104" t="str">
        <f t="shared" si="85"/>
        <v/>
      </c>
      <c r="I100" s="13" t="str">
        <f t="shared" si="121"/>
        <v/>
      </c>
      <c r="J100" s="45" t="str">
        <f t="shared" si="122"/>
        <v/>
      </c>
      <c r="K100" s="14" t="str">
        <f t="shared" si="123"/>
        <v/>
      </c>
      <c r="L100" s="54"/>
      <c r="M100" s="16" t="str">
        <f>IF('Hedging Dashboard'!AH100="","",'Hedging Dashboard'!AH100)</f>
        <v/>
      </c>
      <c r="O100" s="12" t="str">
        <f t="shared" si="86"/>
        <v/>
      </c>
      <c r="P100" s="13" t="str">
        <f t="shared" si="124"/>
        <v/>
      </c>
      <c r="Q100" s="45" t="str">
        <f t="shared" si="125"/>
        <v/>
      </c>
      <c r="R100" s="96" t="str">
        <f t="shared" si="126"/>
        <v/>
      </c>
      <c r="S100" s="96" t="str">
        <f t="shared" si="96"/>
        <v/>
      </c>
      <c r="T100" s="107" t="str">
        <f t="shared" si="127"/>
        <v/>
      </c>
      <c r="U100" s="96" t="str">
        <f>IF(M100="","",IF(B100="NB",U99,IF(T100="",SUM($T$5:$T100)+S100,SUM($T$5:$T100))))</f>
        <v/>
      </c>
      <c r="V100" s="108" t="str">
        <f t="shared" si="83"/>
        <v/>
      </c>
      <c r="W100" s="83" t="e">
        <f t="shared" si="97"/>
        <v>#VALUE!</v>
      </c>
      <c r="X100" s="85" t="str">
        <f t="shared" si="98"/>
        <v/>
      </c>
      <c r="Y100" s="9" t="str">
        <f t="shared" si="89"/>
        <v>B</v>
      </c>
      <c r="Z100" s="4" t="str">
        <f t="shared" si="90"/>
        <v>C</v>
      </c>
      <c r="AA100" s="4" t="str">
        <f t="shared" si="91"/>
        <v>M1</v>
      </c>
      <c r="AB100" s="4" t="str">
        <f t="shared" si="87"/>
        <v/>
      </c>
      <c r="AC100" s="4" t="str">
        <f t="shared" si="92"/>
        <v/>
      </c>
      <c r="AD100" s="4" t="str">
        <f t="shared" si="93"/>
        <v/>
      </c>
      <c r="AE100" s="1" t="str">
        <f t="shared" si="99"/>
        <v/>
      </c>
      <c r="AF100" s="1" t="str">
        <f t="shared" si="100"/>
        <v/>
      </c>
      <c r="AG100" s="1" t="str">
        <f t="shared" si="101"/>
        <v/>
      </c>
      <c r="AH100" s="1" t="str">
        <f t="shared" si="102"/>
        <v/>
      </c>
      <c r="AI100" s="1" t="str">
        <f t="shared" si="103"/>
        <v/>
      </c>
      <c r="AJ100" s="1" t="str">
        <f t="shared" si="104"/>
        <v/>
      </c>
      <c r="AK100" s="1">
        <f t="shared" si="128"/>
        <v>0</v>
      </c>
      <c r="AL100" s="1">
        <f t="shared" si="129"/>
        <v>0</v>
      </c>
      <c r="AM100" s="1" t="str">
        <f t="shared" si="88"/>
        <v/>
      </c>
      <c r="AN100" s="1">
        <f t="shared" si="105"/>
        <v>0</v>
      </c>
      <c r="AO100" s="1" t="str">
        <f t="shared" si="137"/>
        <v/>
      </c>
      <c r="AP100" s="1" t="str">
        <f t="shared" si="106"/>
        <v>N</v>
      </c>
      <c r="AQ100" s="1" t="str">
        <f t="shared" si="107"/>
        <v>N</v>
      </c>
      <c r="AR100" s="1" t="str">
        <f t="shared" si="108"/>
        <v>N</v>
      </c>
      <c r="AS100" s="1" t="str">
        <f t="shared" si="109"/>
        <v/>
      </c>
      <c r="AT100" s="15" t="str">
        <f t="shared" si="110"/>
        <v/>
      </c>
      <c r="AU100" s="1" t="str">
        <f t="shared" si="111"/>
        <v/>
      </c>
      <c r="AV100" s="1" t="str">
        <f t="shared" si="112"/>
        <v/>
      </c>
      <c r="AW100" s="1" t="str">
        <f t="shared" si="113"/>
        <v/>
      </c>
      <c r="AX100" s="1" t="str">
        <f t="shared" si="114"/>
        <v/>
      </c>
      <c r="AY100" s="1" t="str">
        <f t="shared" si="11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1"/>
        <v>00000</v>
      </c>
      <c r="BC100" s="1" t="str">
        <f t="shared" si="81"/>
        <v>00000</v>
      </c>
      <c r="BD100" s="1" t="str">
        <f t="shared" si="82"/>
        <v>000000</v>
      </c>
      <c r="BE100" s="1" t="str">
        <f t="shared" si="82"/>
        <v>000000</v>
      </c>
      <c r="BF100" s="1" t="str">
        <f t="shared" si="130"/>
        <v>B</v>
      </c>
      <c r="BG100" s="1" t="str">
        <f t="shared" si="116"/>
        <v/>
      </c>
      <c r="BH100" s="1">
        <f t="shared" si="131"/>
        <v>0</v>
      </c>
      <c r="BI100" s="1" t="str">
        <f t="shared" si="117"/>
        <v/>
      </c>
      <c r="BJ100" s="1">
        <f t="shared" si="132"/>
        <v>0</v>
      </c>
      <c r="BK100" s="1" t="str">
        <f t="shared" si="118"/>
        <v/>
      </c>
      <c r="BL100" s="1">
        <f t="shared" si="133"/>
        <v>0</v>
      </c>
      <c r="BM100" s="1" t="str">
        <f t="shared" si="134"/>
        <v>0</v>
      </c>
      <c r="BN100" s="1" t="str">
        <f t="shared" si="135"/>
        <v>0</v>
      </c>
      <c r="BO100" s="1" t="str">
        <f t="shared" si="136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4"/>
        <v/>
      </c>
      <c r="C101" s="102" t="str">
        <f t="shared" si="84"/>
        <v/>
      </c>
      <c r="D101" s="97" t="str">
        <f t="shared" si="119"/>
        <v/>
      </c>
      <c r="E101" s="98" t="str">
        <f t="shared" si="120"/>
        <v/>
      </c>
      <c r="F101" s="8" t="str">
        <f t="shared" si="95"/>
        <v/>
      </c>
      <c r="H101" s="105" t="str">
        <f t="shared" si="85"/>
        <v/>
      </c>
      <c r="I101" s="97" t="str">
        <f t="shared" si="121"/>
        <v/>
      </c>
      <c r="J101" s="98" t="str">
        <f t="shared" si="122"/>
        <v/>
      </c>
      <c r="K101" s="8" t="str">
        <f t="shared" si="123"/>
        <v/>
      </c>
      <c r="L101" s="54"/>
      <c r="M101" s="17" t="str">
        <f>IF('Hedging Dashboard'!AH101="","",'Hedging Dashboard'!AH101)</f>
        <v/>
      </c>
      <c r="O101" s="9" t="str">
        <f t="shared" si="86"/>
        <v/>
      </c>
      <c r="P101" s="97" t="str">
        <f t="shared" si="124"/>
        <v/>
      </c>
      <c r="Q101" s="98" t="str">
        <f t="shared" si="125"/>
        <v/>
      </c>
      <c r="R101" s="4" t="str">
        <f t="shared" si="126"/>
        <v/>
      </c>
      <c r="S101" s="4" t="str">
        <f t="shared" si="96"/>
        <v/>
      </c>
      <c r="T101" s="107" t="str">
        <f t="shared" si="127"/>
        <v/>
      </c>
      <c r="U101" s="4" t="str">
        <f>IF(M101="","",IF(B101="NB",U100,IF(T101="",SUM($T$5:$T101)+S101,SUM($T$5:$T101))))</f>
        <v/>
      </c>
      <c r="V101" s="109" t="str">
        <f t="shared" si="83"/>
        <v/>
      </c>
      <c r="W101" s="83" t="e">
        <f t="shared" si="97"/>
        <v>#VALUE!</v>
      </c>
      <c r="X101" s="85" t="str">
        <f t="shared" si="98"/>
        <v/>
      </c>
      <c r="Y101" s="9" t="str">
        <f t="shared" si="89"/>
        <v>B</v>
      </c>
      <c r="Z101" s="4" t="str">
        <f t="shared" si="90"/>
        <v>C</v>
      </c>
      <c r="AA101" s="4" t="str">
        <f t="shared" si="91"/>
        <v>M1</v>
      </c>
      <c r="AB101" s="4" t="str">
        <f t="shared" si="87"/>
        <v/>
      </c>
      <c r="AC101" s="4" t="str">
        <f t="shared" si="92"/>
        <v/>
      </c>
      <c r="AD101" s="4" t="str">
        <f t="shared" si="93"/>
        <v/>
      </c>
      <c r="AE101" s="1" t="str">
        <f t="shared" si="99"/>
        <v/>
      </c>
      <c r="AF101" s="1" t="str">
        <f t="shared" si="100"/>
        <v/>
      </c>
      <c r="AG101" s="1" t="str">
        <f t="shared" si="101"/>
        <v/>
      </c>
      <c r="AH101" s="1" t="str">
        <f t="shared" si="102"/>
        <v/>
      </c>
      <c r="AI101" s="1" t="str">
        <f t="shared" si="103"/>
        <v/>
      </c>
      <c r="AJ101" s="1" t="str">
        <f t="shared" si="104"/>
        <v/>
      </c>
      <c r="AK101" s="1">
        <f t="shared" si="128"/>
        <v>0</v>
      </c>
      <c r="AL101" s="1">
        <f t="shared" si="129"/>
        <v>0</v>
      </c>
      <c r="AM101" s="1" t="str">
        <f t="shared" si="88"/>
        <v/>
      </c>
      <c r="AN101" s="1">
        <f t="shared" si="105"/>
        <v>0</v>
      </c>
      <c r="AO101" s="1" t="str">
        <f t="shared" si="137"/>
        <v/>
      </c>
      <c r="AP101" s="1" t="str">
        <f t="shared" si="106"/>
        <v>N</v>
      </c>
      <c r="AQ101" s="1" t="str">
        <f t="shared" si="107"/>
        <v>N</v>
      </c>
      <c r="AR101" s="1" t="str">
        <f t="shared" si="108"/>
        <v>N</v>
      </c>
      <c r="AS101" s="1" t="str">
        <f t="shared" si="109"/>
        <v/>
      </c>
      <c r="AT101" s="15" t="str">
        <f t="shared" si="110"/>
        <v/>
      </c>
      <c r="AU101" s="1" t="str">
        <f t="shared" si="111"/>
        <v/>
      </c>
      <c r="AV101" s="1" t="str">
        <f t="shared" si="112"/>
        <v/>
      </c>
      <c r="AW101" s="1" t="str">
        <f t="shared" si="113"/>
        <v/>
      </c>
      <c r="AX101" s="1" t="str">
        <f t="shared" si="114"/>
        <v/>
      </c>
      <c r="AY101" s="1" t="str">
        <f t="shared" si="11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1"/>
        <v>00000</v>
      </c>
      <c r="BC101" s="1" t="str">
        <f t="shared" si="81"/>
        <v>00000</v>
      </c>
      <c r="BD101" s="1" t="str">
        <f t="shared" si="82"/>
        <v>000000</v>
      </c>
      <c r="BE101" s="1" t="str">
        <f t="shared" si="82"/>
        <v>000000</v>
      </c>
      <c r="BF101" s="1" t="str">
        <f t="shared" si="130"/>
        <v>B</v>
      </c>
      <c r="BG101" s="1" t="str">
        <f t="shared" si="116"/>
        <v/>
      </c>
      <c r="BH101" s="1">
        <f t="shared" si="131"/>
        <v>0</v>
      </c>
      <c r="BI101" s="1" t="str">
        <f t="shared" si="117"/>
        <v/>
      </c>
      <c r="BJ101" s="1">
        <f t="shared" si="132"/>
        <v>0</v>
      </c>
      <c r="BK101" s="1" t="str">
        <f t="shared" si="118"/>
        <v/>
      </c>
      <c r="BL101" s="1">
        <f t="shared" si="133"/>
        <v>0</v>
      </c>
      <c r="BM101" s="1" t="str">
        <f t="shared" si="134"/>
        <v>0</v>
      </c>
      <c r="BN101" s="1" t="str">
        <f t="shared" si="135"/>
        <v>0</v>
      </c>
      <c r="BO101" s="1" t="str">
        <f t="shared" si="136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4"/>
        <v/>
      </c>
      <c r="C102" s="102" t="str">
        <f t="shared" si="84"/>
        <v/>
      </c>
      <c r="D102" s="97" t="str">
        <f t="shared" si="119"/>
        <v/>
      </c>
      <c r="E102" s="98" t="str">
        <f t="shared" si="120"/>
        <v/>
      </c>
      <c r="F102" s="8" t="str">
        <f t="shared" si="95"/>
        <v/>
      </c>
      <c r="H102" s="105" t="str">
        <f t="shared" si="85"/>
        <v/>
      </c>
      <c r="I102" s="97" t="str">
        <f t="shared" si="121"/>
        <v/>
      </c>
      <c r="J102" s="98" t="str">
        <f t="shared" si="122"/>
        <v/>
      </c>
      <c r="K102" s="8" t="str">
        <f t="shared" si="123"/>
        <v/>
      </c>
      <c r="L102" s="54"/>
      <c r="M102" s="17" t="str">
        <f>IF('Hedging Dashboard'!AH102="","",'Hedging Dashboard'!AH102)</f>
        <v/>
      </c>
      <c r="O102" s="9" t="str">
        <f t="shared" si="86"/>
        <v/>
      </c>
      <c r="P102" s="97" t="str">
        <f t="shared" si="124"/>
        <v/>
      </c>
      <c r="Q102" s="98" t="str">
        <f t="shared" si="125"/>
        <v/>
      </c>
      <c r="R102" s="4" t="str">
        <f t="shared" si="126"/>
        <v/>
      </c>
      <c r="S102" s="4" t="str">
        <f t="shared" si="96"/>
        <v/>
      </c>
      <c r="T102" s="107" t="str">
        <f t="shared" si="127"/>
        <v/>
      </c>
      <c r="U102" s="4" t="str">
        <f>IF(M102="","",IF(B102="NB",U101,IF(T102="",SUM($T$5:$T102)+S102,SUM($T$5:$T102))))</f>
        <v/>
      </c>
      <c r="V102" s="109" t="str">
        <f t="shared" si="83"/>
        <v/>
      </c>
      <c r="W102" s="83" t="e">
        <f t="shared" si="97"/>
        <v>#VALUE!</v>
      </c>
      <c r="X102" s="85" t="str">
        <f t="shared" si="98"/>
        <v/>
      </c>
      <c r="Y102" s="9" t="str">
        <f t="shared" si="89"/>
        <v>B</v>
      </c>
      <c r="Z102" s="4" t="str">
        <f t="shared" si="90"/>
        <v>C</v>
      </c>
      <c r="AA102" s="4" t="str">
        <f t="shared" si="91"/>
        <v>M1</v>
      </c>
      <c r="AB102" s="4" t="str">
        <f t="shared" si="87"/>
        <v/>
      </c>
      <c r="AC102" s="4" t="str">
        <f t="shared" si="92"/>
        <v/>
      </c>
      <c r="AD102" s="4" t="str">
        <f t="shared" si="93"/>
        <v/>
      </c>
      <c r="AE102" s="1" t="str">
        <f t="shared" si="99"/>
        <v/>
      </c>
      <c r="AF102" s="1" t="str">
        <f t="shared" si="100"/>
        <v/>
      </c>
      <c r="AG102" s="1" t="str">
        <f t="shared" si="101"/>
        <v/>
      </c>
      <c r="AH102" s="1" t="str">
        <f t="shared" si="102"/>
        <v/>
      </c>
      <c r="AI102" s="1" t="str">
        <f t="shared" si="103"/>
        <v/>
      </c>
      <c r="AJ102" s="1" t="str">
        <f t="shared" si="104"/>
        <v/>
      </c>
      <c r="AK102" s="1">
        <f t="shared" si="128"/>
        <v>0</v>
      </c>
      <c r="AL102" s="1">
        <f t="shared" si="129"/>
        <v>0</v>
      </c>
      <c r="AM102" s="1" t="str">
        <f t="shared" si="88"/>
        <v/>
      </c>
      <c r="AN102" s="1">
        <f t="shared" si="105"/>
        <v>0</v>
      </c>
      <c r="AO102" s="1" t="str">
        <f t="shared" si="137"/>
        <v/>
      </c>
      <c r="AP102" s="1" t="str">
        <f t="shared" si="106"/>
        <v>N</v>
      </c>
      <c r="AQ102" s="1" t="str">
        <f t="shared" si="107"/>
        <v>N</v>
      </c>
      <c r="AR102" s="1" t="str">
        <f t="shared" si="108"/>
        <v>N</v>
      </c>
      <c r="AS102" s="1" t="str">
        <f t="shared" si="109"/>
        <v/>
      </c>
      <c r="AT102" s="15" t="str">
        <f t="shared" si="110"/>
        <v/>
      </c>
      <c r="AU102" s="1" t="str">
        <f t="shared" si="111"/>
        <v/>
      </c>
      <c r="AV102" s="1" t="str">
        <f t="shared" si="112"/>
        <v/>
      </c>
      <c r="AW102" s="1" t="str">
        <f t="shared" si="113"/>
        <v/>
      </c>
      <c r="AX102" s="1" t="str">
        <f t="shared" si="114"/>
        <v/>
      </c>
      <c r="AY102" s="1" t="str">
        <f t="shared" si="11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1"/>
        <v>00000</v>
      </c>
      <c r="BC102" s="1" t="str">
        <f t="shared" si="81"/>
        <v>00000</v>
      </c>
      <c r="BD102" s="1" t="str">
        <f t="shared" si="82"/>
        <v>000000</v>
      </c>
      <c r="BE102" s="1" t="str">
        <f t="shared" si="82"/>
        <v>000000</v>
      </c>
      <c r="BF102" s="1" t="str">
        <f t="shared" si="130"/>
        <v>B</v>
      </c>
      <c r="BG102" s="1" t="str">
        <f t="shared" si="116"/>
        <v/>
      </c>
      <c r="BH102" s="1">
        <f t="shared" si="131"/>
        <v>0</v>
      </c>
      <c r="BI102" s="1" t="str">
        <f t="shared" si="117"/>
        <v/>
      </c>
      <c r="BJ102" s="1">
        <f t="shared" si="132"/>
        <v>0</v>
      </c>
      <c r="BK102" s="1" t="str">
        <f t="shared" si="118"/>
        <v/>
      </c>
      <c r="BL102" s="1">
        <f t="shared" si="133"/>
        <v>0</v>
      </c>
      <c r="BM102" s="1" t="str">
        <f t="shared" si="134"/>
        <v>0</v>
      </c>
      <c r="BN102" s="1" t="str">
        <f t="shared" si="135"/>
        <v>0</v>
      </c>
      <c r="BO102" s="1" t="str">
        <f t="shared" si="136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4"/>
        <v/>
      </c>
      <c r="C103" s="102" t="str">
        <f t="shared" si="84"/>
        <v/>
      </c>
      <c r="D103" s="97" t="str">
        <f t="shared" si="119"/>
        <v/>
      </c>
      <c r="E103" s="98" t="str">
        <f t="shared" si="120"/>
        <v/>
      </c>
      <c r="F103" s="8" t="str">
        <f t="shared" si="95"/>
        <v/>
      </c>
      <c r="H103" s="105" t="str">
        <f t="shared" si="85"/>
        <v/>
      </c>
      <c r="I103" s="97" t="str">
        <f t="shared" si="121"/>
        <v/>
      </c>
      <c r="J103" s="98" t="str">
        <f t="shared" si="122"/>
        <v/>
      </c>
      <c r="K103" s="8" t="str">
        <f t="shared" si="123"/>
        <v/>
      </c>
      <c r="L103" s="54"/>
      <c r="M103" s="17" t="str">
        <f>IF('Hedging Dashboard'!AH103="","",'Hedging Dashboard'!AH103)</f>
        <v/>
      </c>
      <c r="O103" s="9" t="str">
        <f t="shared" si="86"/>
        <v/>
      </c>
      <c r="P103" s="97" t="str">
        <f t="shared" si="124"/>
        <v/>
      </c>
      <c r="Q103" s="98" t="str">
        <f t="shared" si="125"/>
        <v/>
      </c>
      <c r="R103" s="4" t="str">
        <f t="shared" si="126"/>
        <v/>
      </c>
      <c r="S103" s="4" t="str">
        <f t="shared" si="96"/>
        <v/>
      </c>
      <c r="T103" s="107" t="str">
        <f t="shared" si="127"/>
        <v/>
      </c>
      <c r="U103" s="4" t="str">
        <f>IF(M103="","",IF(B103="NB",U102,IF(T103="",SUM($T$5:$T103)+S103,SUM($T$5:$T103))))</f>
        <v/>
      </c>
      <c r="V103" s="109" t="str">
        <f t="shared" si="83"/>
        <v/>
      </c>
      <c r="W103" s="83" t="e">
        <f t="shared" si="97"/>
        <v>#VALUE!</v>
      </c>
      <c r="X103" s="85" t="str">
        <f t="shared" si="98"/>
        <v/>
      </c>
      <c r="Y103" s="9" t="str">
        <f t="shared" si="89"/>
        <v>B</v>
      </c>
      <c r="Z103" s="4" t="str">
        <f t="shared" si="90"/>
        <v>C</v>
      </c>
      <c r="AA103" s="4" t="str">
        <f t="shared" si="91"/>
        <v>M1</v>
      </c>
      <c r="AB103" s="4" t="str">
        <f t="shared" si="87"/>
        <v/>
      </c>
      <c r="AC103" s="4" t="str">
        <f t="shared" si="92"/>
        <v/>
      </c>
      <c r="AD103" s="4" t="str">
        <f t="shared" si="93"/>
        <v/>
      </c>
      <c r="AE103" s="1" t="str">
        <f t="shared" si="99"/>
        <v/>
      </c>
      <c r="AF103" s="1" t="str">
        <f t="shared" si="100"/>
        <v/>
      </c>
      <c r="AG103" s="1" t="str">
        <f t="shared" si="101"/>
        <v/>
      </c>
      <c r="AH103" s="1" t="str">
        <f t="shared" si="102"/>
        <v/>
      </c>
      <c r="AI103" s="1" t="str">
        <f t="shared" si="103"/>
        <v/>
      </c>
      <c r="AJ103" s="1" t="str">
        <f t="shared" si="104"/>
        <v/>
      </c>
      <c r="AK103" s="1">
        <f t="shared" si="128"/>
        <v>0</v>
      </c>
      <c r="AL103" s="1">
        <f t="shared" si="129"/>
        <v>0</v>
      </c>
      <c r="AM103" s="1" t="str">
        <f t="shared" ref="AM103:AM109" si="138">IF(M103="","",IF(AM102+AN103&gt;=10,10,IF(AM102+AN103&lt;=-10,-10,AM102+AN103)))</f>
        <v/>
      </c>
      <c r="AN103" s="1">
        <f t="shared" si="105"/>
        <v>0</v>
      </c>
      <c r="AO103" s="1" t="str">
        <f t="shared" si="137"/>
        <v/>
      </c>
      <c r="AP103" s="1" t="str">
        <f t="shared" si="106"/>
        <v>N</v>
      </c>
      <c r="AQ103" s="1" t="str">
        <f t="shared" si="107"/>
        <v>N</v>
      </c>
      <c r="AR103" s="1" t="str">
        <f t="shared" si="108"/>
        <v>N</v>
      </c>
      <c r="AS103" s="1" t="str">
        <f t="shared" si="109"/>
        <v/>
      </c>
      <c r="AT103" s="15" t="str">
        <f t="shared" si="110"/>
        <v/>
      </c>
      <c r="AU103" s="1" t="str">
        <f t="shared" si="111"/>
        <v/>
      </c>
      <c r="AV103" s="1" t="str">
        <f t="shared" si="112"/>
        <v/>
      </c>
      <c r="AW103" s="1" t="str">
        <f t="shared" si="113"/>
        <v/>
      </c>
      <c r="AX103" s="1" t="str">
        <f t="shared" si="114"/>
        <v/>
      </c>
      <c r="AY103" s="1" t="str">
        <f t="shared" si="11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1"/>
        <v>00000</v>
      </c>
      <c r="BC103" s="1" t="str">
        <f t="shared" si="81"/>
        <v>00000</v>
      </c>
      <c r="BD103" s="1" t="str">
        <f t="shared" si="82"/>
        <v>000000</v>
      </c>
      <c r="BE103" s="1" t="str">
        <f t="shared" si="82"/>
        <v>000000</v>
      </c>
      <c r="BF103" s="1" t="str">
        <f t="shared" si="130"/>
        <v>B</v>
      </c>
      <c r="BG103" s="1" t="str">
        <f t="shared" si="116"/>
        <v/>
      </c>
      <c r="BH103" s="1">
        <f t="shared" si="131"/>
        <v>0</v>
      </c>
      <c r="BI103" s="1" t="str">
        <f t="shared" si="117"/>
        <v/>
      </c>
      <c r="BJ103" s="1">
        <f t="shared" si="132"/>
        <v>0</v>
      </c>
      <c r="BK103" s="1" t="str">
        <f t="shared" si="118"/>
        <v/>
      </c>
      <c r="BL103" s="1">
        <f t="shared" si="133"/>
        <v>0</v>
      </c>
      <c r="BM103" s="1" t="str">
        <f t="shared" si="134"/>
        <v>0</v>
      </c>
      <c r="BN103" s="1" t="str">
        <f t="shared" si="135"/>
        <v>0</v>
      </c>
      <c r="BO103" s="1" t="str">
        <f t="shared" si="136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6" t="str">
        <f t="shared" si="94"/>
        <v/>
      </c>
      <c r="C104" s="103" t="str">
        <f t="shared" si="84"/>
        <v/>
      </c>
      <c r="D104" s="99" t="str">
        <f t="shared" si="119"/>
        <v/>
      </c>
      <c r="E104" s="100" t="str">
        <f t="shared" si="120"/>
        <v/>
      </c>
      <c r="F104" s="10" t="str">
        <f t="shared" si="95"/>
        <v/>
      </c>
      <c r="H104" s="106" t="str">
        <f t="shared" si="85"/>
        <v/>
      </c>
      <c r="I104" s="99" t="str">
        <f t="shared" si="121"/>
        <v/>
      </c>
      <c r="J104" s="100" t="str">
        <f t="shared" si="122"/>
        <v/>
      </c>
      <c r="K104" s="10" t="str">
        <f t="shared" si="123"/>
        <v/>
      </c>
      <c r="L104" s="54"/>
      <c r="M104" s="18" t="str">
        <f>IF('Hedging Dashboard'!AH104="","",'Hedging Dashboard'!AH104)</f>
        <v/>
      </c>
      <c r="O104" s="86" t="str">
        <f t="shared" si="86"/>
        <v/>
      </c>
      <c r="P104" s="99" t="str">
        <f t="shared" si="124"/>
        <v/>
      </c>
      <c r="Q104" s="100" t="str">
        <f t="shared" si="125"/>
        <v/>
      </c>
      <c r="R104" s="5" t="str">
        <f t="shared" si="126"/>
        <v/>
      </c>
      <c r="S104" s="5" t="str">
        <f t="shared" si="96"/>
        <v/>
      </c>
      <c r="T104" s="107" t="str">
        <f t="shared" si="127"/>
        <v/>
      </c>
      <c r="U104" s="5" t="str">
        <f>IF(M104="","",IF(B104="NB",U103,IF(T104="",SUM($T$5:$T104)+S104,SUM($T$5:$T104))))</f>
        <v/>
      </c>
      <c r="V104" s="110" t="str">
        <f t="shared" si="83"/>
        <v/>
      </c>
      <c r="W104" s="83" t="e">
        <f t="shared" si="97"/>
        <v>#VALUE!</v>
      </c>
      <c r="X104" s="85" t="str">
        <f t="shared" si="98"/>
        <v/>
      </c>
      <c r="Y104" s="9" t="str">
        <f t="shared" si="89"/>
        <v>B</v>
      </c>
      <c r="Z104" s="4" t="str">
        <f t="shared" si="90"/>
        <v>C</v>
      </c>
      <c r="AA104" s="4" t="str">
        <f t="shared" si="91"/>
        <v>M1</v>
      </c>
      <c r="AB104" s="4" t="str">
        <f t="shared" si="87"/>
        <v/>
      </c>
      <c r="AC104" s="4" t="str">
        <f t="shared" si="92"/>
        <v/>
      </c>
      <c r="AD104" s="4" t="str">
        <f t="shared" si="93"/>
        <v/>
      </c>
      <c r="AE104" s="1" t="str">
        <f t="shared" si="99"/>
        <v/>
      </c>
      <c r="AF104" s="1" t="str">
        <f t="shared" si="100"/>
        <v/>
      </c>
      <c r="AG104" s="1" t="str">
        <f t="shared" si="101"/>
        <v/>
      </c>
      <c r="AH104" s="1" t="str">
        <f t="shared" si="102"/>
        <v/>
      </c>
      <c r="AI104" s="1" t="str">
        <f t="shared" si="103"/>
        <v/>
      </c>
      <c r="AJ104" s="1" t="str">
        <f t="shared" si="104"/>
        <v/>
      </c>
      <c r="AK104" s="1">
        <f t="shared" si="128"/>
        <v>0</v>
      </c>
      <c r="AL104" s="1">
        <f t="shared" si="129"/>
        <v>0</v>
      </c>
      <c r="AM104" s="1" t="str">
        <f t="shared" si="138"/>
        <v/>
      </c>
      <c r="AN104" s="1">
        <f t="shared" si="105"/>
        <v>0</v>
      </c>
      <c r="AO104" s="1" t="str">
        <f t="shared" si="137"/>
        <v/>
      </c>
      <c r="AP104" s="1" t="str">
        <f t="shared" si="106"/>
        <v>N</v>
      </c>
      <c r="AQ104" s="1" t="str">
        <f t="shared" si="107"/>
        <v>N</v>
      </c>
      <c r="AR104" s="1" t="str">
        <f t="shared" si="108"/>
        <v>N</v>
      </c>
      <c r="AS104" s="1" t="str">
        <f t="shared" si="109"/>
        <v/>
      </c>
      <c r="AT104" s="15" t="str">
        <f t="shared" si="110"/>
        <v/>
      </c>
      <c r="AU104" s="1" t="str">
        <f t="shared" si="111"/>
        <v/>
      </c>
      <c r="AV104" s="1" t="str">
        <f t="shared" si="112"/>
        <v/>
      </c>
      <c r="AW104" s="1" t="str">
        <f t="shared" si="113"/>
        <v/>
      </c>
      <c r="AX104" s="1" t="str">
        <f t="shared" si="114"/>
        <v/>
      </c>
      <c r="AY104" s="1" t="str">
        <f t="shared" si="11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1"/>
        <v>00000</v>
      </c>
      <c r="BC104" s="1" t="str">
        <f t="shared" si="81"/>
        <v>00000</v>
      </c>
      <c r="BD104" s="1" t="str">
        <f t="shared" si="82"/>
        <v>000000</v>
      </c>
      <c r="BE104" s="1" t="str">
        <f t="shared" si="82"/>
        <v>000000</v>
      </c>
      <c r="BF104" s="1" t="str">
        <f t="shared" si="130"/>
        <v>B</v>
      </c>
      <c r="BG104" s="1" t="str">
        <f t="shared" si="116"/>
        <v/>
      </c>
      <c r="BH104" s="1">
        <f t="shared" si="131"/>
        <v>0</v>
      </c>
      <c r="BI104" s="1" t="str">
        <f t="shared" si="117"/>
        <v/>
      </c>
      <c r="BJ104" s="1">
        <f t="shared" si="132"/>
        <v>0</v>
      </c>
      <c r="BK104" s="1" t="str">
        <f t="shared" si="118"/>
        <v/>
      </c>
      <c r="BL104" s="1">
        <f t="shared" si="133"/>
        <v>0</v>
      </c>
      <c r="BM104" s="1" t="str">
        <f t="shared" si="134"/>
        <v>0</v>
      </c>
      <c r="BN104" s="1" t="str">
        <f t="shared" si="135"/>
        <v>0</v>
      </c>
      <c r="BO104" s="1" t="str">
        <f t="shared" si="136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4"/>
        <v/>
      </c>
      <c r="C105" s="101" t="str">
        <f t="shared" si="84"/>
        <v/>
      </c>
      <c r="D105" s="13" t="str">
        <f t="shared" si="119"/>
        <v/>
      </c>
      <c r="E105" s="45" t="str">
        <f t="shared" si="120"/>
        <v/>
      </c>
      <c r="F105" s="14" t="str">
        <f t="shared" si="95"/>
        <v/>
      </c>
      <c r="H105" s="104" t="str">
        <f t="shared" si="85"/>
        <v/>
      </c>
      <c r="I105" s="13" t="str">
        <f t="shared" si="121"/>
        <v/>
      </c>
      <c r="J105" s="45" t="str">
        <f t="shared" si="122"/>
        <v/>
      </c>
      <c r="K105" s="14" t="str">
        <f t="shared" si="123"/>
        <v/>
      </c>
      <c r="L105" s="54"/>
      <c r="M105" s="16" t="str">
        <f>IF('Hedging Dashboard'!AH105="","",'Hedging Dashboard'!AH105)</f>
        <v/>
      </c>
      <c r="O105" s="12" t="str">
        <f t="shared" si="86"/>
        <v/>
      </c>
      <c r="P105" s="13" t="str">
        <f t="shared" si="124"/>
        <v/>
      </c>
      <c r="Q105" s="45" t="str">
        <f t="shared" si="125"/>
        <v/>
      </c>
      <c r="R105" s="96" t="str">
        <f t="shared" si="126"/>
        <v/>
      </c>
      <c r="S105" s="96" t="str">
        <f t="shared" si="96"/>
        <v/>
      </c>
      <c r="T105" s="107" t="str">
        <f t="shared" si="127"/>
        <v/>
      </c>
      <c r="U105" s="96" t="str">
        <f>IF(M105="","",IF(B105="NB",U104,IF(T105="",SUM($T$5:$T105)+S105,SUM($T$5:$T105))))</f>
        <v/>
      </c>
      <c r="V105" s="108" t="str">
        <f t="shared" si="83"/>
        <v/>
      </c>
      <c r="W105" s="83" t="e">
        <f t="shared" si="97"/>
        <v>#VALUE!</v>
      </c>
      <c r="X105" s="85" t="str">
        <f t="shared" si="98"/>
        <v/>
      </c>
      <c r="Y105" s="9" t="str">
        <f t="shared" si="89"/>
        <v>B</v>
      </c>
      <c r="Z105" s="4" t="str">
        <f t="shared" si="90"/>
        <v>C</v>
      </c>
      <c r="AA105" s="4" t="str">
        <f t="shared" si="91"/>
        <v>M1</v>
      </c>
      <c r="AB105" s="4" t="str">
        <f t="shared" si="87"/>
        <v/>
      </c>
      <c r="AC105" s="4" t="str">
        <f t="shared" si="92"/>
        <v/>
      </c>
      <c r="AD105" s="4" t="str">
        <f t="shared" si="93"/>
        <v/>
      </c>
      <c r="AE105" s="1" t="str">
        <f t="shared" si="99"/>
        <v/>
      </c>
      <c r="AF105" s="1" t="str">
        <f t="shared" si="100"/>
        <v/>
      </c>
      <c r="AG105" s="1" t="str">
        <f t="shared" si="101"/>
        <v/>
      </c>
      <c r="AH105" s="1" t="str">
        <f t="shared" si="102"/>
        <v/>
      </c>
      <c r="AI105" s="1" t="str">
        <f t="shared" si="103"/>
        <v/>
      </c>
      <c r="AJ105" s="1" t="str">
        <f t="shared" si="104"/>
        <v/>
      </c>
      <c r="AK105" s="1">
        <f t="shared" si="128"/>
        <v>0</v>
      </c>
      <c r="AL105" s="1">
        <f t="shared" si="129"/>
        <v>0</v>
      </c>
      <c r="AM105" s="1" t="str">
        <f t="shared" si="138"/>
        <v/>
      </c>
      <c r="AN105" s="1">
        <f t="shared" si="105"/>
        <v>0</v>
      </c>
      <c r="AO105" s="1" t="str">
        <f t="shared" si="137"/>
        <v/>
      </c>
      <c r="AP105" s="1" t="str">
        <f t="shared" si="106"/>
        <v>N</v>
      </c>
      <c r="AQ105" s="1" t="str">
        <f t="shared" si="107"/>
        <v>N</v>
      </c>
      <c r="AR105" s="1" t="str">
        <f t="shared" si="108"/>
        <v>N</v>
      </c>
      <c r="AS105" s="1" t="str">
        <f t="shared" si="109"/>
        <v/>
      </c>
      <c r="AT105" s="15" t="str">
        <f t="shared" si="110"/>
        <v/>
      </c>
      <c r="AU105" s="1" t="str">
        <f t="shared" si="111"/>
        <v/>
      </c>
      <c r="AV105" s="1" t="str">
        <f t="shared" si="112"/>
        <v/>
      </c>
      <c r="AW105" s="1" t="str">
        <f t="shared" si="113"/>
        <v/>
      </c>
      <c r="AX105" s="1" t="str">
        <f t="shared" si="114"/>
        <v/>
      </c>
      <c r="AY105" s="1" t="str">
        <f t="shared" si="11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1"/>
        <v>00000</v>
      </c>
      <c r="BC105" s="1" t="str">
        <f t="shared" si="81"/>
        <v>00000</v>
      </c>
      <c r="BD105" s="1" t="str">
        <f t="shared" si="82"/>
        <v>000000</v>
      </c>
      <c r="BE105" s="1" t="str">
        <f t="shared" si="82"/>
        <v>000000</v>
      </c>
      <c r="BF105" s="1" t="str">
        <f t="shared" si="130"/>
        <v>B</v>
      </c>
      <c r="BG105" s="1" t="str">
        <f t="shared" si="116"/>
        <v/>
      </c>
      <c r="BH105" s="1">
        <f t="shared" si="131"/>
        <v>0</v>
      </c>
      <c r="BI105" s="1" t="str">
        <f t="shared" si="117"/>
        <v/>
      </c>
      <c r="BJ105" s="1">
        <f t="shared" si="132"/>
        <v>0</v>
      </c>
      <c r="BK105" s="1" t="str">
        <f t="shared" si="118"/>
        <v/>
      </c>
      <c r="BL105" s="1">
        <f t="shared" si="133"/>
        <v>0</v>
      </c>
      <c r="BM105" s="1" t="str">
        <f t="shared" si="134"/>
        <v>0</v>
      </c>
      <c r="BN105" s="1" t="str">
        <f t="shared" si="135"/>
        <v>0</v>
      </c>
      <c r="BO105" s="1" t="str">
        <f t="shared" si="136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4"/>
        <v/>
      </c>
      <c r="C106" s="102" t="str">
        <f t="shared" si="84"/>
        <v/>
      </c>
      <c r="D106" s="97" t="str">
        <f t="shared" si="119"/>
        <v/>
      </c>
      <c r="E106" s="98" t="str">
        <f t="shared" si="120"/>
        <v/>
      </c>
      <c r="F106" s="8" t="str">
        <f t="shared" si="95"/>
        <v/>
      </c>
      <c r="H106" s="105" t="str">
        <f t="shared" si="85"/>
        <v/>
      </c>
      <c r="I106" s="97" t="str">
        <f t="shared" si="121"/>
        <v/>
      </c>
      <c r="J106" s="98" t="str">
        <f t="shared" si="122"/>
        <v/>
      </c>
      <c r="K106" s="8" t="str">
        <f t="shared" si="123"/>
        <v/>
      </c>
      <c r="L106" s="54"/>
      <c r="M106" s="17" t="str">
        <f>IF('Hedging Dashboard'!AH106="","",'Hedging Dashboard'!AH106)</f>
        <v/>
      </c>
      <c r="O106" s="9" t="str">
        <f t="shared" si="86"/>
        <v/>
      </c>
      <c r="P106" s="97" t="str">
        <f t="shared" si="124"/>
        <v/>
      </c>
      <c r="Q106" s="98" t="str">
        <f t="shared" si="125"/>
        <v/>
      </c>
      <c r="R106" s="4" t="str">
        <f t="shared" si="126"/>
        <v/>
      </c>
      <c r="S106" s="4" t="str">
        <f t="shared" si="96"/>
        <v/>
      </c>
      <c r="T106" s="107" t="str">
        <f t="shared" si="127"/>
        <v/>
      </c>
      <c r="U106" s="4" t="str">
        <f>IF(M106="","",IF(B106="NB",U105,IF(T106="",SUM($T$5:$T106)+S106,SUM($T$5:$T106))))</f>
        <v/>
      </c>
      <c r="V106" s="109" t="str">
        <f t="shared" si="83"/>
        <v/>
      </c>
      <c r="W106" s="83" t="e">
        <f t="shared" si="97"/>
        <v>#VALUE!</v>
      </c>
      <c r="X106" s="85" t="str">
        <f t="shared" si="98"/>
        <v/>
      </c>
      <c r="Y106" s="9" t="str">
        <f t="shared" si="89"/>
        <v>B</v>
      </c>
      <c r="Z106" s="4" t="str">
        <f t="shared" si="90"/>
        <v>C</v>
      </c>
      <c r="AA106" s="4" t="str">
        <f t="shared" si="91"/>
        <v>M1</v>
      </c>
      <c r="AB106" s="4" t="str">
        <f t="shared" si="87"/>
        <v/>
      </c>
      <c r="AC106" s="4" t="str">
        <f t="shared" si="92"/>
        <v/>
      </c>
      <c r="AD106" s="4" t="str">
        <f t="shared" si="93"/>
        <v/>
      </c>
      <c r="AE106" s="1" t="str">
        <f t="shared" ref="AE106:AE137" si="139">IF(M105="","",IF(Y106="B",IF(M105="P",BH106,""),IF(M104="B",BH106,"")))</f>
        <v/>
      </c>
      <c r="AF106" s="1" t="str">
        <f t="shared" ref="AF106:AF137" si="140">IF(M105="","",IF(Y106="B",IF(M105="B",BH106,""),IF(M104="P",BH106,"")))</f>
        <v/>
      </c>
      <c r="AG106" s="1" t="str">
        <f t="shared" ref="AG106:AG137" si="141">IF(M105="","",IF(Z106="C",IF(M105="B",BJ106,""),IF(M104="B",BJ106,"")))</f>
        <v/>
      </c>
      <c r="AH106" s="1" t="str">
        <f t="shared" ref="AH106:AH137" si="142">IF(M105="","",IF(Z106="C",IF(M105="P",BJ106,""),IF(M104="P",BJ106,"")))</f>
        <v/>
      </c>
      <c r="AI106" s="1" t="str">
        <f t="shared" ref="AI106:AI137" si="143">IF(M105="","",IF(AND(AE106="L5",AH106="L5",AY106=""),"L0",AX106))</f>
        <v/>
      </c>
      <c r="AJ106" s="1" t="str">
        <f t="shared" ref="AJ106:AJ137" si="144">IF(M105="","",IF(AND(AF106="L5",AH106="L5",AX106=""),"L0",AY106))</f>
        <v/>
      </c>
      <c r="AK106" s="1">
        <f t="shared" si="128"/>
        <v>0</v>
      </c>
      <c r="AL106" s="1">
        <f t="shared" si="129"/>
        <v>0</v>
      </c>
      <c r="AM106" s="1" t="str">
        <f t="shared" si="138"/>
        <v/>
      </c>
      <c r="AN106" s="1">
        <f t="shared" ref="AN106:AN109" si="145">IF(X106="",0,IFERROR(VLOOKUP(X101&amp;X102&amp;X103&amp;X104&amp;X105&amp;X106,BW:BX,2,FALSE),0))</f>
        <v>0</v>
      </c>
      <c r="AO106" s="1" t="str">
        <f t="shared" si="137"/>
        <v/>
      </c>
      <c r="AP106" s="1" t="str">
        <f t="shared" si="106"/>
        <v>N</v>
      </c>
      <c r="AQ106" s="1" t="str">
        <f t="shared" si="107"/>
        <v>N</v>
      </c>
      <c r="AR106" s="1" t="str">
        <f t="shared" si="108"/>
        <v>N</v>
      </c>
      <c r="AS106" s="1" t="str">
        <f t="shared" si="109"/>
        <v/>
      </c>
      <c r="AT106" s="15" t="str">
        <f t="shared" ref="AT106:AT137" si="146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47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8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3"/>
        <v/>
      </c>
      <c r="AX106" s="1" t="str">
        <f t="shared" ref="AX106:AX109" si="149">IF(M105="","",IF(M104="P",BL106,""))</f>
        <v/>
      </c>
      <c r="AY106" s="1" t="str">
        <f t="shared" ref="AY106:AY109" si="150">IF(M105="","",IF(M104="B",BL106,""))</f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1"/>
        <v>00000</v>
      </c>
      <c r="BC106" s="1" t="str">
        <f t="shared" si="81"/>
        <v>00000</v>
      </c>
      <c r="BD106" s="1" t="str">
        <f t="shared" si="82"/>
        <v>000000</v>
      </c>
      <c r="BE106" s="1" t="str">
        <f t="shared" si="82"/>
        <v>000000</v>
      </c>
      <c r="BF106" s="1" t="str">
        <f t="shared" si="130"/>
        <v>B</v>
      </c>
      <c r="BG106" s="1" t="str">
        <f t="shared" si="116"/>
        <v/>
      </c>
      <c r="BH106" s="1">
        <f t="shared" si="131"/>
        <v>0</v>
      </c>
      <c r="BI106" s="1" t="str">
        <f t="shared" si="117"/>
        <v/>
      </c>
      <c r="BJ106" s="1">
        <f t="shared" si="132"/>
        <v>0</v>
      </c>
      <c r="BK106" s="1" t="str">
        <f t="shared" si="118"/>
        <v/>
      </c>
      <c r="BL106" s="1">
        <f t="shared" si="133"/>
        <v>0</v>
      </c>
      <c r="BM106" s="1" t="str">
        <f t="shared" si="134"/>
        <v>0</v>
      </c>
      <c r="BN106" s="1" t="str">
        <f t="shared" si="135"/>
        <v>0</v>
      </c>
      <c r="BO106" s="1" t="str">
        <f t="shared" si="136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4"/>
        <v/>
      </c>
      <c r="C107" s="102" t="str">
        <f t="shared" si="84"/>
        <v/>
      </c>
      <c r="D107" s="97" t="str">
        <f t="shared" si="119"/>
        <v/>
      </c>
      <c r="E107" s="98" t="str">
        <f t="shared" si="120"/>
        <v/>
      </c>
      <c r="F107" s="8" t="str">
        <f t="shared" si="95"/>
        <v/>
      </c>
      <c r="H107" s="105" t="str">
        <f t="shared" si="85"/>
        <v/>
      </c>
      <c r="I107" s="97" t="str">
        <f t="shared" si="121"/>
        <v/>
      </c>
      <c r="J107" s="98" t="str">
        <f t="shared" si="122"/>
        <v/>
      </c>
      <c r="K107" s="8" t="str">
        <f t="shared" si="123"/>
        <v/>
      </c>
      <c r="L107" s="54"/>
      <c r="M107" s="17" t="str">
        <f>IF('Hedging Dashboard'!AH107="","",'Hedging Dashboard'!AH107)</f>
        <v/>
      </c>
      <c r="O107" s="9" t="str">
        <f t="shared" si="86"/>
        <v/>
      </c>
      <c r="P107" s="97" t="str">
        <f t="shared" si="124"/>
        <v/>
      </c>
      <c r="Q107" s="98" t="str">
        <f t="shared" si="125"/>
        <v/>
      </c>
      <c r="R107" s="4" t="str">
        <f t="shared" si="126"/>
        <v/>
      </c>
      <c r="S107" s="4" t="str">
        <f t="shared" si="96"/>
        <v/>
      </c>
      <c r="T107" s="107" t="str">
        <f t="shared" si="127"/>
        <v/>
      </c>
      <c r="U107" s="4" t="str">
        <f>IF(M107="","",IF(B107="NB",U106,IF(T107="",SUM($T$5:$T107)+S107,SUM($T$5:$T107))))</f>
        <v/>
      </c>
      <c r="V107" s="109" t="str">
        <f t="shared" si="83"/>
        <v/>
      </c>
      <c r="W107" s="83" t="e">
        <f t="shared" si="97"/>
        <v>#VALUE!</v>
      </c>
      <c r="X107" s="85" t="str">
        <f t="shared" si="98"/>
        <v/>
      </c>
      <c r="Y107" s="9" t="str">
        <f t="shared" si="89"/>
        <v>B</v>
      </c>
      <c r="Z107" s="4" t="str">
        <f t="shared" si="90"/>
        <v>C</v>
      </c>
      <c r="AA107" s="4" t="str">
        <f t="shared" si="91"/>
        <v>M1</v>
      </c>
      <c r="AB107" s="4" t="str">
        <f t="shared" si="87"/>
        <v/>
      </c>
      <c r="AC107" s="4" t="str">
        <f t="shared" si="92"/>
        <v/>
      </c>
      <c r="AD107" s="4" t="str">
        <f t="shared" si="93"/>
        <v/>
      </c>
      <c r="AE107" s="1" t="str">
        <f t="shared" si="139"/>
        <v/>
      </c>
      <c r="AF107" s="1" t="str">
        <f t="shared" si="140"/>
        <v/>
      </c>
      <c r="AG107" s="1" t="str">
        <f t="shared" si="141"/>
        <v/>
      </c>
      <c r="AH107" s="1" t="str">
        <f t="shared" si="142"/>
        <v/>
      </c>
      <c r="AI107" s="1" t="str">
        <f t="shared" si="143"/>
        <v/>
      </c>
      <c r="AJ107" s="1" t="str">
        <f t="shared" si="144"/>
        <v/>
      </c>
      <c r="AK107" s="1">
        <f t="shared" si="128"/>
        <v>0</v>
      </c>
      <c r="AL107" s="1">
        <f t="shared" si="129"/>
        <v>0</v>
      </c>
      <c r="AM107" s="1" t="str">
        <f t="shared" si="138"/>
        <v/>
      </c>
      <c r="AN107" s="1">
        <f t="shared" si="145"/>
        <v>0</v>
      </c>
      <c r="AO107" s="1" t="str">
        <f t="shared" si="137"/>
        <v/>
      </c>
      <c r="AP107" s="1" t="str">
        <f t="shared" si="106"/>
        <v>N</v>
      </c>
      <c r="AQ107" s="1" t="str">
        <f t="shared" si="107"/>
        <v>N</v>
      </c>
      <c r="AR107" s="1" t="str">
        <f t="shared" si="108"/>
        <v>N</v>
      </c>
      <c r="AS107" s="1" t="str">
        <f t="shared" si="109"/>
        <v/>
      </c>
      <c r="AT107" s="15" t="str">
        <f t="shared" si="146"/>
        <v/>
      </c>
      <c r="AU107" s="1" t="str">
        <f t="shared" si="147"/>
        <v/>
      </c>
      <c r="AV107" s="1" t="str">
        <f t="shared" si="148"/>
        <v/>
      </c>
      <c r="AW107" s="1" t="str">
        <f t="shared" si="113"/>
        <v/>
      </c>
      <c r="AX107" s="1" t="str">
        <f t="shared" si="149"/>
        <v/>
      </c>
      <c r="AY107" s="1" t="str">
        <f t="shared" si="150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1"/>
        <v>00000</v>
      </c>
      <c r="BC107" s="1" t="str">
        <f t="shared" si="81"/>
        <v>00000</v>
      </c>
      <c r="BD107" s="1" t="str">
        <f t="shared" si="82"/>
        <v>000000</v>
      </c>
      <c r="BE107" s="1" t="str">
        <f t="shared" si="82"/>
        <v>000000</v>
      </c>
      <c r="BF107" s="1" t="str">
        <f t="shared" si="130"/>
        <v>B</v>
      </c>
      <c r="BG107" s="1" t="str">
        <f t="shared" si="116"/>
        <v/>
      </c>
      <c r="BH107" s="1">
        <f t="shared" si="131"/>
        <v>0</v>
      </c>
      <c r="BI107" s="1" t="str">
        <f t="shared" si="117"/>
        <v/>
      </c>
      <c r="BJ107" s="1">
        <f t="shared" si="132"/>
        <v>0</v>
      </c>
      <c r="BK107" s="1" t="str">
        <f t="shared" si="118"/>
        <v/>
      </c>
      <c r="BL107" s="1">
        <f t="shared" si="133"/>
        <v>0</v>
      </c>
      <c r="BM107" s="1" t="str">
        <f t="shared" si="134"/>
        <v>0</v>
      </c>
      <c r="BN107" s="1" t="str">
        <f t="shared" si="135"/>
        <v>0</v>
      </c>
      <c r="BO107" s="1" t="str">
        <f t="shared" si="136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4"/>
        <v/>
      </c>
      <c r="C108" s="102" t="str">
        <f t="shared" si="84"/>
        <v/>
      </c>
      <c r="D108" s="97" t="str">
        <f t="shared" si="119"/>
        <v/>
      </c>
      <c r="E108" s="98" t="str">
        <f t="shared" si="120"/>
        <v/>
      </c>
      <c r="F108" s="8" t="str">
        <f t="shared" si="95"/>
        <v/>
      </c>
      <c r="H108" s="105" t="str">
        <f t="shared" si="85"/>
        <v/>
      </c>
      <c r="I108" s="97" t="str">
        <f t="shared" si="121"/>
        <v/>
      </c>
      <c r="J108" s="98" t="str">
        <f t="shared" si="122"/>
        <v/>
      </c>
      <c r="K108" s="8" t="str">
        <f t="shared" si="123"/>
        <v/>
      </c>
      <c r="L108" s="54"/>
      <c r="M108" s="17" t="str">
        <f>IF('Hedging Dashboard'!AH108="","",'Hedging Dashboard'!AH108)</f>
        <v/>
      </c>
      <c r="O108" s="9" t="str">
        <f t="shared" si="86"/>
        <v/>
      </c>
      <c r="P108" s="97" t="str">
        <f t="shared" si="124"/>
        <v/>
      </c>
      <c r="Q108" s="98" t="str">
        <f t="shared" si="125"/>
        <v/>
      </c>
      <c r="R108" s="4" t="str">
        <f t="shared" si="126"/>
        <v/>
      </c>
      <c r="S108" s="4" t="str">
        <f t="shared" si="96"/>
        <v/>
      </c>
      <c r="T108" s="107" t="str">
        <f t="shared" si="127"/>
        <v/>
      </c>
      <c r="U108" s="4" t="str">
        <f>IF(M108="","",IF(B108="NB",U107,IF(T108="",SUM($T$5:$T108)+S108,SUM($T$5:$T108))))</f>
        <v/>
      </c>
      <c r="V108" s="109" t="str">
        <f t="shared" si="83"/>
        <v/>
      </c>
      <c r="W108" s="83" t="e">
        <f t="shared" si="97"/>
        <v>#VALUE!</v>
      </c>
      <c r="X108" s="85" t="str">
        <f t="shared" si="98"/>
        <v/>
      </c>
      <c r="Y108" s="9" t="str">
        <f t="shared" si="89"/>
        <v>B</v>
      </c>
      <c r="Z108" s="4" t="str">
        <f t="shared" si="90"/>
        <v>C</v>
      </c>
      <c r="AA108" s="4" t="str">
        <f t="shared" si="91"/>
        <v>M1</v>
      </c>
      <c r="AB108" s="4" t="str">
        <f t="shared" si="87"/>
        <v/>
      </c>
      <c r="AC108" s="4" t="str">
        <f t="shared" si="92"/>
        <v/>
      </c>
      <c r="AD108" s="4" t="str">
        <f t="shared" si="93"/>
        <v/>
      </c>
      <c r="AE108" s="1" t="str">
        <f t="shared" si="139"/>
        <v/>
      </c>
      <c r="AF108" s="1" t="str">
        <f t="shared" si="140"/>
        <v/>
      </c>
      <c r="AG108" s="1" t="str">
        <f t="shared" si="141"/>
        <v/>
      </c>
      <c r="AH108" s="1" t="str">
        <f t="shared" si="142"/>
        <v/>
      </c>
      <c r="AI108" s="1" t="str">
        <f t="shared" si="143"/>
        <v/>
      </c>
      <c r="AJ108" s="1" t="str">
        <f t="shared" si="144"/>
        <v/>
      </c>
      <c r="AK108" s="1">
        <f t="shared" si="128"/>
        <v>0</v>
      </c>
      <c r="AL108" s="1">
        <f t="shared" si="129"/>
        <v>0</v>
      </c>
      <c r="AM108" s="1" t="str">
        <f t="shared" si="138"/>
        <v/>
      </c>
      <c r="AN108" s="1">
        <f t="shared" si="145"/>
        <v>0</v>
      </c>
      <c r="AO108" s="1" t="str">
        <f t="shared" si="137"/>
        <v/>
      </c>
      <c r="AP108" s="1" t="str">
        <f t="shared" si="106"/>
        <v>N</v>
      </c>
      <c r="AQ108" s="1" t="str">
        <f t="shared" si="107"/>
        <v>N</v>
      </c>
      <c r="AR108" s="1" t="str">
        <f t="shared" si="108"/>
        <v>N</v>
      </c>
      <c r="AS108" s="1" t="str">
        <f t="shared" si="109"/>
        <v/>
      </c>
      <c r="AT108" s="15" t="str">
        <f t="shared" si="146"/>
        <v/>
      </c>
      <c r="AU108" s="1" t="str">
        <f t="shared" si="147"/>
        <v/>
      </c>
      <c r="AV108" s="1" t="str">
        <f t="shared" si="148"/>
        <v/>
      </c>
      <c r="AW108" s="1" t="str">
        <f t="shared" si="113"/>
        <v/>
      </c>
      <c r="AX108" s="1" t="str">
        <f t="shared" si="149"/>
        <v/>
      </c>
      <c r="AY108" s="1" t="str">
        <f t="shared" si="150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1"/>
        <v>00000</v>
      </c>
      <c r="BC108" s="1" t="str">
        <f t="shared" si="81"/>
        <v>00000</v>
      </c>
      <c r="BD108" s="1" t="str">
        <f t="shared" si="82"/>
        <v>000000</v>
      </c>
      <c r="BE108" s="1" t="str">
        <f t="shared" si="82"/>
        <v>000000</v>
      </c>
      <c r="BF108" s="1" t="str">
        <f t="shared" si="130"/>
        <v>B</v>
      </c>
      <c r="BG108" s="1" t="str">
        <f t="shared" si="116"/>
        <v/>
      </c>
      <c r="BH108" s="1">
        <f t="shared" si="131"/>
        <v>0</v>
      </c>
      <c r="BI108" s="1" t="str">
        <f t="shared" si="117"/>
        <v/>
      </c>
      <c r="BJ108" s="1">
        <f t="shared" si="132"/>
        <v>0</v>
      </c>
      <c r="BK108" s="1" t="str">
        <f t="shared" si="118"/>
        <v/>
      </c>
      <c r="BL108" s="1">
        <f t="shared" si="133"/>
        <v>0</v>
      </c>
      <c r="BM108" s="1" t="str">
        <f t="shared" si="134"/>
        <v>0</v>
      </c>
      <c r="BN108" s="1" t="str">
        <f t="shared" si="135"/>
        <v>0</v>
      </c>
      <c r="BO108" s="1" t="str">
        <f t="shared" si="136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6" t="str">
        <f t="shared" si="94"/>
        <v/>
      </c>
      <c r="C109" s="103" t="str">
        <f t="shared" si="84"/>
        <v/>
      </c>
      <c r="D109" s="99" t="str">
        <f t="shared" si="119"/>
        <v/>
      </c>
      <c r="E109" s="100" t="str">
        <f t="shared" si="120"/>
        <v/>
      </c>
      <c r="F109" s="10" t="str">
        <f t="shared" si="95"/>
        <v/>
      </c>
      <c r="H109" s="106" t="str">
        <f t="shared" si="85"/>
        <v/>
      </c>
      <c r="I109" s="99" t="str">
        <f t="shared" si="121"/>
        <v/>
      </c>
      <c r="J109" s="100" t="str">
        <f t="shared" si="122"/>
        <v/>
      </c>
      <c r="K109" s="10" t="str">
        <f t="shared" si="123"/>
        <v/>
      </c>
      <c r="L109" s="54"/>
      <c r="M109" s="18" t="str">
        <f>IF('Hedging Dashboard'!AH109="","",'Hedging Dashboard'!AH109)</f>
        <v/>
      </c>
      <c r="O109" s="86" t="str">
        <f t="shared" si="86"/>
        <v/>
      </c>
      <c r="P109" s="99" t="str">
        <f t="shared" si="124"/>
        <v/>
      </c>
      <c r="Q109" s="100" t="str">
        <f t="shared" si="125"/>
        <v/>
      </c>
      <c r="R109" s="5" t="str">
        <f t="shared" si="126"/>
        <v/>
      </c>
      <c r="S109" s="5" t="str">
        <f t="shared" si="96"/>
        <v/>
      </c>
      <c r="T109" s="107" t="str">
        <f t="shared" si="127"/>
        <v/>
      </c>
      <c r="U109" s="5" t="str">
        <f>IF(M109="","",IF(B109="NB",U108,IF(T109="",SUM($T$5:$T109)+S109,SUM($T$5:$T109))))</f>
        <v/>
      </c>
      <c r="V109" s="110" t="str">
        <f t="shared" si="83"/>
        <v/>
      </c>
      <c r="W109" s="83" t="e">
        <f t="shared" si="97"/>
        <v>#VALUE!</v>
      </c>
      <c r="X109" s="85" t="str">
        <f t="shared" si="98"/>
        <v/>
      </c>
      <c r="Y109" s="9" t="str">
        <f t="shared" si="89"/>
        <v>B</v>
      </c>
      <c r="Z109" s="4" t="str">
        <f t="shared" si="90"/>
        <v>C</v>
      </c>
      <c r="AA109" s="4" t="str">
        <f t="shared" si="91"/>
        <v>M1</v>
      </c>
      <c r="AB109" s="4" t="str">
        <f t="shared" si="87"/>
        <v/>
      </c>
      <c r="AC109" s="4" t="str">
        <f t="shared" si="92"/>
        <v/>
      </c>
      <c r="AD109" s="4" t="str">
        <f t="shared" si="93"/>
        <v/>
      </c>
      <c r="AE109" s="1" t="str">
        <f t="shared" si="139"/>
        <v/>
      </c>
      <c r="AF109" s="1" t="str">
        <f t="shared" si="140"/>
        <v/>
      </c>
      <c r="AG109" s="1" t="str">
        <f t="shared" si="141"/>
        <v/>
      </c>
      <c r="AH109" s="1" t="str">
        <f t="shared" si="142"/>
        <v/>
      </c>
      <c r="AI109" s="1" t="str">
        <f t="shared" si="143"/>
        <v/>
      </c>
      <c r="AJ109" s="1" t="str">
        <f t="shared" si="144"/>
        <v/>
      </c>
      <c r="AK109" s="1">
        <f t="shared" si="128"/>
        <v>0</v>
      </c>
      <c r="AL109" s="1">
        <f t="shared" si="129"/>
        <v>0</v>
      </c>
      <c r="AM109" s="1" t="str">
        <f t="shared" si="138"/>
        <v/>
      </c>
      <c r="AN109" s="1">
        <f t="shared" si="145"/>
        <v>0</v>
      </c>
      <c r="AO109" s="1" t="str">
        <f t="shared" si="137"/>
        <v/>
      </c>
      <c r="AP109" s="1" t="str">
        <f t="shared" si="106"/>
        <v>N</v>
      </c>
      <c r="AQ109" s="1" t="str">
        <f t="shared" si="107"/>
        <v>N</v>
      </c>
      <c r="AR109" s="1" t="str">
        <f t="shared" si="108"/>
        <v>N</v>
      </c>
      <c r="AS109" s="1" t="str">
        <f t="shared" si="109"/>
        <v/>
      </c>
      <c r="AT109" s="15" t="str">
        <f t="shared" si="146"/>
        <v/>
      </c>
      <c r="AU109" s="1" t="str">
        <f t="shared" si="147"/>
        <v/>
      </c>
      <c r="AV109" s="1" t="str">
        <f t="shared" si="148"/>
        <v/>
      </c>
      <c r="AW109" s="1" t="str">
        <f t="shared" si="113"/>
        <v/>
      </c>
      <c r="AX109" s="1" t="str">
        <f t="shared" si="149"/>
        <v/>
      </c>
      <c r="AY109" s="1" t="str">
        <f t="shared" si="150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1"/>
        <v>00000</v>
      </c>
      <c r="BC109" s="1" t="str">
        <f t="shared" si="81"/>
        <v>00000</v>
      </c>
      <c r="BD109" s="1" t="str">
        <f t="shared" si="82"/>
        <v>000000</v>
      </c>
      <c r="BE109" s="1" t="str">
        <f t="shared" si="82"/>
        <v>000000</v>
      </c>
      <c r="BF109" s="1" t="str">
        <f t="shared" si="130"/>
        <v>B</v>
      </c>
      <c r="BG109" s="1" t="str">
        <f t="shared" si="116"/>
        <v/>
      </c>
      <c r="BH109" s="1">
        <f t="shared" si="131"/>
        <v>0</v>
      </c>
      <c r="BI109" s="1" t="str">
        <f t="shared" si="117"/>
        <v/>
      </c>
      <c r="BJ109" s="1">
        <f t="shared" si="132"/>
        <v>0</v>
      </c>
      <c r="BK109" s="1" t="str">
        <f t="shared" si="118"/>
        <v/>
      </c>
      <c r="BL109" s="1">
        <f t="shared" si="133"/>
        <v>0</v>
      </c>
      <c r="BM109" s="1" t="str">
        <f t="shared" si="134"/>
        <v>0</v>
      </c>
      <c r="BN109" s="1" t="str">
        <f t="shared" si="135"/>
        <v>0</v>
      </c>
      <c r="BO109" s="1" t="str">
        <f t="shared" si="136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93" t="s">
        <v>157</v>
      </c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5"/>
      <c r="W110" s="48"/>
      <c r="Y110" s="79"/>
      <c r="Z110" s="79"/>
      <c r="AA110" s="79"/>
      <c r="AB110" s="4" t="str">
        <f t="shared" si="87"/>
        <v/>
      </c>
      <c r="AC110" s="4" t="str">
        <f t="shared" si="92"/>
        <v/>
      </c>
      <c r="AD110" s="4" t="str">
        <f t="shared" si="93"/>
        <v/>
      </c>
      <c r="AE110" s="1" t="str">
        <f t="shared" si="139"/>
        <v/>
      </c>
      <c r="AF110" s="1" t="str">
        <f t="shared" si="140"/>
        <v/>
      </c>
      <c r="AG110" s="1" t="str">
        <f t="shared" si="141"/>
        <v/>
      </c>
      <c r="AH110" s="1" t="str">
        <f t="shared" si="142"/>
        <v/>
      </c>
      <c r="AI110" s="1" t="str">
        <f t="shared" si="143"/>
        <v/>
      </c>
      <c r="AJ110" s="1" t="str">
        <f t="shared" si="144"/>
        <v/>
      </c>
      <c r="AK110" s="1">
        <f t="shared" si="128"/>
        <v>0</v>
      </c>
      <c r="AL110" s="1">
        <f t="shared" si="129"/>
        <v>0</v>
      </c>
      <c r="AP110" s="1" t="str">
        <f t="shared" si="106"/>
        <v>N</v>
      </c>
      <c r="AQ110" s="1" t="str">
        <f t="shared" si="107"/>
        <v>N</v>
      </c>
      <c r="AR110" s="1" t="str">
        <f t="shared" si="108"/>
        <v>N</v>
      </c>
      <c r="AT110" s="15" t="str">
        <f t="shared" si="146"/>
        <v/>
      </c>
      <c r="AU110" s="1" t="str">
        <f t="shared" si="147"/>
        <v/>
      </c>
      <c r="AV110" s="1" t="str">
        <f t="shared" si="148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83" t="s">
        <v>159</v>
      </c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5"/>
      <c r="AB111" s="4" t="str">
        <f t="shared" si="87"/>
        <v/>
      </c>
      <c r="AC111" s="4" t="str">
        <f t="shared" si="92"/>
        <v/>
      </c>
      <c r="AD111" s="4" t="str">
        <f t="shared" si="93"/>
        <v/>
      </c>
      <c r="AE111" s="1" t="str">
        <f t="shared" si="139"/>
        <v/>
      </c>
      <c r="AF111" s="1" t="str">
        <f t="shared" si="140"/>
        <v/>
      </c>
      <c r="AG111" s="1" t="str">
        <f t="shared" si="141"/>
        <v/>
      </c>
      <c r="AH111" s="1" t="str">
        <f t="shared" si="142"/>
        <v/>
      </c>
      <c r="AI111" s="1" t="str">
        <f t="shared" si="143"/>
        <v/>
      </c>
      <c r="AJ111" s="1" t="str">
        <f t="shared" si="144"/>
        <v/>
      </c>
      <c r="AK111" s="1">
        <f t="shared" si="128"/>
        <v>0</v>
      </c>
      <c r="AL111" s="1">
        <f t="shared" si="129"/>
        <v>0</v>
      </c>
      <c r="AP111" s="1" t="str">
        <f t="shared" si="106"/>
        <v>N</v>
      </c>
      <c r="AQ111" s="1" t="str">
        <f t="shared" si="107"/>
        <v>N</v>
      </c>
      <c r="AR111" s="1" t="str">
        <f t="shared" si="108"/>
        <v>N</v>
      </c>
      <c r="AT111" s="15" t="str">
        <f t="shared" si="146"/>
        <v/>
      </c>
      <c r="AU111" s="1" t="str">
        <f t="shared" si="147"/>
        <v/>
      </c>
      <c r="AV111" s="1" t="str">
        <f t="shared" si="148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78" t="s">
        <v>160</v>
      </c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>
        <f>COUNTIF(M5:M109,"P")</f>
        <v>15</v>
      </c>
      <c r="P112" s="173"/>
      <c r="Q112" s="173"/>
      <c r="R112" s="173"/>
      <c r="S112" s="173"/>
      <c r="T112" s="173"/>
      <c r="U112" s="173"/>
      <c r="V112" s="174"/>
      <c r="AB112" s="4" t="str">
        <f t="shared" si="87"/>
        <v/>
      </c>
      <c r="AC112" s="4" t="str">
        <f t="shared" si="92"/>
        <v/>
      </c>
      <c r="AD112" s="4" t="str">
        <f t="shared" si="93"/>
        <v/>
      </c>
      <c r="AE112" s="1" t="str">
        <f t="shared" si="139"/>
        <v/>
      </c>
      <c r="AF112" s="1" t="str">
        <f t="shared" si="140"/>
        <v/>
      </c>
      <c r="AG112" s="1" t="str">
        <f t="shared" si="141"/>
        <v/>
      </c>
      <c r="AH112" s="1" t="str">
        <f t="shared" si="142"/>
        <v/>
      </c>
      <c r="AI112" s="1" t="str">
        <f t="shared" si="143"/>
        <v/>
      </c>
      <c r="AJ112" s="1" t="str">
        <f t="shared" si="144"/>
        <v/>
      </c>
      <c r="AK112" s="1">
        <f t="shared" si="128"/>
        <v>0</v>
      </c>
      <c r="AL112" s="1">
        <f t="shared" si="129"/>
        <v>0</v>
      </c>
      <c r="AP112" s="1" t="str">
        <f t="shared" si="106"/>
        <v>N</v>
      </c>
      <c r="AQ112" s="1" t="str">
        <f t="shared" si="107"/>
        <v>N</v>
      </c>
      <c r="AR112" s="1" t="str">
        <f t="shared" si="108"/>
        <v>N</v>
      </c>
      <c r="AT112" s="15" t="str">
        <f t="shared" si="146"/>
        <v/>
      </c>
      <c r="AU112" s="1" t="str">
        <f t="shared" si="147"/>
        <v/>
      </c>
      <c r="AV112" s="1" t="str">
        <f t="shared" si="148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78" t="s">
        <v>161</v>
      </c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>
        <f>COUNTIF(M5:M109,"B")</f>
        <v>10</v>
      </c>
      <c r="P113" s="173"/>
      <c r="Q113" s="173"/>
      <c r="R113" s="173"/>
      <c r="S113" s="173"/>
      <c r="T113" s="173"/>
      <c r="U113" s="173"/>
      <c r="V113" s="174"/>
      <c r="AB113" s="4" t="str">
        <f t="shared" si="87"/>
        <v/>
      </c>
      <c r="AC113" s="4" t="str">
        <f t="shared" si="92"/>
        <v/>
      </c>
      <c r="AD113" s="4" t="str">
        <f t="shared" si="93"/>
        <v/>
      </c>
      <c r="AE113" s="1" t="str">
        <f t="shared" si="139"/>
        <v/>
      </c>
      <c r="AF113" s="1" t="str">
        <f t="shared" si="140"/>
        <v/>
      </c>
      <c r="AG113" s="1" t="str">
        <f t="shared" si="141"/>
        <v/>
      </c>
      <c r="AH113" s="1" t="str">
        <f t="shared" si="142"/>
        <v/>
      </c>
      <c r="AI113" s="1" t="str">
        <f t="shared" si="143"/>
        <v/>
      </c>
      <c r="AJ113" s="1" t="str">
        <f t="shared" si="144"/>
        <v/>
      </c>
      <c r="AK113" s="1">
        <f t="shared" si="128"/>
        <v>0</v>
      </c>
      <c r="AL113" s="1">
        <f t="shared" si="129"/>
        <v>0</v>
      </c>
      <c r="AP113" s="1" t="str">
        <f t="shared" si="106"/>
        <v>N</v>
      </c>
      <c r="AQ113" s="1" t="str">
        <f t="shared" si="107"/>
        <v>N</v>
      </c>
      <c r="AR113" s="1" t="str">
        <f t="shared" si="108"/>
        <v>N</v>
      </c>
      <c r="AT113" s="15" t="str">
        <f t="shared" si="146"/>
        <v/>
      </c>
      <c r="AU113" s="1" t="str">
        <f t="shared" si="147"/>
        <v/>
      </c>
      <c r="AV113" s="1" t="str">
        <f t="shared" si="148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77" t="s">
        <v>162</v>
      </c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 cm="1">
        <f t="array" ref="O114">LOOKUP(2,1/(U10:U109&lt;&gt;""),U10:U109)</f>
        <v>18</v>
      </c>
      <c r="P114" s="175"/>
      <c r="Q114" s="175"/>
      <c r="R114" s="175"/>
      <c r="S114" s="175"/>
      <c r="T114" s="175"/>
      <c r="U114" s="175"/>
      <c r="V114" s="176"/>
      <c r="AB114" s="4" t="str">
        <f t="shared" si="87"/>
        <v/>
      </c>
      <c r="AC114" s="4" t="str">
        <f t="shared" si="92"/>
        <v/>
      </c>
      <c r="AD114" s="4" t="str">
        <f t="shared" si="93"/>
        <v/>
      </c>
      <c r="AE114" s="1" t="str">
        <f t="shared" si="139"/>
        <v/>
      </c>
      <c r="AF114" s="1" t="str">
        <f t="shared" si="140"/>
        <v/>
      </c>
      <c r="AG114" s="1" t="str">
        <f t="shared" si="141"/>
        <v/>
      </c>
      <c r="AH114" s="1" t="str">
        <f t="shared" si="142"/>
        <v/>
      </c>
      <c r="AI114" s="1" t="str">
        <f t="shared" si="143"/>
        <v/>
      </c>
      <c r="AJ114" s="1" t="str">
        <f t="shared" si="144"/>
        <v/>
      </c>
      <c r="AK114" s="1">
        <f t="shared" si="128"/>
        <v>0</v>
      </c>
      <c r="AL114" s="1">
        <f t="shared" si="129"/>
        <v>0</v>
      </c>
      <c r="AP114" s="1" t="str">
        <f t="shared" si="106"/>
        <v>N</v>
      </c>
      <c r="AQ114" s="1" t="str">
        <f t="shared" si="107"/>
        <v>N</v>
      </c>
      <c r="AR114" s="1" t="str">
        <f t="shared" si="108"/>
        <v>N</v>
      </c>
      <c r="AT114" s="15" t="str">
        <f t="shared" si="146"/>
        <v/>
      </c>
      <c r="AU114" s="1" t="str">
        <f t="shared" si="147"/>
        <v/>
      </c>
      <c r="AV114" s="1" t="str">
        <f t="shared" si="148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77" t="s">
        <v>163</v>
      </c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>
        <f>COUNTIF(X5:X109,"W")</f>
        <v>10</v>
      </c>
      <c r="P115" s="175"/>
      <c r="Q115" s="175"/>
      <c r="R115" s="175"/>
      <c r="S115" s="175"/>
      <c r="T115" s="175"/>
      <c r="U115" s="175"/>
      <c r="V115" s="176"/>
      <c r="AB115" s="4" t="str">
        <f t="shared" si="87"/>
        <v/>
      </c>
      <c r="AC115" s="4" t="str">
        <f t="shared" si="92"/>
        <v/>
      </c>
      <c r="AD115" s="4" t="str">
        <f t="shared" si="93"/>
        <v/>
      </c>
      <c r="AE115" s="1" t="str">
        <f t="shared" si="139"/>
        <v/>
      </c>
      <c r="AF115" s="1" t="str">
        <f t="shared" si="140"/>
        <v/>
      </c>
      <c r="AG115" s="1" t="str">
        <f t="shared" si="141"/>
        <v/>
      </c>
      <c r="AH115" s="1" t="str">
        <f t="shared" si="142"/>
        <v/>
      </c>
      <c r="AI115" s="1" t="str">
        <f t="shared" si="143"/>
        <v/>
      </c>
      <c r="AJ115" s="1" t="str">
        <f t="shared" si="144"/>
        <v/>
      </c>
      <c r="AK115" s="1">
        <f t="shared" si="128"/>
        <v>0</v>
      </c>
      <c r="AL115" s="1">
        <f t="shared" si="129"/>
        <v>0</v>
      </c>
      <c r="AP115" s="1" t="str">
        <f t="shared" si="106"/>
        <v>N</v>
      </c>
      <c r="AQ115" s="1" t="str">
        <f t="shared" si="107"/>
        <v>N</v>
      </c>
      <c r="AR115" s="1" t="str">
        <f t="shared" si="108"/>
        <v>N</v>
      </c>
      <c r="AT115" s="15" t="str">
        <f t="shared" si="146"/>
        <v/>
      </c>
      <c r="AU115" s="1" t="str">
        <f t="shared" si="147"/>
        <v/>
      </c>
      <c r="AV115" s="1" t="str">
        <f t="shared" si="148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77" t="s">
        <v>164</v>
      </c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>
        <f>COUNTIF(X5:X109,"L")</f>
        <v>8</v>
      </c>
      <c r="P116" s="175"/>
      <c r="Q116" s="175"/>
      <c r="R116" s="175"/>
      <c r="S116" s="175"/>
      <c r="T116" s="175"/>
      <c r="U116" s="175"/>
      <c r="V116" s="176"/>
      <c r="AB116" s="4" t="str">
        <f t="shared" si="87"/>
        <v/>
      </c>
      <c r="AC116" s="4" t="str">
        <f t="shared" si="92"/>
        <v/>
      </c>
      <c r="AD116" s="4" t="str">
        <f t="shared" si="93"/>
        <v/>
      </c>
      <c r="AE116" s="1" t="str">
        <f t="shared" si="139"/>
        <v/>
      </c>
      <c r="AF116" s="1" t="str">
        <f t="shared" si="140"/>
        <v/>
      </c>
      <c r="AG116" s="1" t="str">
        <f t="shared" si="141"/>
        <v/>
      </c>
      <c r="AH116" s="1" t="str">
        <f t="shared" si="142"/>
        <v/>
      </c>
      <c r="AI116" s="1" t="str">
        <f t="shared" si="143"/>
        <v/>
      </c>
      <c r="AJ116" s="1" t="str">
        <f t="shared" si="144"/>
        <v/>
      </c>
      <c r="AK116" s="1">
        <f t="shared" si="128"/>
        <v>0</v>
      </c>
      <c r="AL116" s="1">
        <f t="shared" si="129"/>
        <v>0</v>
      </c>
      <c r="AP116" s="1" t="str">
        <f t="shared" si="106"/>
        <v>N</v>
      </c>
      <c r="AQ116" s="1" t="str">
        <f t="shared" si="107"/>
        <v>N</v>
      </c>
      <c r="AR116" s="1" t="str">
        <f t="shared" si="108"/>
        <v>N</v>
      </c>
      <c r="AT116" s="15" t="str">
        <f t="shared" si="146"/>
        <v/>
      </c>
      <c r="AU116" s="1" t="str">
        <f t="shared" si="147"/>
        <v/>
      </c>
      <c r="AV116" s="1" t="str">
        <f t="shared" si="148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77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6"/>
      <c r="AE117" s="1" t="str">
        <f t="shared" si="139"/>
        <v/>
      </c>
      <c r="AF117" s="1" t="str">
        <f t="shared" si="140"/>
        <v/>
      </c>
      <c r="AG117" s="1" t="str">
        <f t="shared" si="141"/>
        <v/>
      </c>
      <c r="AH117" s="1" t="str">
        <f t="shared" si="142"/>
        <v/>
      </c>
      <c r="AI117" s="1" t="str">
        <f t="shared" si="143"/>
        <v/>
      </c>
      <c r="AJ117" s="1" t="str">
        <f t="shared" si="144"/>
        <v/>
      </c>
      <c r="AK117" s="1">
        <f t="shared" si="128"/>
        <v>0</v>
      </c>
      <c r="AL117" s="1">
        <f t="shared" si="129"/>
        <v>0</v>
      </c>
      <c r="AP117" s="1" t="str">
        <f t="shared" si="106"/>
        <v>N</v>
      </c>
      <c r="AQ117" s="1" t="str">
        <f t="shared" si="107"/>
        <v>N</v>
      </c>
      <c r="AR117" s="1" t="str">
        <f t="shared" si="108"/>
        <v>N</v>
      </c>
      <c r="AT117" s="15" t="str">
        <f t="shared" si="146"/>
        <v/>
      </c>
      <c r="AU117" s="1" t="str">
        <f t="shared" si="147"/>
        <v/>
      </c>
      <c r="AV117" s="1" t="str">
        <f t="shared" si="148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77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6"/>
      <c r="AE118" s="1" t="str">
        <f t="shared" si="139"/>
        <v/>
      </c>
      <c r="AF118" s="1" t="str">
        <f t="shared" si="140"/>
        <v/>
      </c>
      <c r="AG118" s="1" t="str">
        <f t="shared" si="141"/>
        <v/>
      </c>
      <c r="AH118" s="1" t="str">
        <f t="shared" si="142"/>
        <v/>
      </c>
      <c r="AI118" s="1" t="str">
        <f t="shared" si="143"/>
        <v/>
      </c>
      <c r="AJ118" s="1" t="str">
        <f t="shared" si="144"/>
        <v/>
      </c>
      <c r="AK118" s="1">
        <f t="shared" si="128"/>
        <v>0</v>
      </c>
      <c r="AL118" s="1">
        <f t="shared" si="129"/>
        <v>0</v>
      </c>
      <c r="AP118" s="1" t="str">
        <f t="shared" si="106"/>
        <v>N</v>
      </c>
      <c r="AQ118" s="1" t="str">
        <f t="shared" si="107"/>
        <v>N</v>
      </c>
      <c r="AR118" s="1" t="str">
        <f t="shared" si="108"/>
        <v>N</v>
      </c>
      <c r="AT118" s="15" t="str">
        <f t="shared" si="146"/>
        <v/>
      </c>
      <c r="AU118" s="1" t="str">
        <f t="shared" si="147"/>
        <v/>
      </c>
      <c r="AV118" s="1" t="str">
        <f t="shared" si="148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77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6"/>
      <c r="AE119" s="1" t="str">
        <f t="shared" si="139"/>
        <v/>
      </c>
      <c r="AF119" s="1" t="str">
        <f t="shared" si="140"/>
        <v/>
      </c>
      <c r="AG119" s="1" t="str">
        <f t="shared" si="141"/>
        <v/>
      </c>
      <c r="AH119" s="1" t="str">
        <f t="shared" si="142"/>
        <v/>
      </c>
      <c r="AI119" s="1" t="str">
        <f t="shared" si="143"/>
        <v/>
      </c>
      <c r="AJ119" s="1" t="str">
        <f t="shared" si="144"/>
        <v/>
      </c>
      <c r="AK119" s="1">
        <f t="shared" si="128"/>
        <v>0</v>
      </c>
      <c r="AL119" s="1">
        <f t="shared" si="129"/>
        <v>0</v>
      </c>
      <c r="AP119" s="1" t="str">
        <f t="shared" si="106"/>
        <v>N</v>
      </c>
      <c r="AQ119" s="1" t="str">
        <f t="shared" si="107"/>
        <v>N</v>
      </c>
      <c r="AR119" s="1" t="str">
        <f t="shared" si="108"/>
        <v>N</v>
      </c>
      <c r="AT119" s="15" t="str">
        <f t="shared" si="146"/>
        <v/>
      </c>
      <c r="AU119" s="1" t="str">
        <f t="shared" si="147"/>
        <v/>
      </c>
      <c r="AV119" s="1" t="str">
        <f t="shared" si="148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77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6"/>
      <c r="AE120" s="1" t="str">
        <f t="shared" si="139"/>
        <v/>
      </c>
      <c r="AF120" s="1" t="str">
        <f t="shared" si="140"/>
        <v/>
      </c>
      <c r="AG120" s="1" t="str">
        <f t="shared" si="141"/>
        <v/>
      </c>
      <c r="AH120" s="1" t="str">
        <f t="shared" si="142"/>
        <v/>
      </c>
      <c r="AI120" s="1" t="str">
        <f t="shared" si="143"/>
        <v/>
      </c>
      <c r="AJ120" s="1" t="str">
        <f t="shared" si="144"/>
        <v/>
      </c>
      <c r="AK120" s="1">
        <f t="shared" si="128"/>
        <v>0</v>
      </c>
      <c r="AL120" s="1">
        <f t="shared" si="129"/>
        <v>0</v>
      </c>
      <c r="AP120" s="1" t="str">
        <f t="shared" si="106"/>
        <v>N</v>
      </c>
      <c r="AQ120" s="1" t="str">
        <f t="shared" si="107"/>
        <v>N</v>
      </c>
      <c r="AR120" s="1" t="str">
        <f t="shared" si="108"/>
        <v>N</v>
      </c>
      <c r="AT120" s="15" t="str">
        <f t="shared" si="146"/>
        <v/>
      </c>
      <c r="AU120" s="1" t="str">
        <f t="shared" si="147"/>
        <v/>
      </c>
      <c r="AV120" s="1" t="str">
        <f t="shared" si="148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77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6"/>
      <c r="AE121" s="1" t="str">
        <f t="shared" si="139"/>
        <v/>
      </c>
      <c r="AF121" s="1" t="str">
        <f t="shared" si="140"/>
        <v/>
      </c>
      <c r="AG121" s="1" t="str">
        <f t="shared" si="141"/>
        <v/>
      </c>
      <c r="AH121" s="1" t="str">
        <f t="shared" si="142"/>
        <v/>
      </c>
      <c r="AI121" s="1" t="str">
        <f t="shared" si="143"/>
        <v/>
      </c>
      <c r="AJ121" s="1" t="str">
        <f t="shared" si="144"/>
        <v/>
      </c>
      <c r="AK121" s="1">
        <f t="shared" si="128"/>
        <v>0</v>
      </c>
      <c r="AL121" s="1">
        <f t="shared" si="129"/>
        <v>0</v>
      </c>
      <c r="AP121" s="1" t="str">
        <f t="shared" si="106"/>
        <v>N</v>
      </c>
      <c r="AQ121" s="1" t="str">
        <f t="shared" si="107"/>
        <v>N</v>
      </c>
      <c r="AR121" s="1" t="str">
        <f t="shared" si="108"/>
        <v>N</v>
      </c>
      <c r="AT121" s="15" t="str">
        <f t="shared" si="146"/>
        <v/>
      </c>
      <c r="AU121" s="1" t="str">
        <f t="shared" si="147"/>
        <v/>
      </c>
      <c r="AV121" s="1" t="str">
        <f t="shared" si="148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77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6"/>
      <c r="AE122" s="1" t="str">
        <f t="shared" si="139"/>
        <v/>
      </c>
      <c r="AF122" s="1" t="str">
        <f t="shared" si="140"/>
        <v/>
      </c>
      <c r="AG122" s="1" t="str">
        <f t="shared" si="141"/>
        <v/>
      </c>
      <c r="AH122" s="1" t="str">
        <f t="shared" si="142"/>
        <v/>
      </c>
      <c r="AI122" s="1" t="str">
        <f t="shared" si="143"/>
        <v/>
      </c>
      <c r="AJ122" s="1" t="str">
        <f t="shared" si="144"/>
        <v/>
      </c>
      <c r="AK122" s="1">
        <f t="shared" si="128"/>
        <v>0</v>
      </c>
      <c r="AL122" s="1">
        <f t="shared" si="129"/>
        <v>0</v>
      </c>
      <c r="AP122" s="1" t="str">
        <f t="shared" si="106"/>
        <v>N</v>
      </c>
      <c r="AQ122" s="1" t="str">
        <f t="shared" si="107"/>
        <v>N</v>
      </c>
      <c r="AR122" s="1" t="str">
        <f t="shared" si="108"/>
        <v>N</v>
      </c>
      <c r="AT122" s="15" t="str">
        <f t="shared" si="146"/>
        <v/>
      </c>
      <c r="AU122" s="1" t="str">
        <f t="shared" si="147"/>
        <v/>
      </c>
      <c r="AV122" s="1" t="str">
        <f t="shared" si="148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77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6"/>
      <c r="AE123" s="1" t="str">
        <f t="shared" si="139"/>
        <v/>
      </c>
      <c r="AF123" s="1" t="str">
        <f t="shared" si="140"/>
        <v/>
      </c>
      <c r="AG123" s="1" t="str">
        <f t="shared" si="141"/>
        <v/>
      </c>
      <c r="AH123" s="1" t="str">
        <f t="shared" si="142"/>
        <v/>
      </c>
      <c r="AI123" s="1" t="str">
        <f t="shared" si="143"/>
        <v/>
      </c>
      <c r="AJ123" s="1" t="str">
        <f t="shared" si="144"/>
        <v/>
      </c>
      <c r="AK123" s="1">
        <f t="shared" si="128"/>
        <v>0</v>
      </c>
      <c r="AL123" s="1">
        <f t="shared" si="129"/>
        <v>0</v>
      </c>
      <c r="AP123" s="1" t="str">
        <f t="shared" si="106"/>
        <v>N</v>
      </c>
      <c r="AQ123" s="1" t="str">
        <f t="shared" si="107"/>
        <v>N</v>
      </c>
      <c r="AR123" s="1" t="str">
        <f t="shared" si="108"/>
        <v>N</v>
      </c>
      <c r="AT123" s="15" t="str">
        <f t="shared" si="146"/>
        <v/>
      </c>
      <c r="AU123" s="1" t="str">
        <f t="shared" si="147"/>
        <v/>
      </c>
      <c r="AV123" s="1" t="str">
        <f t="shared" si="148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77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6"/>
      <c r="AE124" s="1" t="str">
        <f t="shared" si="139"/>
        <v/>
      </c>
      <c r="AF124" s="1" t="str">
        <f t="shared" si="140"/>
        <v/>
      </c>
      <c r="AG124" s="1" t="str">
        <f t="shared" si="141"/>
        <v/>
      </c>
      <c r="AH124" s="1" t="str">
        <f t="shared" si="142"/>
        <v/>
      </c>
      <c r="AI124" s="1" t="str">
        <f t="shared" si="143"/>
        <v/>
      </c>
      <c r="AJ124" s="1" t="str">
        <f t="shared" si="144"/>
        <v/>
      </c>
      <c r="AK124" s="1">
        <f t="shared" si="128"/>
        <v>0</v>
      </c>
      <c r="AL124" s="1">
        <f t="shared" si="129"/>
        <v>0</v>
      </c>
      <c r="AP124" s="1" t="str">
        <f t="shared" si="106"/>
        <v>N</v>
      </c>
      <c r="AQ124" s="1" t="str">
        <f t="shared" si="107"/>
        <v>N</v>
      </c>
      <c r="AR124" s="1" t="str">
        <f t="shared" si="108"/>
        <v>N</v>
      </c>
      <c r="AT124" s="15" t="str">
        <f t="shared" si="146"/>
        <v/>
      </c>
      <c r="AU124" s="1" t="str">
        <f t="shared" si="147"/>
        <v/>
      </c>
      <c r="AV124" s="1" t="str">
        <f t="shared" si="148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77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6"/>
      <c r="AE125" s="1" t="str">
        <f t="shared" si="139"/>
        <v/>
      </c>
      <c r="AF125" s="1" t="str">
        <f t="shared" si="140"/>
        <v/>
      </c>
      <c r="AG125" s="1" t="str">
        <f t="shared" si="141"/>
        <v/>
      </c>
      <c r="AH125" s="1" t="str">
        <f t="shared" si="142"/>
        <v/>
      </c>
      <c r="AI125" s="1" t="str">
        <f t="shared" si="143"/>
        <v/>
      </c>
      <c r="AJ125" s="1" t="str">
        <f t="shared" si="144"/>
        <v/>
      </c>
      <c r="AK125" s="1">
        <f t="shared" si="128"/>
        <v>0</v>
      </c>
      <c r="AL125" s="1">
        <f t="shared" si="129"/>
        <v>0</v>
      </c>
      <c r="AP125" s="1" t="str">
        <f t="shared" si="106"/>
        <v>N</v>
      </c>
      <c r="AQ125" s="1" t="str">
        <f t="shared" si="107"/>
        <v>N</v>
      </c>
      <c r="AR125" s="1" t="str">
        <f t="shared" si="108"/>
        <v>N</v>
      </c>
      <c r="AT125" s="15" t="str">
        <f t="shared" si="146"/>
        <v/>
      </c>
      <c r="AU125" s="1" t="str">
        <f t="shared" si="147"/>
        <v/>
      </c>
      <c r="AV125" s="1" t="str">
        <f t="shared" si="148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77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6"/>
      <c r="AE126" s="1" t="str">
        <f t="shared" si="139"/>
        <v/>
      </c>
      <c r="AF126" s="1" t="str">
        <f t="shared" si="140"/>
        <v/>
      </c>
      <c r="AG126" s="1" t="str">
        <f t="shared" si="141"/>
        <v/>
      </c>
      <c r="AH126" s="1" t="str">
        <f t="shared" si="142"/>
        <v/>
      </c>
      <c r="AI126" s="1" t="str">
        <f t="shared" si="143"/>
        <v/>
      </c>
      <c r="AJ126" s="1" t="str">
        <f t="shared" si="144"/>
        <v/>
      </c>
      <c r="AK126" s="1">
        <f t="shared" si="128"/>
        <v>0</v>
      </c>
      <c r="AL126" s="1">
        <f t="shared" si="129"/>
        <v>0</v>
      </c>
      <c r="AP126" s="1" t="str">
        <f t="shared" si="106"/>
        <v>N</v>
      </c>
      <c r="AQ126" s="1" t="str">
        <f t="shared" si="107"/>
        <v>N</v>
      </c>
      <c r="AR126" s="1" t="str">
        <f t="shared" si="108"/>
        <v>N</v>
      </c>
      <c r="AT126" s="15" t="str">
        <f t="shared" si="146"/>
        <v/>
      </c>
      <c r="AU126" s="1" t="str">
        <f t="shared" si="147"/>
        <v/>
      </c>
      <c r="AV126" s="1" t="str">
        <f t="shared" si="148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72"/>
      <c r="B127" s="169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70"/>
      <c r="AE127" s="1" t="str">
        <f t="shared" si="139"/>
        <v/>
      </c>
      <c r="AF127" s="1" t="str">
        <f t="shared" si="140"/>
        <v/>
      </c>
      <c r="AG127" s="1" t="str">
        <f t="shared" si="141"/>
        <v/>
      </c>
      <c r="AH127" s="1" t="str">
        <f t="shared" si="142"/>
        <v/>
      </c>
      <c r="AI127" s="1" t="str">
        <f t="shared" si="143"/>
        <v/>
      </c>
      <c r="AJ127" s="1" t="str">
        <f t="shared" si="144"/>
        <v/>
      </c>
      <c r="AK127" s="1">
        <f t="shared" si="128"/>
        <v>0</v>
      </c>
      <c r="AL127" s="1">
        <f t="shared" si="129"/>
        <v>0</v>
      </c>
      <c r="AP127" s="1" t="str">
        <f t="shared" si="106"/>
        <v>N</v>
      </c>
      <c r="AQ127" s="1" t="str">
        <f t="shared" si="107"/>
        <v>N</v>
      </c>
      <c r="AR127" s="1" t="str">
        <f t="shared" si="108"/>
        <v>N</v>
      </c>
      <c r="AT127" s="15" t="str">
        <f t="shared" si="146"/>
        <v/>
      </c>
      <c r="AU127" s="1" t="str">
        <f t="shared" si="147"/>
        <v/>
      </c>
      <c r="AV127" s="1" t="str">
        <f t="shared" si="148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AE128" s="1" t="str">
        <f t="shared" si="139"/>
        <v/>
      </c>
      <c r="AF128" s="1" t="str">
        <f t="shared" si="140"/>
        <v/>
      </c>
      <c r="AG128" s="1" t="str">
        <f t="shared" si="141"/>
        <v/>
      </c>
      <c r="AH128" s="1" t="str">
        <f t="shared" si="142"/>
        <v/>
      </c>
      <c r="AI128" s="1" t="str">
        <f t="shared" si="143"/>
        <v/>
      </c>
      <c r="AJ128" s="1" t="str">
        <f t="shared" si="144"/>
        <v/>
      </c>
      <c r="AK128" s="1">
        <f t="shared" si="128"/>
        <v>0</v>
      </c>
      <c r="AL128" s="1">
        <f t="shared" si="129"/>
        <v>0</v>
      </c>
      <c r="AP128" s="1" t="str">
        <f t="shared" si="106"/>
        <v>N</v>
      </c>
      <c r="AQ128" s="1" t="str">
        <f t="shared" si="107"/>
        <v>N</v>
      </c>
      <c r="AR128" s="1" t="str">
        <f t="shared" si="108"/>
        <v>N</v>
      </c>
      <c r="AT128" s="15" t="str">
        <f t="shared" si="146"/>
        <v/>
      </c>
      <c r="AU128" s="1" t="str">
        <f t="shared" si="147"/>
        <v/>
      </c>
      <c r="AV128" s="1" t="str">
        <f t="shared" si="148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39"/>
        <v/>
      </c>
      <c r="AF129" s="1" t="str">
        <f t="shared" si="140"/>
        <v/>
      </c>
      <c r="AG129" s="1" t="str">
        <f t="shared" si="141"/>
        <v/>
      </c>
      <c r="AH129" s="1" t="str">
        <f t="shared" si="142"/>
        <v/>
      </c>
      <c r="AI129" s="1" t="str">
        <f t="shared" si="143"/>
        <v/>
      </c>
      <c r="AJ129" s="1" t="str">
        <f t="shared" si="144"/>
        <v/>
      </c>
      <c r="AK129" s="1">
        <f t="shared" si="128"/>
        <v>0</v>
      </c>
      <c r="AL129" s="1">
        <f t="shared" si="129"/>
        <v>0</v>
      </c>
      <c r="AP129" s="1" t="str">
        <f t="shared" si="106"/>
        <v>N</v>
      </c>
      <c r="AQ129" s="1" t="str">
        <f t="shared" si="107"/>
        <v>N</v>
      </c>
      <c r="AR129" s="1" t="str">
        <f t="shared" si="108"/>
        <v>N</v>
      </c>
      <c r="AT129" s="15" t="str">
        <f t="shared" si="146"/>
        <v/>
      </c>
      <c r="AU129" s="1" t="str">
        <f t="shared" si="147"/>
        <v/>
      </c>
      <c r="AV129" s="1" t="str">
        <f t="shared" si="148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39"/>
        <v/>
      </c>
      <c r="AF130" s="1" t="str">
        <f t="shared" si="140"/>
        <v/>
      </c>
      <c r="AG130" s="1" t="str">
        <f t="shared" si="141"/>
        <v/>
      </c>
      <c r="AH130" s="1" t="str">
        <f t="shared" si="142"/>
        <v/>
      </c>
      <c r="AI130" s="1" t="str">
        <f t="shared" si="143"/>
        <v/>
      </c>
      <c r="AJ130" s="1" t="str">
        <f t="shared" si="144"/>
        <v/>
      </c>
      <c r="AK130" s="1">
        <f t="shared" si="128"/>
        <v>0</v>
      </c>
      <c r="AL130" s="1">
        <f t="shared" si="129"/>
        <v>0</v>
      </c>
      <c r="AP130" s="1" t="str">
        <f t="shared" si="106"/>
        <v>N</v>
      </c>
      <c r="AQ130" s="1" t="str">
        <f t="shared" si="107"/>
        <v>N</v>
      </c>
      <c r="AR130" s="1" t="str">
        <f t="shared" si="108"/>
        <v>N</v>
      </c>
      <c r="AT130" s="15" t="str">
        <f t="shared" si="146"/>
        <v/>
      </c>
      <c r="AU130" s="1" t="str">
        <f t="shared" si="147"/>
        <v/>
      </c>
      <c r="AV130" s="1" t="str">
        <f t="shared" si="148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39"/>
        <v/>
      </c>
      <c r="AF131" s="1" t="str">
        <f t="shared" si="140"/>
        <v/>
      </c>
      <c r="AG131" s="1" t="str">
        <f t="shared" si="141"/>
        <v/>
      </c>
      <c r="AH131" s="1" t="str">
        <f t="shared" si="142"/>
        <v/>
      </c>
      <c r="AI131" s="1" t="str">
        <f t="shared" si="143"/>
        <v/>
      </c>
      <c r="AJ131" s="1" t="str">
        <f t="shared" si="144"/>
        <v/>
      </c>
      <c r="AK131" s="1">
        <f t="shared" si="128"/>
        <v>0</v>
      </c>
      <c r="AL131" s="1">
        <f t="shared" si="129"/>
        <v>0</v>
      </c>
      <c r="AP131" s="1" t="str">
        <f t="shared" si="106"/>
        <v>N</v>
      </c>
      <c r="AQ131" s="1" t="str">
        <f t="shared" si="107"/>
        <v>N</v>
      </c>
      <c r="AR131" s="1" t="str">
        <f t="shared" si="108"/>
        <v>N</v>
      </c>
      <c r="AT131" s="15" t="str">
        <f t="shared" si="146"/>
        <v/>
      </c>
      <c r="AU131" s="1" t="str">
        <f t="shared" si="147"/>
        <v/>
      </c>
      <c r="AV131" s="1" t="str">
        <f t="shared" si="148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39"/>
        <v/>
      </c>
      <c r="AF132" s="1" t="str">
        <f t="shared" si="140"/>
        <v/>
      </c>
      <c r="AG132" s="1" t="str">
        <f t="shared" si="141"/>
        <v/>
      </c>
      <c r="AH132" s="1" t="str">
        <f t="shared" si="142"/>
        <v/>
      </c>
      <c r="AI132" s="1" t="str">
        <f t="shared" si="143"/>
        <v/>
      </c>
      <c r="AJ132" s="1" t="str">
        <f t="shared" si="144"/>
        <v/>
      </c>
      <c r="AK132" s="1">
        <f t="shared" si="128"/>
        <v>0</v>
      </c>
      <c r="AL132" s="1">
        <f t="shared" si="129"/>
        <v>0</v>
      </c>
      <c r="AP132" s="1" t="str">
        <f t="shared" si="106"/>
        <v>N</v>
      </c>
      <c r="AQ132" s="1" t="str">
        <f t="shared" si="107"/>
        <v>N</v>
      </c>
      <c r="AR132" s="1" t="str">
        <f t="shared" si="108"/>
        <v>N</v>
      </c>
      <c r="AT132" s="15" t="str">
        <f t="shared" si="146"/>
        <v/>
      </c>
      <c r="AU132" s="1" t="str">
        <f t="shared" si="147"/>
        <v/>
      </c>
      <c r="AV132" s="1" t="str">
        <f t="shared" si="148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39"/>
        <v/>
      </c>
      <c r="AF133" s="1" t="str">
        <f t="shared" si="140"/>
        <v/>
      </c>
      <c r="AG133" s="1" t="str">
        <f t="shared" si="141"/>
        <v/>
      </c>
      <c r="AH133" s="1" t="str">
        <f t="shared" si="142"/>
        <v/>
      </c>
      <c r="AI133" s="1" t="str">
        <f t="shared" si="143"/>
        <v/>
      </c>
      <c r="AJ133" s="1" t="str">
        <f t="shared" si="144"/>
        <v/>
      </c>
      <c r="AK133" s="1">
        <f t="shared" si="128"/>
        <v>0</v>
      </c>
      <c r="AL133" s="1">
        <f t="shared" si="129"/>
        <v>0</v>
      </c>
      <c r="AP133" s="1" t="str">
        <f t="shared" si="106"/>
        <v>N</v>
      </c>
      <c r="AQ133" s="1" t="str">
        <f t="shared" si="107"/>
        <v>N</v>
      </c>
      <c r="AR133" s="1" t="str">
        <f t="shared" si="108"/>
        <v>N</v>
      </c>
      <c r="AT133" s="15" t="str">
        <f t="shared" si="146"/>
        <v/>
      </c>
      <c r="AU133" s="1" t="str">
        <f t="shared" si="147"/>
        <v/>
      </c>
      <c r="AV133" s="1" t="str">
        <f t="shared" si="148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39"/>
        <v/>
      </c>
      <c r="AF134" s="1" t="str">
        <f t="shared" si="140"/>
        <v/>
      </c>
      <c r="AG134" s="1" t="str">
        <f t="shared" si="141"/>
        <v/>
      </c>
      <c r="AH134" s="1" t="str">
        <f t="shared" si="142"/>
        <v/>
      </c>
      <c r="AI134" s="1" t="str">
        <f t="shared" si="143"/>
        <v/>
      </c>
      <c r="AJ134" s="1" t="str">
        <f t="shared" si="144"/>
        <v/>
      </c>
      <c r="AK134" s="1">
        <f t="shared" si="128"/>
        <v>0</v>
      </c>
      <c r="AL134" s="1">
        <f t="shared" si="129"/>
        <v>0</v>
      </c>
      <c r="AP134" s="1" t="str">
        <f t="shared" si="106"/>
        <v>N</v>
      </c>
      <c r="AQ134" s="1" t="str">
        <f t="shared" si="107"/>
        <v>N</v>
      </c>
      <c r="AR134" s="1" t="str">
        <f t="shared" si="108"/>
        <v>N</v>
      </c>
      <c r="AT134" s="15" t="str">
        <f t="shared" si="146"/>
        <v/>
      </c>
      <c r="AU134" s="1" t="str">
        <f t="shared" si="147"/>
        <v/>
      </c>
      <c r="AV134" s="1" t="str">
        <f t="shared" si="148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39"/>
        <v/>
      </c>
      <c r="AF135" s="1" t="str">
        <f t="shared" si="140"/>
        <v/>
      </c>
      <c r="AG135" s="1" t="str">
        <f t="shared" si="141"/>
        <v/>
      </c>
      <c r="AH135" s="1" t="str">
        <f t="shared" si="142"/>
        <v/>
      </c>
      <c r="AI135" s="1" t="str">
        <f t="shared" si="143"/>
        <v/>
      </c>
      <c r="AJ135" s="1" t="str">
        <f t="shared" si="144"/>
        <v/>
      </c>
      <c r="AK135" s="1">
        <f t="shared" si="128"/>
        <v>0</v>
      </c>
      <c r="AL135" s="1">
        <f t="shared" si="129"/>
        <v>0</v>
      </c>
      <c r="AP135" s="1" t="str">
        <f t="shared" si="106"/>
        <v>N</v>
      </c>
      <c r="AQ135" s="1" t="str">
        <f t="shared" si="107"/>
        <v>N</v>
      </c>
      <c r="AR135" s="1" t="str">
        <f t="shared" si="108"/>
        <v>N</v>
      </c>
      <c r="AT135" s="15" t="str">
        <f t="shared" si="146"/>
        <v/>
      </c>
      <c r="AU135" s="1" t="str">
        <f t="shared" si="147"/>
        <v/>
      </c>
      <c r="AV135" s="1" t="str">
        <f t="shared" si="148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39"/>
        <v/>
      </c>
      <c r="AF136" s="1" t="str">
        <f t="shared" si="140"/>
        <v/>
      </c>
      <c r="AG136" s="1" t="str">
        <f t="shared" si="141"/>
        <v/>
      </c>
      <c r="AH136" s="1" t="str">
        <f t="shared" si="142"/>
        <v/>
      </c>
      <c r="AI136" s="1" t="str">
        <f t="shared" si="143"/>
        <v/>
      </c>
      <c r="AJ136" s="1" t="str">
        <f t="shared" si="144"/>
        <v/>
      </c>
      <c r="AK136" s="1">
        <f t="shared" si="128"/>
        <v>0</v>
      </c>
      <c r="AL136" s="1">
        <f t="shared" si="129"/>
        <v>0</v>
      </c>
      <c r="AP136" s="1" t="str">
        <f t="shared" si="106"/>
        <v>N</v>
      </c>
      <c r="AQ136" s="1" t="str">
        <f t="shared" si="107"/>
        <v>N</v>
      </c>
      <c r="AR136" s="1" t="str">
        <f t="shared" si="108"/>
        <v>N</v>
      </c>
      <c r="AT136" s="15" t="str">
        <f t="shared" si="146"/>
        <v/>
      </c>
      <c r="AU136" s="1" t="str">
        <f t="shared" si="147"/>
        <v/>
      </c>
      <c r="AV136" s="1" t="str">
        <f t="shared" si="148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39"/>
        <v/>
      </c>
      <c r="AF137" s="1" t="str">
        <f t="shared" si="140"/>
        <v/>
      </c>
      <c r="AG137" s="1" t="str">
        <f t="shared" si="141"/>
        <v/>
      </c>
      <c r="AH137" s="1" t="str">
        <f t="shared" si="142"/>
        <v/>
      </c>
      <c r="AI137" s="1" t="str">
        <f t="shared" si="143"/>
        <v/>
      </c>
      <c r="AJ137" s="1" t="str">
        <f t="shared" si="144"/>
        <v/>
      </c>
      <c r="AK137" s="1">
        <f t="shared" si="128"/>
        <v>0</v>
      </c>
      <c r="AL137" s="1">
        <f t="shared" si="129"/>
        <v>0</v>
      </c>
      <c r="AP137" s="1" t="str">
        <f t="shared" si="106"/>
        <v>N</v>
      </c>
      <c r="AQ137" s="1" t="str">
        <f t="shared" si="107"/>
        <v>N</v>
      </c>
      <c r="AR137" s="1" t="str">
        <f t="shared" si="108"/>
        <v>N</v>
      </c>
      <c r="AT137" s="15" t="str">
        <f t="shared" si="146"/>
        <v/>
      </c>
      <c r="AU137" s="1" t="str">
        <f t="shared" si="147"/>
        <v/>
      </c>
      <c r="AV137" s="1" t="str">
        <f t="shared" si="148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1">IF(M137="","",IF(Y138="B",IF(M137="P",BH138,""),IF(M136="B",BH138,"")))</f>
        <v/>
      </c>
      <c r="AF138" s="1" t="str">
        <f t="shared" ref="AF138:AF169" si="152">IF(M137="","",IF(Y138="B",IF(M137="B",BH138,""),IF(M136="P",BH138,"")))</f>
        <v/>
      </c>
      <c r="AG138" s="1" t="str">
        <f t="shared" ref="AG138:AG169" si="153">IF(M137="","",IF(Z138="C",IF(M137="B",BJ138,""),IF(M136="B",BJ138,"")))</f>
        <v/>
      </c>
      <c r="AH138" s="1" t="str">
        <f t="shared" ref="AH138:AH169" si="154">IF(M137="","",IF(Z138="C",IF(M137="P",BJ138,""),IF(M136="P",BJ138,"")))</f>
        <v/>
      </c>
      <c r="AI138" s="1" t="str">
        <f t="shared" ref="AI138:AI169" si="155">IF(M137="","",IF(AND(AE138="L5",AH138="L5",AY138=""),"L0",AX138))</f>
        <v/>
      </c>
      <c r="AJ138" s="1" t="str">
        <f t="shared" ref="AJ138:AJ169" si="156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7">IF(OR(F134&amp;F135&amp;F136="WLW",F135&amp;F136="WW"),"Y","N")</f>
        <v>N</v>
      </c>
      <c r="AQ138" s="1" t="str">
        <f t="shared" ref="AQ138:AQ201" si="158">IF(OR(K134&amp;K135&amp;K136="WLW",K135&amp;K136="WW"),"Y","N")</f>
        <v>N</v>
      </c>
      <c r="AR138" s="1" t="str">
        <f t="shared" ref="AR138:AR201" si="159">IF(OR(R134&amp;R135&amp;R136="WLW",R135&amp;R136="WW"),"Y","N")</f>
        <v>N</v>
      </c>
      <c r="AT138" s="15" t="str">
        <f t="shared" ref="AT138:AT163" si="160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61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2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1"/>
        <v/>
      </c>
      <c r="AF139" s="1" t="str">
        <f t="shared" si="152"/>
        <v/>
      </c>
      <c r="AG139" s="1" t="str">
        <f t="shared" si="153"/>
        <v/>
      </c>
      <c r="AH139" s="1" t="str">
        <f t="shared" si="154"/>
        <v/>
      </c>
      <c r="AI139" s="1" t="str">
        <f t="shared" si="155"/>
        <v/>
      </c>
      <c r="AJ139" s="1" t="str">
        <f t="shared" si="156"/>
        <v/>
      </c>
      <c r="AK139" s="1">
        <f t="shared" ref="AK139:AK202" si="163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4">IF(E139="",0,IF(OR(E139="B",E139="XB"),1,INT(RIGHT(E139))))+IF(J139="",0,IF(OR(J139="B",J139="XB"),1,INT(RIGHT(J139))))+IF(Q139="",0,IF(OR(Q139="B",Q139="XB"),1,INT(RIGHT(Q139))))</f>
        <v>0</v>
      </c>
      <c r="AP139" s="1" t="str">
        <f t="shared" si="157"/>
        <v>N</v>
      </c>
      <c r="AQ139" s="1" t="str">
        <f t="shared" si="158"/>
        <v>N</v>
      </c>
      <c r="AR139" s="1" t="str">
        <f t="shared" si="159"/>
        <v>N</v>
      </c>
      <c r="AT139" s="15" t="str">
        <f t="shared" si="160"/>
        <v/>
      </c>
      <c r="AU139" s="1" t="str">
        <f t="shared" si="161"/>
        <v/>
      </c>
      <c r="AV139" s="1" t="str">
        <f t="shared" si="162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1"/>
        <v/>
      </c>
      <c r="AF140" s="1" t="str">
        <f t="shared" si="152"/>
        <v/>
      </c>
      <c r="AG140" s="1" t="str">
        <f t="shared" si="153"/>
        <v/>
      </c>
      <c r="AH140" s="1" t="str">
        <f t="shared" si="154"/>
        <v/>
      </c>
      <c r="AI140" s="1" t="str">
        <f t="shared" si="155"/>
        <v/>
      </c>
      <c r="AJ140" s="1" t="str">
        <f t="shared" si="156"/>
        <v/>
      </c>
      <c r="AK140" s="1">
        <f t="shared" si="163"/>
        <v>0</v>
      </c>
      <c r="AL140" s="1">
        <f t="shared" si="164"/>
        <v>0</v>
      </c>
      <c r="AP140" s="1" t="str">
        <f t="shared" si="157"/>
        <v>N</v>
      </c>
      <c r="AQ140" s="1" t="str">
        <f t="shared" si="158"/>
        <v>N</v>
      </c>
      <c r="AR140" s="1" t="str">
        <f t="shared" si="159"/>
        <v>N</v>
      </c>
      <c r="AT140" s="15" t="str">
        <f t="shared" si="160"/>
        <v/>
      </c>
      <c r="AU140" s="1" t="str">
        <f t="shared" si="161"/>
        <v/>
      </c>
      <c r="AV140" s="1" t="str">
        <f t="shared" si="162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1"/>
        <v/>
      </c>
      <c r="AF141" s="1" t="str">
        <f t="shared" si="152"/>
        <v/>
      </c>
      <c r="AG141" s="1" t="str">
        <f t="shared" si="153"/>
        <v/>
      </c>
      <c r="AH141" s="1" t="str">
        <f t="shared" si="154"/>
        <v/>
      </c>
      <c r="AI141" s="1" t="str">
        <f t="shared" si="155"/>
        <v/>
      </c>
      <c r="AJ141" s="1" t="str">
        <f t="shared" si="156"/>
        <v/>
      </c>
      <c r="AK141" s="1">
        <f t="shared" si="163"/>
        <v>0</v>
      </c>
      <c r="AL141" s="1">
        <f t="shared" si="164"/>
        <v>0</v>
      </c>
      <c r="AP141" s="1" t="str">
        <f t="shared" si="157"/>
        <v>N</v>
      </c>
      <c r="AQ141" s="1" t="str">
        <f t="shared" si="158"/>
        <v>N</v>
      </c>
      <c r="AR141" s="1" t="str">
        <f t="shared" si="159"/>
        <v>N</v>
      </c>
      <c r="AT141" s="15" t="str">
        <f t="shared" si="160"/>
        <v/>
      </c>
      <c r="AU141" s="1" t="str">
        <f t="shared" si="161"/>
        <v/>
      </c>
      <c r="AV141" s="1" t="str">
        <f t="shared" si="162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1"/>
        <v/>
      </c>
      <c r="AF142" s="1" t="str">
        <f t="shared" si="152"/>
        <v/>
      </c>
      <c r="AG142" s="1" t="str">
        <f t="shared" si="153"/>
        <v/>
      </c>
      <c r="AH142" s="1" t="str">
        <f t="shared" si="154"/>
        <v/>
      </c>
      <c r="AI142" s="1" t="str">
        <f t="shared" si="155"/>
        <v/>
      </c>
      <c r="AJ142" s="1" t="str">
        <f t="shared" si="156"/>
        <v/>
      </c>
      <c r="AK142" s="1">
        <f t="shared" si="163"/>
        <v>0</v>
      </c>
      <c r="AL142" s="1">
        <f t="shared" si="164"/>
        <v>0</v>
      </c>
      <c r="AP142" s="1" t="str">
        <f t="shared" si="157"/>
        <v>N</v>
      </c>
      <c r="AQ142" s="1" t="str">
        <f t="shared" si="158"/>
        <v>N</v>
      </c>
      <c r="AR142" s="1" t="str">
        <f t="shared" si="159"/>
        <v>N</v>
      </c>
      <c r="AT142" s="15" t="str">
        <f t="shared" si="160"/>
        <v/>
      </c>
      <c r="AU142" s="1" t="str">
        <f t="shared" si="161"/>
        <v/>
      </c>
      <c r="AV142" s="1" t="str">
        <f t="shared" si="162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1"/>
        <v/>
      </c>
      <c r="AF143" s="1" t="str">
        <f t="shared" si="152"/>
        <v/>
      </c>
      <c r="AG143" s="1" t="str">
        <f t="shared" si="153"/>
        <v/>
      </c>
      <c r="AH143" s="1" t="str">
        <f t="shared" si="154"/>
        <v/>
      </c>
      <c r="AI143" s="1" t="str">
        <f t="shared" si="155"/>
        <v/>
      </c>
      <c r="AJ143" s="1" t="str">
        <f t="shared" si="156"/>
        <v/>
      </c>
      <c r="AK143" s="1">
        <f t="shared" si="163"/>
        <v>0</v>
      </c>
      <c r="AL143" s="1">
        <f t="shared" si="164"/>
        <v>0</v>
      </c>
      <c r="AP143" s="1" t="str">
        <f t="shared" si="157"/>
        <v>N</v>
      </c>
      <c r="AQ143" s="1" t="str">
        <f t="shared" si="158"/>
        <v>N</v>
      </c>
      <c r="AR143" s="1" t="str">
        <f t="shared" si="159"/>
        <v>N</v>
      </c>
      <c r="AT143" s="15" t="str">
        <f t="shared" si="160"/>
        <v/>
      </c>
      <c r="AU143" s="1" t="str">
        <f t="shared" si="161"/>
        <v/>
      </c>
      <c r="AV143" s="1" t="str">
        <f t="shared" si="162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1"/>
        <v/>
      </c>
      <c r="AF144" s="1" t="str">
        <f t="shared" si="152"/>
        <v/>
      </c>
      <c r="AG144" s="1" t="str">
        <f t="shared" si="153"/>
        <v/>
      </c>
      <c r="AH144" s="1" t="str">
        <f t="shared" si="154"/>
        <v/>
      </c>
      <c r="AI144" s="1" t="str">
        <f t="shared" si="155"/>
        <v/>
      </c>
      <c r="AJ144" s="1" t="str">
        <f t="shared" si="156"/>
        <v/>
      </c>
      <c r="AK144" s="1">
        <f t="shared" si="163"/>
        <v>0</v>
      </c>
      <c r="AL144" s="1">
        <f t="shared" si="164"/>
        <v>0</v>
      </c>
      <c r="AP144" s="1" t="str">
        <f t="shared" si="157"/>
        <v>N</v>
      </c>
      <c r="AQ144" s="1" t="str">
        <f t="shared" si="158"/>
        <v>N</v>
      </c>
      <c r="AR144" s="1" t="str">
        <f t="shared" si="159"/>
        <v>N</v>
      </c>
      <c r="AT144" s="15" t="str">
        <f t="shared" si="160"/>
        <v/>
      </c>
      <c r="AU144" s="1" t="str">
        <f t="shared" si="161"/>
        <v/>
      </c>
      <c r="AV144" s="1" t="str">
        <f t="shared" si="162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1"/>
        <v/>
      </c>
      <c r="AF145" s="1" t="str">
        <f t="shared" si="152"/>
        <v/>
      </c>
      <c r="AG145" s="1" t="str">
        <f t="shared" si="153"/>
        <v/>
      </c>
      <c r="AH145" s="1" t="str">
        <f t="shared" si="154"/>
        <v/>
      </c>
      <c r="AI145" s="1" t="str">
        <f t="shared" si="155"/>
        <v/>
      </c>
      <c r="AJ145" s="1" t="str">
        <f t="shared" si="156"/>
        <v/>
      </c>
      <c r="AK145" s="1">
        <f t="shared" si="163"/>
        <v>0</v>
      </c>
      <c r="AL145" s="1">
        <f t="shared" si="164"/>
        <v>0</v>
      </c>
      <c r="AP145" s="1" t="str">
        <f t="shared" si="157"/>
        <v>N</v>
      </c>
      <c r="AQ145" s="1" t="str">
        <f t="shared" si="158"/>
        <v>N</v>
      </c>
      <c r="AR145" s="1" t="str">
        <f t="shared" si="159"/>
        <v>N</v>
      </c>
      <c r="AT145" s="15" t="str">
        <f t="shared" si="160"/>
        <v/>
      </c>
      <c r="AU145" s="1" t="str">
        <f t="shared" si="161"/>
        <v/>
      </c>
      <c r="AV145" s="1" t="str">
        <f t="shared" si="162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1"/>
        <v/>
      </c>
      <c r="AF146" s="1" t="str">
        <f t="shared" si="152"/>
        <v/>
      </c>
      <c r="AG146" s="1" t="str">
        <f t="shared" si="153"/>
        <v/>
      </c>
      <c r="AH146" s="1" t="str">
        <f t="shared" si="154"/>
        <v/>
      </c>
      <c r="AI146" s="1" t="str">
        <f t="shared" si="155"/>
        <v/>
      </c>
      <c r="AJ146" s="1" t="str">
        <f t="shared" si="156"/>
        <v/>
      </c>
      <c r="AK146" s="1">
        <f t="shared" si="163"/>
        <v>0</v>
      </c>
      <c r="AL146" s="1">
        <f t="shared" si="164"/>
        <v>0</v>
      </c>
      <c r="AP146" s="1" t="str">
        <f t="shared" si="157"/>
        <v>N</v>
      </c>
      <c r="AQ146" s="1" t="str">
        <f t="shared" si="158"/>
        <v>N</v>
      </c>
      <c r="AR146" s="1" t="str">
        <f t="shared" si="159"/>
        <v>N</v>
      </c>
      <c r="AT146" s="15" t="str">
        <f t="shared" si="160"/>
        <v/>
      </c>
      <c r="AU146" s="1" t="str">
        <f t="shared" si="161"/>
        <v/>
      </c>
      <c r="AV146" s="1" t="str">
        <f t="shared" si="162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1"/>
        <v/>
      </c>
      <c r="AF147" s="1" t="str">
        <f t="shared" si="152"/>
        <v/>
      </c>
      <c r="AG147" s="1" t="str">
        <f t="shared" si="153"/>
        <v/>
      </c>
      <c r="AH147" s="1" t="str">
        <f t="shared" si="154"/>
        <v/>
      </c>
      <c r="AI147" s="1" t="str">
        <f t="shared" si="155"/>
        <v/>
      </c>
      <c r="AJ147" s="1" t="str">
        <f t="shared" si="156"/>
        <v/>
      </c>
      <c r="AK147" s="1">
        <f t="shared" si="163"/>
        <v>0</v>
      </c>
      <c r="AL147" s="1">
        <f t="shared" si="164"/>
        <v>0</v>
      </c>
      <c r="AP147" s="1" t="str">
        <f t="shared" si="157"/>
        <v>N</v>
      </c>
      <c r="AQ147" s="1" t="str">
        <f t="shared" si="158"/>
        <v>N</v>
      </c>
      <c r="AR147" s="1" t="str">
        <f t="shared" si="159"/>
        <v>N</v>
      </c>
      <c r="AT147" s="15" t="str">
        <f t="shared" si="160"/>
        <v/>
      </c>
      <c r="AU147" s="1" t="str">
        <f t="shared" si="161"/>
        <v/>
      </c>
      <c r="AV147" s="1" t="str">
        <f t="shared" si="162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1"/>
        <v/>
      </c>
      <c r="AF148" s="1" t="str">
        <f t="shared" si="152"/>
        <v/>
      </c>
      <c r="AG148" s="1" t="str">
        <f t="shared" si="153"/>
        <v/>
      </c>
      <c r="AH148" s="1" t="str">
        <f t="shared" si="154"/>
        <v/>
      </c>
      <c r="AI148" s="1" t="str">
        <f t="shared" si="155"/>
        <v/>
      </c>
      <c r="AJ148" s="1" t="str">
        <f t="shared" si="156"/>
        <v/>
      </c>
      <c r="AK148" s="1">
        <f t="shared" si="163"/>
        <v>0</v>
      </c>
      <c r="AL148" s="1">
        <f t="shared" si="164"/>
        <v>0</v>
      </c>
      <c r="AP148" s="1" t="str">
        <f t="shared" si="157"/>
        <v>N</v>
      </c>
      <c r="AQ148" s="1" t="str">
        <f t="shared" si="158"/>
        <v>N</v>
      </c>
      <c r="AR148" s="1" t="str">
        <f t="shared" si="159"/>
        <v>N</v>
      </c>
      <c r="AT148" s="15" t="str">
        <f t="shared" si="160"/>
        <v/>
      </c>
      <c r="AU148" s="1" t="str">
        <f t="shared" si="161"/>
        <v/>
      </c>
      <c r="AV148" s="1" t="str">
        <f t="shared" si="162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1"/>
        <v/>
      </c>
      <c r="AF149" s="1" t="str">
        <f t="shared" si="152"/>
        <v/>
      </c>
      <c r="AG149" s="1" t="str">
        <f t="shared" si="153"/>
        <v/>
      </c>
      <c r="AH149" s="1" t="str">
        <f t="shared" si="154"/>
        <v/>
      </c>
      <c r="AI149" s="1" t="str">
        <f t="shared" si="155"/>
        <v/>
      </c>
      <c r="AJ149" s="1" t="str">
        <f t="shared" si="156"/>
        <v/>
      </c>
      <c r="AK149" s="1">
        <f t="shared" si="163"/>
        <v>0</v>
      </c>
      <c r="AL149" s="1">
        <f t="shared" si="164"/>
        <v>0</v>
      </c>
      <c r="AP149" s="1" t="str">
        <f t="shared" si="157"/>
        <v>N</v>
      </c>
      <c r="AQ149" s="1" t="str">
        <f t="shared" si="158"/>
        <v>N</v>
      </c>
      <c r="AR149" s="1" t="str">
        <f t="shared" si="159"/>
        <v>N</v>
      </c>
      <c r="AT149" s="15" t="str">
        <f t="shared" si="160"/>
        <v/>
      </c>
      <c r="AU149" s="1" t="str">
        <f t="shared" si="161"/>
        <v/>
      </c>
      <c r="AV149" s="1" t="str">
        <f t="shared" si="162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1"/>
        <v/>
      </c>
      <c r="AF150" s="1" t="str">
        <f t="shared" si="152"/>
        <v/>
      </c>
      <c r="AG150" s="1" t="str">
        <f t="shared" si="153"/>
        <v/>
      </c>
      <c r="AH150" s="1" t="str">
        <f t="shared" si="154"/>
        <v/>
      </c>
      <c r="AI150" s="1" t="str">
        <f t="shared" si="155"/>
        <v/>
      </c>
      <c r="AJ150" s="1" t="str">
        <f t="shared" si="156"/>
        <v/>
      </c>
      <c r="AK150" s="1">
        <f t="shared" si="163"/>
        <v>0</v>
      </c>
      <c r="AL150" s="1">
        <f t="shared" si="164"/>
        <v>0</v>
      </c>
      <c r="AP150" s="1" t="str">
        <f t="shared" si="157"/>
        <v>N</v>
      </c>
      <c r="AQ150" s="1" t="str">
        <f t="shared" si="158"/>
        <v>N</v>
      </c>
      <c r="AR150" s="1" t="str">
        <f t="shared" si="159"/>
        <v>N</v>
      </c>
      <c r="AT150" s="15" t="str">
        <f t="shared" si="160"/>
        <v/>
      </c>
      <c r="AU150" s="1" t="str">
        <f t="shared" si="161"/>
        <v/>
      </c>
      <c r="AV150" s="1" t="str">
        <f t="shared" si="162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1"/>
        <v/>
      </c>
      <c r="AF151" s="1" t="str">
        <f t="shared" si="152"/>
        <v/>
      </c>
      <c r="AG151" s="1" t="str">
        <f t="shared" si="153"/>
        <v/>
      </c>
      <c r="AH151" s="1" t="str">
        <f t="shared" si="154"/>
        <v/>
      </c>
      <c r="AI151" s="1" t="str">
        <f t="shared" si="155"/>
        <v/>
      </c>
      <c r="AJ151" s="1" t="str">
        <f t="shared" si="156"/>
        <v/>
      </c>
      <c r="AK151" s="1">
        <f t="shared" si="163"/>
        <v>0</v>
      </c>
      <c r="AL151" s="1">
        <f t="shared" si="164"/>
        <v>0</v>
      </c>
      <c r="AP151" s="1" t="str">
        <f t="shared" si="157"/>
        <v>N</v>
      </c>
      <c r="AQ151" s="1" t="str">
        <f t="shared" si="158"/>
        <v>N</v>
      </c>
      <c r="AR151" s="1" t="str">
        <f t="shared" si="159"/>
        <v>N</v>
      </c>
      <c r="AT151" s="15" t="str">
        <f t="shared" si="160"/>
        <v/>
      </c>
      <c r="AU151" s="1" t="str">
        <f t="shared" si="161"/>
        <v/>
      </c>
      <c r="AV151" s="1" t="str">
        <f t="shared" si="162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1"/>
        <v/>
      </c>
      <c r="AF152" s="1" t="str">
        <f t="shared" si="152"/>
        <v/>
      </c>
      <c r="AG152" s="1" t="str">
        <f t="shared" si="153"/>
        <v/>
      </c>
      <c r="AH152" s="1" t="str">
        <f t="shared" si="154"/>
        <v/>
      </c>
      <c r="AI152" s="1" t="str">
        <f t="shared" si="155"/>
        <v/>
      </c>
      <c r="AJ152" s="1" t="str">
        <f t="shared" si="156"/>
        <v/>
      </c>
      <c r="AK152" s="1">
        <f t="shared" si="163"/>
        <v>0</v>
      </c>
      <c r="AL152" s="1">
        <f t="shared" si="164"/>
        <v>0</v>
      </c>
      <c r="AP152" s="1" t="str">
        <f t="shared" si="157"/>
        <v>N</v>
      </c>
      <c r="AQ152" s="1" t="str">
        <f t="shared" si="158"/>
        <v>N</v>
      </c>
      <c r="AR152" s="1" t="str">
        <f t="shared" si="159"/>
        <v>N</v>
      </c>
      <c r="AT152" s="15" t="str">
        <f t="shared" si="160"/>
        <v/>
      </c>
      <c r="AU152" s="1" t="str">
        <f t="shared" si="161"/>
        <v/>
      </c>
      <c r="AV152" s="1" t="str">
        <f t="shared" si="162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1"/>
        <v/>
      </c>
      <c r="AF153" s="1" t="str">
        <f t="shared" si="152"/>
        <v/>
      </c>
      <c r="AG153" s="1" t="str">
        <f t="shared" si="153"/>
        <v/>
      </c>
      <c r="AH153" s="1" t="str">
        <f t="shared" si="154"/>
        <v/>
      </c>
      <c r="AI153" s="1" t="str">
        <f t="shared" si="155"/>
        <v/>
      </c>
      <c r="AJ153" s="1" t="str">
        <f t="shared" si="156"/>
        <v/>
      </c>
      <c r="AK153" s="1">
        <f t="shared" si="163"/>
        <v>0</v>
      </c>
      <c r="AL153" s="1">
        <f t="shared" si="164"/>
        <v>0</v>
      </c>
      <c r="AP153" s="1" t="str">
        <f t="shared" si="157"/>
        <v>N</v>
      </c>
      <c r="AQ153" s="1" t="str">
        <f t="shared" si="158"/>
        <v>N</v>
      </c>
      <c r="AR153" s="1" t="str">
        <f t="shared" si="159"/>
        <v>N</v>
      </c>
      <c r="AT153" s="15" t="str">
        <f t="shared" si="160"/>
        <v/>
      </c>
      <c r="AU153" s="1" t="str">
        <f t="shared" si="161"/>
        <v/>
      </c>
      <c r="AV153" s="1" t="str">
        <f t="shared" si="162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1"/>
        <v/>
      </c>
      <c r="AF154" s="1" t="str">
        <f t="shared" si="152"/>
        <v/>
      </c>
      <c r="AG154" s="1" t="str">
        <f t="shared" si="153"/>
        <v/>
      </c>
      <c r="AH154" s="1" t="str">
        <f t="shared" si="154"/>
        <v/>
      </c>
      <c r="AI154" s="1" t="str">
        <f t="shared" si="155"/>
        <v/>
      </c>
      <c r="AJ154" s="1" t="str">
        <f t="shared" si="156"/>
        <v/>
      </c>
      <c r="AK154" s="1">
        <f t="shared" si="163"/>
        <v>0</v>
      </c>
      <c r="AL154" s="1">
        <f t="shared" si="164"/>
        <v>0</v>
      </c>
      <c r="AP154" s="1" t="str">
        <f t="shared" si="157"/>
        <v>N</v>
      </c>
      <c r="AQ154" s="1" t="str">
        <f t="shared" si="158"/>
        <v>N</v>
      </c>
      <c r="AR154" s="1" t="str">
        <f t="shared" si="159"/>
        <v>N</v>
      </c>
      <c r="AT154" s="15" t="str">
        <f t="shared" si="160"/>
        <v/>
      </c>
      <c r="AU154" s="1" t="str">
        <f t="shared" si="161"/>
        <v/>
      </c>
      <c r="AV154" s="1" t="str">
        <f t="shared" si="162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1"/>
        <v/>
      </c>
      <c r="AF155" s="1" t="str">
        <f t="shared" si="152"/>
        <v/>
      </c>
      <c r="AG155" s="1" t="str">
        <f t="shared" si="153"/>
        <v/>
      </c>
      <c r="AH155" s="1" t="str">
        <f t="shared" si="154"/>
        <v/>
      </c>
      <c r="AI155" s="1" t="str">
        <f t="shared" si="155"/>
        <v/>
      </c>
      <c r="AJ155" s="1" t="str">
        <f t="shared" si="156"/>
        <v/>
      </c>
      <c r="AK155" s="1">
        <f t="shared" si="163"/>
        <v>0</v>
      </c>
      <c r="AL155" s="1">
        <f t="shared" si="164"/>
        <v>0</v>
      </c>
      <c r="AP155" s="1" t="str">
        <f t="shared" si="157"/>
        <v>N</v>
      </c>
      <c r="AQ155" s="1" t="str">
        <f t="shared" si="158"/>
        <v>N</v>
      </c>
      <c r="AR155" s="1" t="str">
        <f t="shared" si="159"/>
        <v>N</v>
      </c>
      <c r="AT155" s="15" t="str">
        <f t="shared" si="160"/>
        <v/>
      </c>
      <c r="AU155" s="1" t="str">
        <f t="shared" si="161"/>
        <v/>
      </c>
      <c r="AV155" s="1" t="str">
        <f t="shared" si="162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1"/>
        <v/>
      </c>
      <c r="AF156" s="1" t="str">
        <f t="shared" si="152"/>
        <v/>
      </c>
      <c r="AG156" s="1" t="str">
        <f t="shared" si="153"/>
        <v/>
      </c>
      <c r="AH156" s="1" t="str">
        <f t="shared" si="154"/>
        <v/>
      </c>
      <c r="AI156" s="1" t="str">
        <f t="shared" si="155"/>
        <v/>
      </c>
      <c r="AJ156" s="1" t="str">
        <f t="shared" si="156"/>
        <v/>
      </c>
      <c r="AK156" s="1">
        <f t="shared" si="163"/>
        <v>0</v>
      </c>
      <c r="AL156" s="1">
        <f t="shared" si="164"/>
        <v>0</v>
      </c>
      <c r="AP156" s="1" t="str">
        <f t="shared" si="157"/>
        <v>N</v>
      </c>
      <c r="AQ156" s="1" t="str">
        <f t="shared" si="158"/>
        <v>N</v>
      </c>
      <c r="AR156" s="1" t="str">
        <f t="shared" si="159"/>
        <v>N</v>
      </c>
      <c r="AT156" s="15" t="str">
        <f t="shared" si="160"/>
        <v/>
      </c>
      <c r="AU156" s="1" t="str">
        <f t="shared" si="161"/>
        <v/>
      </c>
      <c r="AV156" s="1" t="str">
        <f t="shared" si="162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1"/>
        <v/>
      </c>
      <c r="AF157" s="1" t="str">
        <f t="shared" si="152"/>
        <v/>
      </c>
      <c r="AG157" s="1" t="str">
        <f t="shared" si="153"/>
        <v/>
      </c>
      <c r="AH157" s="1" t="str">
        <f t="shared" si="154"/>
        <v/>
      </c>
      <c r="AI157" s="1" t="str">
        <f t="shared" si="155"/>
        <v/>
      </c>
      <c r="AJ157" s="1" t="str">
        <f t="shared" si="156"/>
        <v/>
      </c>
      <c r="AK157" s="1">
        <f t="shared" si="163"/>
        <v>0</v>
      </c>
      <c r="AL157" s="1">
        <f t="shared" si="164"/>
        <v>0</v>
      </c>
      <c r="AP157" s="1" t="str">
        <f t="shared" si="157"/>
        <v>N</v>
      </c>
      <c r="AQ157" s="1" t="str">
        <f t="shared" si="158"/>
        <v>N</v>
      </c>
      <c r="AR157" s="1" t="str">
        <f t="shared" si="159"/>
        <v>N</v>
      </c>
      <c r="AT157" s="15" t="str">
        <f t="shared" si="160"/>
        <v/>
      </c>
      <c r="AU157" s="1" t="str">
        <f t="shared" si="161"/>
        <v/>
      </c>
      <c r="AV157" s="1" t="str">
        <f t="shared" si="162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1"/>
        <v/>
      </c>
      <c r="AF158" s="1" t="str">
        <f t="shared" si="152"/>
        <v/>
      </c>
      <c r="AG158" s="1" t="str">
        <f t="shared" si="153"/>
        <v/>
      </c>
      <c r="AH158" s="1" t="str">
        <f t="shared" si="154"/>
        <v/>
      </c>
      <c r="AI158" s="1" t="str">
        <f t="shared" si="155"/>
        <v/>
      </c>
      <c r="AJ158" s="1" t="str">
        <f t="shared" si="156"/>
        <v/>
      </c>
      <c r="AK158" s="1">
        <f t="shared" si="163"/>
        <v>0</v>
      </c>
      <c r="AL158" s="1">
        <f t="shared" si="164"/>
        <v>0</v>
      </c>
      <c r="AP158" s="1" t="str">
        <f t="shared" si="157"/>
        <v>N</v>
      </c>
      <c r="AQ158" s="1" t="str">
        <f t="shared" si="158"/>
        <v>N</v>
      </c>
      <c r="AR158" s="1" t="str">
        <f t="shared" si="159"/>
        <v>N</v>
      </c>
      <c r="AT158" s="15" t="str">
        <f t="shared" si="160"/>
        <v/>
      </c>
      <c r="AU158" s="1" t="str">
        <f t="shared" si="161"/>
        <v/>
      </c>
      <c r="AV158" s="1" t="str">
        <f t="shared" si="162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1"/>
        <v/>
      </c>
      <c r="AF159" s="1" t="str">
        <f t="shared" si="152"/>
        <v/>
      </c>
      <c r="AG159" s="1" t="str">
        <f t="shared" si="153"/>
        <v/>
      </c>
      <c r="AH159" s="1" t="str">
        <f t="shared" si="154"/>
        <v/>
      </c>
      <c r="AI159" s="1" t="str">
        <f t="shared" si="155"/>
        <v/>
      </c>
      <c r="AJ159" s="1" t="str">
        <f t="shared" si="156"/>
        <v/>
      </c>
      <c r="AK159" s="1">
        <f t="shared" si="163"/>
        <v>0</v>
      </c>
      <c r="AL159" s="1">
        <f t="shared" si="164"/>
        <v>0</v>
      </c>
      <c r="AP159" s="1" t="str">
        <f t="shared" si="157"/>
        <v>N</v>
      </c>
      <c r="AQ159" s="1" t="str">
        <f t="shared" si="158"/>
        <v>N</v>
      </c>
      <c r="AR159" s="1" t="str">
        <f t="shared" si="159"/>
        <v>N</v>
      </c>
      <c r="AT159" s="15" t="str">
        <f t="shared" si="160"/>
        <v/>
      </c>
      <c r="AU159" s="1" t="str">
        <f t="shared" si="161"/>
        <v/>
      </c>
      <c r="AV159" s="1" t="str">
        <f t="shared" si="162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1"/>
        <v/>
      </c>
      <c r="AF160" s="1" t="str">
        <f t="shared" si="152"/>
        <v/>
      </c>
      <c r="AG160" s="1" t="str">
        <f t="shared" si="153"/>
        <v/>
      </c>
      <c r="AH160" s="1" t="str">
        <f t="shared" si="154"/>
        <v/>
      </c>
      <c r="AI160" s="1" t="str">
        <f t="shared" si="155"/>
        <v/>
      </c>
      <c r="AJ160" s="1" t="str">
        <f t="shared" si="156"/>
        <v/>
      </c>
      <c r="AK160" s="1">
        <f t="shared" si="163"/>
        <v>0</v>
      </c>
      <c r="AL160" s="1">
        <f t="shared" si="164"/>
        <v>0</v>
      </c>
      <c r="AP160" s="1" t="str">
        <f t="shared" si="157"/>
        <v>N</v>
      </c>
      <c r="AQ160" s="1" t="str">
        <f t="shared" si="158"/>
        <v>N</v>
      </c>
      <c r="AR160" s="1" t="str">
        <f t="shared" si="159"/>
        <v>N</v>
      </c>
      <c r="AT160" s="15" t="str">
        <f t="shared" si="160"/>
        <v/>
      </c>
      <c r="AU160" s="1" t="str">
        <f t="shared" si="161"/>
        <v/>
      </c>
      <c r="AV160" s="1" t="str">
        <f t="shared" si="162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1"/>
        <v/>
      </c>
      <c r="AF161" s="1" t="str">
        <f t="shared" si="152"/>
        <v/>
      </c>
      <c r="AG161" s="1" t="str">
        <f t="shared" si="153"/>
        <v/>
      </c>
      <c r="AH161" s="1" t="str">
        <f t="shared" si="154"/>
        <v/>
      </c>
      <c r="AI161" s="1" t="str">
        <f t="shared" si="155"/>
        <v/>
      </c>
      <c r="AJ161" s="1" t="str">
        <f t="shared" si="156"/>
        <v/>
      </c>
      <c r="AK161" s="1">
        <f t="shared" si="163"/>
        <v>0</v>
      </c>
      <c r="AL161" s="1">
        <f t="shared" si="164"/>
        <v>0</v>
      </c>
      <c r="AP161" s="1" t="str">
        <f t="shared" si="157"/>
        <v>N</v>
      </c>
      <c r="AQ161" s="1" t="str">
        <f t="shared" si="158"/>
        <v>N</v>
      </c>
      <c r="AR161" s="1" t="str">
        <f t="shared" si="159"/>
        <v>N</v>
      </c>
      <c r="AT161" s="15" t="str">
        <f t="shared" si="160"/>
        <v/>
      </c>
      <c r="AU161" s="1" t="str">
        <f t="shared" si="161"/>
        <v/>
      </c>
      <c r="AV161" s="1" t="str">
        <f t="shared" si="162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1"/>
        <v/>
      </c>
      <c r="AF162" s="1" t="str">
        <f t="shared" si="152"/>
        <v/>
      </c>
      <c r="AG162" s="1" t="str">
        <f t="shared" si="153"/>
        <v/>
      </c>
      <c r="AH162" s="1" t="str">
        <f t="shared" si="154"/>
        <v/>
      </c>
      <c r="AI162" s="1" t="str">
        <f t="shared" si="155"/>
        <v/>
      </c>
      <c r="AJ162" s="1" t="str">
        <f t="shared" si="156"/>
        <v/>
      </c>
      <c r="AK162" s="1">
        <f t="shared" si="163"/>
        <v>0</v>
      </c>
      <c r="AL162" s="1">
        <f t="shared" si="164"/>
        <v>0</v>
      </c>
      <c r="AP162" s="1" t="str">
        <f t="shared" si="157"/>
        <v>N</v>
      </c>
      <c r="AQ162" s="1" t="str">
        <f t="shared" si="158"/>
        <v>N</v>
      </c>
      <c r="AR162" s="1" t="str">
        <f t="shared" si="159"/>
        <v>N</v>
      </c>
      <c r="AT162" s="15" t="str">
        <f t="shared" si="160"/>
        <v/>
      </c>
      <c r="AU162" s="1" t="str">
        <f t="shared" si="161"/>
        <v/>
      </c>
      <c r="AV162" s="1" t="str">
        <f t="shared" si="162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1"/>
        <v/>
      </c>
      <c r="AF163" s="1" t="str">
        <f t="shared" si="152"/>
        <v/>
      </c>
      <c r="AG163" s="1" t="str">
        <f t="shared" si="153"/>
        <v/>
      </c>
      <c r="AH163" s="1" t="str">
        <f t="shared" si="154"/>
        <v/>
      </c>
      <c r="AI163" s="1" t="str">
        <f t="shared" si="155"/>
        <v/>
      </c>
      <c r="AJ163" s="1" t="str">
        <f t="shared" si="156"/>
        <v/>
      </c>
      <c r="AK163" s="1">
        <f t="shared" si="163"/>
        <v>0</v>
      </c>
      <c r="AL163" s="1">
        <f t="shared" si="164"/>
        <v>0</v>
      </c>
      <c r="AP163" s="1" t="str">
        <f t="shared" si="157"/>
        <v>N</v>
      </c>
      <c r="AQ163" s="1" t="str">
        <f t="shared" si="158"/>
        <v>N</v>
      </c>
      <c r="AR163" s="1" t="str">
        <f t="shared" si="159"/>
        <v>N</v>
      </c>
      <c r="AT163" s="15" t="str">
        <f t="shared" si="160"/>
        <v/>
      </c>
      <c r="AU163" s="1" t="str">
        <f t="shared" si="161"/>
        <v/>
      </c>
      <c r="AV163" s="1" t="str">
        <f t="shared" si="162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1"/>
        <v/>
      </c>
      <c r="AF164" s="1" t="str">
        <f t="shared" si="152"/>
        <v/>
      </c>
      <c r="AG164" s="1" t="str">
        <f t="shared" si="153"/>
        <v/>
      </c>
      <c r="AH164" s="1" t="str">
        <f t="shared" si="154"/>
        <v/>
      </c>
      <c r="AI164" s="1" t="str">
        <f t="shared" si="155"/>
        <v/>
      </c>
      <c r="AJ164" s="1" t="str">
        <f t="shared" si="156"/>
        <v/>
      </c>
      <c r="AK164" s="1">
        <f t="shared" si="163"/>
        <v>0</v>
      </c>
      <c r="AL164" s="1">
        <f t="shared" si="164"/>
        <v>0</v>
      </c>
      <c r="AP164" s="1" t="str">
        <f t="shared" si="157"/>
        <v>N</v>
      </c>
      <c r="AQ164" s="1" t="str">
        <f t="shared" si="158"/>
        <v>N</v>
      </c>
      <c r="AR164" s="1" t="str">
        <f t="shared" si="159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1"/>
        <v/>
      </c>
      <c r="AF165" s="1" t="str">
        <f t="shared" si="152"/>
        <v/>
      </c>
      <c r="AG165" s="1" t="str">
        <f t="shared" si="153"/>
        <v/>
      </c>
      <c r="AH165" s="1" t="str">
        <f t="shared" si="154"/>
        <v/>
      </c>
      <c r="AI165" s="1" t="str">
        <f t="shared" si="155"/>
        <v/>
      </c>
      <c r="AJ165" s="1" t="str">
        <f t="shared" si="156"/>
        <v/>
      </c>
      <c r="AK165" s="1">
        <f t="shared" si="163"/>
        <v>0</v>
      </c>
      <c r="AL165" s="1">
        <f t="shared" si="164"/>
        <v>0</v>
      </c>
      <c r="AP165" s="1" t="str">
        <f t="shared" si="157"/>
        <v>N</v>
      </c>
      <c r="AQ165" s="1" t="str">
        <f t="shared" si="158"/>
        <v>N</v>
      </c>
      <c r="AR165" s="1" t="str">
        <f t="shared" si="159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1"/>
        <v/>
      </c>
      <c r="AF166" s="1" t="str">
        <f t="shared" si="152"/>
        <v/>
      </c>
      <c r="AG166" s="1" t="str">
        <f t="shared" si="153"/>
        <v/>
      </c>
      <c r="AH166" s="1" t="str">
        <f t="shared" si="154"/>
        <v/>
      </c>
      <c r="AI166" s="1" t="str">
        <f t="shared" si="155"/>
        <v/>
      </c>
      <c r="AJ166" s="1" t="str">
        <f t="shared" si="156"/>
        <v/>
      </c>
      <c r="AK166" s="1">
        <f t="shared" si="163"/>
        <v>0</v>
      </c>
      <c r="AL166" s="1">
        <f t="shared" si="164"/>
        <v>0</v>
      </c>
      <c r="AP166" s="1" t="str">
        <f t="shared" si="157"/>
        <v>N</v>
      </c>
      <c r="AQ166" s="1" t="str">
        <f t="shared" si="158"/>
        <v>N</v>
      </c>
      <c r="AR166" s="1" t="str">
        <f t="shared" si="159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1"/>
        <v/>
      </c>
      <c r="AF167" s="1" t="str">
        <f t="shared" si="152"/>
        <v/>
      </c>
      <c r="AG167" s="1" t="str">
        <f t="shared" si="153"/>
        <v/>
      </c>
      <c r="AH167" s="1" t="str">
        <f t="shared" si="154"/>
        <v/>
      </c>
      <c r="AI167" s="1" t="str">
        <f t="shared" si="155"/>
        <v/>
      </c>
      <c r="AJ167" s="1" t="str">
        <f t="shared" si="156"/>
        <v/>
      </c>
      <c r="AK167" s="1">
        <f t="shared" si="163"/>
        <v>0</v>
      </c>
      <c r="AL167" s="1">
        <f t="shared" si="164"/>
        <v>0</v>
      </c>
      <c r="AP167" s="1" t="str">
        <f t="shared" si="157"/>
        <v>N</v>
      </c>
      <c r="AQ167" s="1" t="str">
        <f t="shared" si="158"/>
        <v>N</v>
      </c>
      <c r="AR167" s="1" t="str">
        <f t="shared" si="159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1"/>
        <v/>
      </c>
      <c r="AF168" s="1" t="str">
        <f t="shared" si="152"/>
        <v/>
      </c>
      <c r="AG168" s="1" t="str">
        <f t="shared" si="153"/>
        <v/>
      </c>
      <c r="AH168" s="1" t="str">
        <f t="shared" si="154"/>
        <v/>
      </c>
      <c r="AI168" s="1" t="str">
        <f t="shared" si="155"/>
        <v/>
      </c>
      <c r="AJ168" s="1" t="str">
        <f t="shared" si="156"/>
        <v/>
      </c>
      <c r="AK168" s="1">
        <f t="shared" si="163"/>
        <v>0</v>
      </c>
      <c r="AL168" s="1">
        <f t="shared" si="164"/>
        <v>0</v>
      </c>
      <c r="AP168" s="1" t="str">
        <f t="shared" si="157"/>
        <v>N</v>
      </c>
      <c r="AQ168" s="1" t="str">
        <f t="shared" si="158"/>
        <v>N</v>
      </c>
      <c r="AR168" s="1" t="str">
        <f t="shared" si="159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1"/>
        <v/>
      </c>
      <c r="AF169" s="1" t="str">
        <f t="shared" si="152"/>
        <v/>
      </c>
      <c r="AG169" s="1" t="str">
        <f t="shared" si="153"/>
        <v/>
      </c>
      <c r="AH169" s="1" t="str">
        <f t="shared" si="154"/>
        <v/>
      </c>
      <c r="AI169" s="1" t="str">
        <f t="shared" si="155"/>
        <v/>
      </c>
      <c r="AJ169" s="1" t="str">
        <f t="shared" si="156"/>
        <v/>
      </c>
      <c r="AK169" s="1">
        <f t="shared" si="163"/>
        <v>0</v>
      </c>
      <c r="AL169" s="1">
        <f t="shared" si="164"/>
        <v>0</v>
      </c>
      <c r="AP169" s="1" t="str">
        <f t="shared" si="157"/>
        <v>N</v>
      </c>
      <c r="AQ169" s="1" t="str">
        <f t="shared" si="158"/>
        <v>N</v>
      </c>
      <c r="AR169" s="1" t="str">
        <f t="shared" si="159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5">IF(M169="","",IF(Y170="B",IF(M169="P",BH170,""),IF(M168="B",BH170,"")))</f>
        <v/>
      </c>
      <c r="AF170" s="1" t="str">
        <f t="shared" ref="AF170:AF201" si="166">IF(M169="","",IF(Y170="B",IF(M169="B",BH170,""),IF(M168="P",BH170,"")))</f>
        <v/>
      </c>
      <c r="AG170" s="1" t="str">
        <f t="shared" ref="AG170:AG195" si="167">IF(M169="","",IF(Z170="C",IF(M169="B",BJ170,""),IF(M168="B",BJ170,"")))</f>
        <v/>
      </c>
      <c r="AH170" s="1" t="str">
        <f t="shared" ref="AH170:AH201" si="168">IF(M169="","",IF(Z170="C",IF(M169="P",BJ170,""),IF(M168="P",BJ170,"")))</f>
        <v/>
      </c>
      <c r="AI170" s="1" t="str">
        <f t="shared" ref="AI170:AI201" si="169">IF(M169="","",IF(AND(AE170="L5",AH170="L5",AY170=""),"L0",AX170))</f>
        <v/>
      </c>
      <c r="AJ170" s="1" t="str">
        <f t="shared" ref="AJ170:AJ201" si="170">IF(M169="","",IF(AND(AF170="L5",AH170="L5",AX170=""),"L0",AY170))</f>
        <v/>
      </c>
      <c r="AK170" s="1">
        <f t="shared" si="163"/>
        <v>0</v>
      </c>
      <c r="AL170" s="1">
        <f t="shared" si="164"/>
        <v>0</v>
      </c>
      <c r="AP170" s="1" t="str">
        <f t="shared" si="157"/>
        <v>N</v>
      </c>
      <c r="AQ170" s="1" t="str">
        <f t="shared" si="158"/>
        <v>N</v>
      </c>
      <c r="AR170" s="1" t="str">
        <f t="shared" si="159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5"/>
        <v/>
      </c>
      <c r="AF171" s="1" t="str">
        <f t="shared" si="166"/>
        <v/>
      </c>
      <c r="AG171" s="1" t="str">
        <f t="shared" si="167"/>
        <v/>
      </c>
      <c r="AH171" s="1" t="str">
        <f t="shared" si="168"/>
        <v/>
      </c>
      <c r="AI171" s="1" t="str">
        <f t="shared" si="169"/>
        <v/>
      </c>
      <c r="AJ171" s="1" t="str">
        <f t="shared" si="170"/>
        <v/>
      </c>
      <c r="AK171" s="1">
        <f t="shared" si="163"/>
        <v>0</v>
      </c>
      <c r="AL171" s="1">
        <f t="shared" si="164"/>
        <v>0</v>
      </c>
      <c r="AP171" s="1" t="str">
        <f t="shared" si="157"/>
        <v>N</v>
      </c>
      <c r="AQ171" s="1" t="str">
        <f t="shared" si="158"/>
        <v>N</v>
      </c>
      <c r="AR171" s="1" t="str">
        <f t="shared" si="159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5"/>
        <v/>
      </c>
      <c r="AF172" s="1" t="str">
        <f t="shared" si="166"/>
        <v/>
      </c>
      <c r="AG172" s="1" t="str">
        <f t="shared" si="167"/>
        <v/>
      </c>
      <c r="AH172" s="1" t="str">
        <f t="shared" si="168"/>
        <v/>
      </c>
      <c r="AI172" s="1" t="str">
        <f t="shared" si="169"/>
        <v/>
      </c>
      <c r="AJ172" s="1" t="str">
        <f t="shared" si="170"/>
        <v/>
      </c>
      <c r="AK172" s="1">
        <f t="shared" si="163"/>
        <v>0</v>
      </c>
      <c r="AL172" s="1">
        <f t="shared" si="164"/>
        <v>0</v>
      </c>
      <c r="AP172" s="1" t="str">
        <f t="shared" si="157"/>
        <v>N</v>
      </c>
      <c r="AQ172" s="1" t="str">
        <f t="shared" si="158"/>
        <v>N</v>
      </c>
      <c r="AR172" s="1" t="str">
        <f t="shared" si="159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5"/>
        <v/>
      </c>
      <c r="AF173" s="1" t="str">
        <f t="shared" si="166"/>
        <v/>
      </c>
      <c r="AG173" s="1" t="str">
        <f t="shared" si="167"/>
        <v/>
      </c>
      <c r="AH173" s="1" t="str">
        <f t="shared" si="168"/>
        <v/>
      </c>
      <c r="AI173" s="1" t="str">
        <f t="shared" si="169"/>
        <v/>
      </c>
      <c r="AJ173" s="1" t="str">
        <f t="shared" si="170"/>
        <v/>
      </c>
      <c r="AK173" s="1">
        <f t="shared" si="163"/>
        <v>0</v>
      </c>
      <c r="AL173" s="1">
        <f t="shared" si="164"/>
        <v>0</v>
      </c>
      <c r="AP173" s="1" t="str">
        <f t="shared" si="157"/>
        <v>N</v>
      </c>
      <c r="AQ173" s="1" t="str">
        <f t="shared" si="158"/>
        <v>N</v>
      </c>
      <c r="AR173" s="1" t="str">
        <f t="shared" si="159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5"/>
        <v/>
      </c>
      <c r="AF174" s="1" t="str">
        <f t="shared" si="166"/>
        <v/>
      </c>
      <c r="AG174" s="1" t="str">
        <f t="shared" si="167"/>
        <v/>
      </c>
      <c r="AH174" s="1" t="str">
        <f t="shared" si="168"/>
        <v/>
      </c>
      <c r="AI174" s="1" t="str">
        <f t="shared" si="169"/>
        <v/>
      </c>
      <c r="AJ174" s="1" t="str">
        <f t="shared" si="170"/>
        <v/>
      </c>
      <c r="AK174" s="1">
        <f t="shared" si="163"/>
        <v>0</v>
      </c>
      <c r="AL174" s="1">
        <f t="shared" si="164"/>
        <v>0</v>
      </c>
      <c r="AP174" s="1" t="str">
        <f t="shared" si="157"/>
        <v>N</v>
      </c>
      <c r="AQ174" s="1" t="str">
        <f t="shared" si="158"/>
        <v>N</v>
      </c>
      <c r="AR174" s="1" t="str">
        <f t="shared" si="159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5"/>
        <v/>
      </c>
      <c r="AF175" s="1" t="str">
        <f t="shared" si="166"/>
        <v/>
      </c>
      <c r="AG175" s="1" t="str">
        <f t="shared" si="167"/>
        <v/>
      </c>
      <c r="AH175" s="1" t="str">
        <f t="shared" si="168"/>
        <v/>
      </c>
      <c r="AI175" s="1" t="str">
        <f t="shared" si="169"/>
        <v/>
      </c>
      <c r="AJ175" s="1" t="str">
        <f t="shared" si="170"/>
        <v/>
      </c>
      <c r="AK175" s="1">
        <f t="shared" si="163"/>
        <v>0</v>
      </c>
      <c r="AL175" s="1">
        <f t="shared" si="164"/>
        <v>0</v>
      </c>
      <c r="AP175" s="1" t="str">
        <f t="shared" si="157"/>
        <v>N</v>
      </c>
      <c r="AQ175" s="1" t="str">
        <f t="shared" si="158"/>
        <v>N</v>
      </c>
      <c r="AR175" s="1" t="str">
        <f t="shared" si="159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5"/>
        <v/>
      </c>
      <c r="AF176" s="1" t="str">
        <f t="shared" si="166"/>
        <v/>
      </c>
      <c r="AG176" s="1" t="str">
        <f t="shared" si="167"/>
        <v/>
      </c>
      <c r="AH176" s="1" t="str">
        <f t="shared" si="168"/>
        <v/>
      </c>
      <c r="AI176" s="1" t="str">
        <f t="shared" si="169"/>
        <v/>
      </c>
      <c r="AJ176" s="1" t="str">
        <f t="shared" si="170"/>
        <v/>
      </c>
      <c r="AK176" s="1">
        <f t="shared" si="163"/>
        <v>0</v>
      </c>
      <c r="AL176" s="1">
        <f t="shared" si="164"/>
        <v>0</v>
      </c>
      <c r="AP176" s="1" t="str">
        <f t="shared" si="157"/>
        <v>N</v>
      </c>
      <c r="AQ176" s="1" t="str">
        <f t="shared" si="158"/>
        <v>N</v>
      </c>
      <c r="AR176" s="1" t="str">
        <f t="shared" si="159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5"/>
        <v/>
      </c>
      <c r="AF177" s="1" t="str">
        <f t="shared" si="166"/>
        <v/>
      </c>
      <c r="AG177" s="1" t="str">
        <f t="shared" si="167"/>
        <v/>
      </c>
      <c r="AH177" s="1" t="str">
        <f t="shared" si="168"/>
        <v/>
      </c>
      <c r="AI177" s="1" t="str">
        <f t="shared" si="169"/>
        <v/>
      </c>
      <c r="AJ177" s="1" t="str">
        <f t="shared" si="170"/>
        <v/>
      </c>
      <c r="AK177" s="1">
        <f t="shared" si="163"/>
        <v>0</v>
      </c>
      <c r="AL177" s="1">
        <f t="shared" si="164"/>
        <v>0</v>
      </c>
      <c r="AP177" s="1" t="str">
        <f t="shared" si="157"/>
        <v>N</v>
      </c>
      <c r="AQ177" s="1" t="str">
        <f t="shared" si="158"/>
        <v>N</v>
      </c>
      <c r="AR177" s="1" t="str">
        <f t="shared" si="159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5"/>
        <v/>
      </c>
      <c r="AF178" s="1" t="str">
        <f t="shared" si="166"/>
        <v/>
      </c>
      <c r="AG178" s="1" t="str">
        <f t="shared" si="167"/>
        <v/>
      </c>
      <c r="AH178" s="1" t="str">
        <f t="shared" si="168"/>
        <v/>
      </c>
      <c r="AI178" s="1" t="str">
        <f t="shared" si="169"/>
        <v/>
      </c>
      <c r="AJ178" s="1" t="str">
        <f t="shared" si="170"/>
        <v/>
      </c>
      <c r="AK178" s="1">
        <f t="shared" si="163"/>
        <v>0</v>
      </c>
      <c r="AL178" s="1">
        <f t="shared" si="164"/>
        <v>0</v>
      </c>
      <c r="AP178" s="1" t="str">
        <f t="shared" si="157"/>
        <v>N</v>
      </c>
      <c r="AQ178" s="1" t="str">
        <f t="shared" si="158"/>
        <v>N</v>
      </c>
      <c r="AR178" s="1" t="str">
        <f t="shared" si="159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5"/>
        <v/>
      </c>
      <c r="AF179" s="1" t="str">
        <f t="shared" si="166"/>
        <v/>
      </c>
      <c r="AG179" s="1" t="str">
        <f t="shared" si="167"/>
        <v/>
      </c>
      <c r="AH179" s="1" t="str">
        <f t="shared" si="168"/>
        <v/>
      </c>
      <c r="AI179" s="1" t="str">
        <f t="shared" si="169"/>
        <v/>
      </c>
      <c r="AJ179" s="1" t="str">
        <f t="shared" si="170"/>
        <v/>
      </c>
      <c r="AK179" s="1">
        <f t="shared" si="163"/>
        <v>0</v>
      </c>
      <c r="AL179" s="1">
        <f t="shared" si="164"/>
        <v>0</v>
      </c>
      <c r="AP179" s="1" t="str">
        <f t="shared" si="157"/>
        <v>N</v>
      </c>
      <c r="AQ179" s="1" t="str">
        <f t="shared" si="158"/>
        <v>N</v>
      </c>
      <c r="AR179" s="1" t="str">
        <f t="shared" si="159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5"/>
        <v/>
      </c>
      <c r="AF180" s="1" t="str">
        <f t="shared" si="166"/>
        <v/>
      </c>
      <c r="AG180" s="1" t="str">
        <f t="shared" si="167"/>
        <v/>
      </c>
      <c r="AH180" s="1" t="str">
        <f t="shared" si="168"/>
        <v/>
      </c>
      <c r="AI180" s="1" t="str">
        <f t="shared" si="169"/>
        <v/>
      </c>
      <c r="AJ180" s="1" t="str">
        <f t="shared" si="170"/>
        <v/>
      </c>
      <c r="AK180" s="1">
        <f t="shared" si="163"/>
        <v>0</v>
      </c>
      <c r="AL180" s="1">
        <f t="shared" si="164"/>
        <v>0</v>
      </c>
      <c r="AP180" s="1" t="str">
        <f t="shared" si="157"/>
        <v>N</v>
      </c>
      <c r="AQ180" s="1" t="str">
        <f t="shared" si="158"/>
        <v>N</v>
      </c>
      <c r="AR180" s="1" t="str">
        <f t="shared" si="159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5"/>
        <v/>
      </c>
      <c r="AF181" s="1" t="str">
        <f t="shared" si="166"/>
        <v/>
      </c>
      <c r="AG181" s="1" t="str">
        <f t="shared" si="167"/>
        <v/>
      </c>
      <c r="AH181" s="1" t="str">
        <f t="shared" si="168"/>
        <v/>
      </c>
      <c r="AI181" s="1" t="str">
        <f t="shared" si="169"/>
        <v/>
      </c>
      <c r="AJ181" s="1" t="str">
        <f t="shared" si="170"/>
        <v/>
      </c>
      <c r="AK181" s="1">
        <f t="shared" si="163"/>
        <v>0</v>
      </c>
      <c r="AL181" s="1">
        <f t="shared" si="164"/>
        <v>0</v>
      </c>
      <c r="AP181" s="1" t="str">
        <f t="shared" si="157"/>
        <v>N</v>
      </c>
      <c r="AQ181" s="1" t="str">
        <f t="shared" si="158"/>
        <v>N</v>
      </c>
      <c r="AR181" s="1" t="str">
        <f t="shared" si="159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5"/>
        <v/>
      </c>
      <c r="AF182" s="1" t="str">
        <f t="shared" si="166"/>
        <v/>
      </c>
      <c r="AG182" s="1" t="str">
        <f t="shared" si="167"/>
        <v/>
      </c>
      <c r="AH182" s="1" t="str">
        <f t="shared" si="168"/>
        <v/>
      </c>
      <c r="AI182" s="1" t="str">
        <f t="shared" si="169"/>
        <v/>
      </c>
      <c r="AJ182" s="1" t="str">
        <f t="shared" si="170"/>
        <v/>
      </c>
      <c r="AK182" s="1">
        <f t="shared" si="163"/>
        <v>0</v>
      </c>
      <c r="AL182" s="1">
        <f t="shared" si="164"/>
        <v>0</v>
      </c>
      <c r="AP182" s="1" t="str">
        <f t="shared" si="157"/>
        <v>N</v>
      </c>
      <c r="AQ182" s="1" t="str">
        <f t="shared" si="158"/>
        <v>N</v>
      </c>
      <c r="AR182" s="1" t="str">
        <f t="shared" si="159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5"/>
        <v/>
      </c>
      <c r="AF183" s="1" t="str">
        <f t="shared" si="166"/>
        <v/>
      </c>
      <c r="AG183" s="1" t="str">
        <f t="shared" si="167"/>
        <v/>
      </c>
      <c r="AH183" s="1" t="str">
        <f t="shared" si="168"/>
        <v/>
      </c>
      <c r="AI183" s="1" t="str">
        <f t="shared" si="169"/>
        <v/>
      </c>
      <c r="AJ183" s="1" t="str">
        <f t="shared" si="170"/>
        <v/>
      </c>
      <c r="AK183" s="1">
        <f t="shared" si="163"/>
        <v>0</v>
      </c>
      <c r="AL183" s="1">
        <f t="shared" si="164"/>
        <v>0</v>
      </c>
      <c r="AP183" s="1" t="str">
        <f t="shared" si="157"/>
        <v>N</v>
      </c>
      <c r="AQ183" s="1" t="str">
        <f t="shared" si="158"/>
        <v>N</v>
      </c>
      <c r="AR183" s="1" t="str">
        <f t="shared" si="159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5"/>
        <v/>
      </c>
      <c r="AF184" s="1" t="str">
        <f t="shared" si="166"/>
        <v/>
      </c>
      <c r="AG184" s="1" t="str">
        <f t="shared" si="167"/>
        <v/>
      </c>
      <c r="AH184" s="1" t="str">
        <f t="shared" si="168"/>
        <v/>
      </c>
      <c r="AI184" s="1" t="str">
        <f t="shared" si="169"/>
        <v/>
      </c>
      <c r="AJ184" s="1" t="str">
        <f t="shared" si="170"/>
        <v/>
      </c>
      <c r="AK184" s="1">
        <f t="shared" si="163"/>
        <v>0</v>
      </c>
      <c r="AL184" s="1">
        <f t="shared" si="164"/>
        <v>0</v>
      </c>
      <c r="AP184" s="1" t="str">
        <f t="shared" si="157"/>
        <v>N</v>
      </c>
      <c r="AQ184" s="1" t="str">
        <f t="shared" si="158"/>
        <v>N</v>
      </c>
      <c r="AR184" s="1" t="str">
        <f t="shared" si="159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5"/>
        <v/>
      </c>
      <c r="AF185" s="1" t="str">
        <f t="shared" si="166"/>
        <v/>
      </c>
      <c r="AG185" s="1" t="str">
        <f t="shared" si="167"/>
        <v/>
      </c>
      <c r="AH185" s="1" t="str">
        <f t="shared" si="168"/>
        <v/>
      </c>
      <c r="AI185" s="1" t="str">
        <f t="shared" si="169"/>
        <v/>
      </c>
      <c r="AJ185" s="1" t="str">
        <f t="shared" si="170"/>
        <v/>
      </c>
      <c r="AK185" s="1">
        <f t="shared" si="163"/>
        <v>0</v>
      </c>
      <c r="AL185" s="1">
        <f t="shared" si="164"/>
        <v>0</v>
      </c>
      <c r="AP185" s="1" t="str">
        <f t="shared" si="157"/>
        <v>N</v>
      </c>
      <c r="AQ185" s="1" t="str">
        <f t="shared" si="158"/>
        <v>N</v>
      </c>
      <c r="AR185" s="1" t="str">
        <f t="shared" si="159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5"/>
        <v/>
      </c>
      <c r="AF186" s="1" t="str">
        <f t="shared" si="166"/>
        <v/>
      </c>
      <c r="AG186" s="1" t="str">
        <f t="shared" si="167"/>
        <v/>
      </c>
      <c r="AH186" s="1" t="str">
        <f t="shared" si="168"/>
        <v/>
      </c>
      <c r="AI186" s="1" t="str">
        <f t="shared" si="169"/>
        <v/>
      </c>
      <c r="AJ186" s="1" t="str">
        <f t="shared" si="170"/>
        <v/>
      </c>
      <c r="AK186" s="1">
        <f t="shared" si="163"/>
        <v>0</v>
      </c>
      <c r="AL186" s="1">
        <f t="shared" si="164"/>
        <v>0</v>
      </c>
      <c r="AP186" s="1" t="str">
        <f t="shared" si="157"/>
        <v>N</v>
      </c>
      <c r="AQ186" s="1" t="str">
        <f t="shared" si="158"/>
        <v>N</v>
      </c>
      <c r="AR186" s="1" t="str">
        <f t="shared" si="159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5"/>
        <v/>
      </c>
      <c r="AF187" s="1" t="str">
        <f t="shared" si="166"/>
        <v/>
      </c>
      <c r="AG187" s="1" t="str">
        <f t="shared" si="167"/>
        <v/>
      </c>
      <c r="AH187" s="1" t="str">
        <f t="shared" si="168"/>
        <v/>
      </c>
      <c r="AI187" s="1" t="str">
        <f t="shared" si="169"/>
        <v/>
      </c>
      <c r="AJ187" s="1" t="str">
        <f t="shared" si="170"/>
        <v/>
      </c>
      <c r="AK187" s="1">
        <f t="shared" si="163"/>
        <v>0</v>
      </c>
      <c r="AL187" s="1">
        <f t="shared" si="164"/>
        <v>0</v>
      </c>
      <c r="AP187" s="1" t="str">
        <f t="shared" si="157"/>
        <v>N</v>
      </c>
      <c r="AQ187" s="1" t="str">
        <f t="shared" si="158"/>
        <v>N</v>
      </c>
      <c r="AR187" s="1" t="str">
        <f t="shared" si="159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5"/>
        <v/>
      </c>
      <c r="AF188" s="1" t="str">
        <f t="shared" si="166"/>
        <v/>
      </c>
      <c r="AG188" s="1" t="str">
        <f t="shared" si="167"/>
        <v/>
      </c>
      <c r="AH188" s="1" t="str">
        <f t="shared" si="168"/>
        <v/>
      </c>
      <c r="AI188" s="1" t="str">
        <f t="shared" si="169"/>
        <v/>
      </c>
      <c r="AJ188" s="1" t="str">
        <f t="shared" si="170"/>
        <v/>
      </c>
      <c r="AK188" s="1">
        <f t="shared" si="163"/>
        <v>0</v>
      </c>
      <c r="AL188" s="1">
        <f t="shared" si="164"/>
        <v>0</v>
      </c>
      <c r="AP188" s="1" t="str">
        <f t="shared" si="157"/>
        <v>N</v>
      </c>
      <c r="AQ188" s="1" t="str">
        <f t="shared" si="158"/>
        <v>N</v>
      </c>
      <c r="AR188" s="1" t="str">
        <f t="shared" si="159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5"/>
        <v/>
      </c>
      <c r="AF189" s="1" t="str">
        <f t="shared" si="166"/>
        <v/>
      </c>
      <c r="AG189" s="1" t="str">
        <f t="shared" si="167"/>
        <v/>
      </c>
      <c r="AH189" s="1" t="str">
        <f t="shared" si="168"/>
        <v/>
      </c>
      <c r="AI189" s="1" t="str">
        <f t="shared" si="169"/>
        <v/>
      </c>
      <c r="AJ189" s="1" t="str">
        <f t="shared" si="170"/>
        <v/>
      </c>
      <c r="AK189" s="1">
        <f t="shared" si="163"/>
        <v>0</v>
      </c>
      <c r="AL189" s="1">
        <f t="shared" si="164"/>
        <v>0</v>
      </c>
      <c r="AP189" s="1" t="str">
        <f t="shared" si="157"/>
        <v>N</v>
      </c>
      <c r="AQ189" s="1" t="str">
        <f t="shared" si="158"/>
        <v>N</v>
      </c>
      <c r="AR189" s="1" t="str">
        <f t="shared" si="159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5"/>
        <v/>
      </c>
      <c r="AF190" s="1" t="str">
        <f t="shared" si="166"/>
        <v/>
      </c>
      <c r="AG190" s="1" t="str">
        <f t="shared" si="167"/>
        <v/>
      </c>
      <c r="AH190" s="1" t="str">
        <f t="shared" si="168"/>
        <v/>
      </c>
      <c r="AI190" s="1" t="str">
        <f t="shared" si="169"/>
        <v/>
      </c>
      <c r="AJ190" s="1" t="str">
        <f t="shared" si="170"/>
        <v/>
      </c>
      <c r="AK190" s="1">
        <f t="shared" si="163"/>
        <v>0</v>
      </c>
      <c r="AL190" s="1">
        <f t="shared" si="164"/>
        <v>0</v>
      </c>
      <c r="AP190" s="1" t="str">
        <f t="shared" si="157"/>
        <v>N</v>
      </c>
      <c r="AQ190" s="1" t="str">
        <f t="shared" si="158"/>
        <v>N</v>
      </c>
      <c r="AR190" s="1" t="str">
        <f t="shared" si="159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5"/>
        <v/>
      </c>
      <c r="AF191" s="1" t="str">
        <f t="shared" si="166"/>
        <v/>
      </c>
      <c r="AG191" s="1" t="str">
        <f t="shared" si="167"/>
        <v/>
      </c>
      <c r="AH191" s="1" t="str">
        <f t="shared" si="168"/>
        <v/>
      </c>
      <c r="AI191" s="1" t="str">
        <f t="shared" si="169"/>
        <v/>
      </c>
      <c r="AJ191" s="1" t="str">
        <f t="shared" si="170"/>
        <v/>
      </c>
      <c r="AK191" s="1">
        <f t="shared" si="163"/>
        <v>0</v>
      </c>
      <c r="AL191" s="1">
        <f t="shared" si="164"/>
        <v>0</v>
      </c>
      <c r="AP191" s="1" t="str">
        <f t="shared" si="157"/>
        <v>N</v>
      </c>
      <c r="AQ191" s="1" t="str">
        <f t="shared" si="158"/>
        <v>N</v>
      </c>
      <c r="AR191" s="1" t="str">
        <f t="shared" si="159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5"/>
        <v/>
      </c>
      <c r="AF192" s="1" t="str">
        <f t="shared" si="166"/>
        <v/>
      </c>
      <c r="AG192" s="1" t="str">
        <f t="shared" si="167"/>
        <v/>
      </c>
      <c r="AH192" s="1" t="str">
        <f t="shared" si="168"/>
        <v/>
      </c>
      <c r="AI192" s="1" t="str">
        <f t="shared" si="169"/>
        <v/>
      </c>
      <c r="AJ192" s="1" t="str">
        <f t="shared" si="170"/>
        <v/>
      </c>
      <c r="AK192" s="1">
        <f t="shared" si="163"/>
        <v>0</v>
      </c>
      <c r="AL192" s="1">
        <f t="shared" si="164"/>
        <v>0</v>
      </c>
      <c r="AP192" s="1" t="str">
        <f t="shared" si="157"/>
        <v>N</v>
      </c>
      <c r="AQ192" s="1" t="str">
        <f t="shared" si="158"/>
        <v>N</v>
      </c>
      <c r="AR192" s="1" t="str">
        <f t="shared" si="159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5"/>
        <v/>
      </c>
      <c r="AF193" s="1" t="str">
        <f t="shared" si="166"/>
        <v/>
      </c>
      <c r="AG193" s="1" t="str">
        <f t="shared" si="167"/>
        <v/>
      </c>
      <c r="AH193" s="1" t="str">
        <f t="shared" si="168"/>
        <v/>
      </c>
      <c r="AI193" s="1" t="str">
        <f t="shared" si="169"/>
        <v/>
      </c>
      <c r="AJ193" s="1" t="str">
        <f t="shared" si="170"/>
        <v/>
      </c>
      <c r="AK193" s="1">
        <f t="shared" si="163"/>
        <v>0</v>
      </c>
      <c r="AL193" s="1">
        <f t="shared" si="164"/>
        <v>0</v>
      </c>
      <c r="AP193" s="1" t="str">
        <f t="shared" si="157"/>
        <v>N</v>
      </c>
      <c r="AQ193" s="1" t="str">
        <f t="shared" si="158"/>
        <v>N</v>
      </c>
      <c r="AR193" s="1" t="str">
        <f t="shared" si="159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5"/>
        <v/>
      </c>
      <c r="AF194" s="1" t="str">
        <f t="shared" si="166"/>
        <v/>
      </c>
      <c r="AG194" s="1" t="str">
        <f t="shared" si="167"/>
        <v/>
      </c>
      <c r="AH194" s="1" t="str">
        <f t="shared" si="168"/>
        <v/>
      </c>
      <c r="AI194" s="1" t="str">
        <f t="shared" si="169"/>
        <v/>
      </c>
      <c r="AJ194" s="1" t="str">
        <f t="shared" si="170"/>
        <v/>
      </c>
      <c r="AK194" s="1">
        <f t="shared" si="163"/>
        <v>0</v>
      </c>
      <c r="AL194" s="1">
        <f t="shared" si="164"/>
        <v>0</v>
      </c>
      <c r="AP194" s="1" t="str">
        <f t="shared" si="157"/>
        <v>N</v>
      </c>
      <c r="AQ194" s="1" t="str">
        <f t="shared" si="158"/>
        <v>N</v>
      </c>
      <c r="AR194" s="1" t="str">
        <f t="shared" si="159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5"/>
        <v/>
      </c>
      <c r="AF195" s="1" t="str">
        <f t="shared" si="166"/>
        <v/>
      </c>
      <c r="AG195" s="1" t="str">
        <f t="shared" si="167"/>
        <v/>
      </c>
      <c r="AH195" s="1" t="str">
        <f t="shared" si="168"/>
        <v/>
      </c>
      <c r="AI195" s="1" t="str">
        <f t="shared" si="169"/>
        <v/>
      </c>
      <c r="AJ195" s="1" t="str">
        <f t="shared" si="170"/>
        <v/>
      </c>
      <c r="AK195" s="1">
        <f t="shared" si="163"/>
        <v>0</v>
      </c>
      <c r="AL195" s="1">
        <f t="shared" si="164"/>
        <v>0</v>
      </c>
      <c r="AP195" s="1" t="str">
        <f t="shared" si="157"/>
        <v>N</v>
      </c>
      <c r="AQ195" s="1" t="str">
        <f t="shared" si="158"/>
        <v>N</v>
      </c>
      <c r="AR195" s="1" t="str">
        <f t="shared" si="159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5"/>
        <v/>
      </c>
      <c r="AF196" s="1" t="str">
        <f t="shared" si="166"/>
        <v/>
      </c>
      <c r="AH196" s="1" t="str">
        <f t="shared" si="168"/>
        <v/>
      </c>
      <c r="AI196" s="1" t="str">
        <f t="shared" si="169"/>
        <v/>
      </c>
      <c r="AJ196" s="1" t="str">
        <f t="shared" si="170"/>
        <v/>
      </c>
      <c r="AK196" s="1">
        <f t="shared" si="163"/>
        <v>0</v>
      </c>
      <c r="AL196" s="1">
        <f t="shared" si="164"/>
        <v>0</v>
      </c>
      <c r="AP196" s="1" t="str">
        <f t="shared" si="157"/>
        <v>N</v>
      </c>
      <c r="AQ196" s="1" t="str">
        <f t="shared" si="158"/>
        <v>N</v>
      </c>
      <c r="AR196" s="1" t="str">
        <f t="shared" si="159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5"/>
        <v/>
      </c>
      <c r="AF197" s="1" t="str">
        <f t="shared" si="166"/>
        <v/>
      </c>
      <c r="AH197" s="1" t="str">
        <f t="shared" si="168"/>
        <v/>
      </c>
      <c r="AI197" s="1" t="str">
        <f t="shared" si="169"/>
        <v/>
      </c>
      <c r="AJ197" s="1" t="str">
        <f t="shared" si="170"/>
        <v/>
      </c>
      <c r="AK197" s="1">
        <f t="shared" si="163"/>
        <v>0</v>
      </c>
      <c r="AL197" s="1">
        <f t="shared" si="164"/>
        <v>0</v>
      </c>
      <c r="AP197" s="1" t="str">
        <f t="shared" si="157"/>
        <v>N</v>
      </c>
      <c r="AQ197" s="1" t="str">
        <f t="shared" si="158"/>
        <v>N</v>
      </c>
      <c r="AR197" s="1" t="str">
        <f t="shared" si="159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5"/>
        <v/>
      </c>
      <c r="AF198" s="1" t="str">
        <f t="shared" si="166"/>
        <v/>
      </c>
      <c r="AH198" s="1" t="str">
        <f t="shared" si="168"/>
        <v/>
      </c>
      <c r="AI198" s="1" t="str">
        <f t="shared" si="169"/>
        <v/>
      </c>
      <c r="AJ198" s="1" t="str">
        <f t="shared" si="170"/>
        <v/>
      </c>
      <c r="AK198" s="1">
        <f t="shared" si="163"/>
        <v>0</v>
      </c>
      <c r="AL198" s="1">
        <f t="shared" si="164"/>
        <v>0</v>
      </c>
      <c r="AP198" s="1" t="str">
        <f t="shared" si="157"/>
        <v>N</v>
      </c>
      <c r="AQ198" s="1" t="str">
        <f t="shared" si="158"/>
        <v>N</v>
      </c>
      <c r="AR198" s="1" t="str">
        <f t="shared" si="159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5"/>
        <v/>
      </c>
      <c r="AF199" s="1" t="str">
        <f t="shared" si="166"/>
        <v/>
      </c>
      <c r="AH199" s="1" t="str">
        <f t="shared" si="168"/>
        <v/>
      </c>
      <c r="AI199" s="1" t="str">
        <f t="shared" si="169"/>
        <v/>
      </c>
      <c r="AJ199" s="1" t="str">
        <f t="shared" si="170"/>
        <v/>
      </c>
      <c r="AK199" s="1">
        <f t="shared" si="163"/>
        <v>0</v>
      </c>
      <c r="AL199" s="1">
        <f t="shared" si="164"/>
        <v>0</v>
      </c>
      <c r="AP199" s="1" t="str">
        <f t="shared" si="157"/>
        <v>N</v>
      </c>
      <c r="AQ199" s="1" t="str">
        <f t="shared" si="158"/>
        <v>N</v>
      </c>
      <c r="AR199" s="1" t="str">
        <f t="shared" si="159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5"/>
        <v/>
      </c>
      <c r="AF200" s="1" t="str">
        <f t="shared" si="166"/>
        <v/>
      </c>
      <c r="AH200" s="1" t="str">
        <f t="shared" si="168"/>
        <v/>
      </c>
      <c r="AI200" s="1" t="str">
        <f t="shared" si="169"/>
        <v/>
      </c>
      <c r="AJ200" s="1" t="str">
        <f t="shared" si="170"/>
        <v/>
      </c>
      <c r="AK200" s="1">
        <f t="shared" si="163"/>
        <v>0</v>
      </c>
      <c r="AL200" s="1">
        <f t="shared" si="164"/>
        <v>0</v>
      </c>
      <c r="AP200" s="1" t="str">
        <f t="shared" si="157"/>
        <v>N</v>
      </c>
      <c r="AQ200" s="1" t="str">
        <f t="shared" si="158"/>
        <v>N</v>
      </c>
      <c r="AR200" s="1" t="str">
        <f t="shared" si="159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5"/>
        <v/>
      </c>
      <c r="AF201" s="1" t="str">
        <f t="shared" si="166"/>
        <v/>
      </c>
      <c r="AH201" s="1" t="str">
        <f t="shared" si="168"/>
        <v/>
      </c>
      <c r="AI201" s="1" t="str">
        <f t="shared" si="169"/>
        <v/>
      </c>
      <c r="AJ201" s="1" t="str">
        <f t="shared" si="170"/>
        <v/>
      </c>
      <c r="AK201" s="1">
        <f t="shared" si="163"/>
        <v>0</v>
      </c>
      <c r="AL201" s="1">
        <f t="shared" si="164"/>
        <v>0</v>
      </c>
      <c r="AP201" s="1" t="str">
        <f t="shared" si="157"/>
        <v>N</v>
      </c>
      <c r="AQ201" s="1" t="str">
        <f t="shared" si="158"/>
        <v>N</v>
      </c>
      <c r="AR201" s="1" t="str">
        <f t="shared" si="159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1">IF(M201="","",IF(Y202="B",IF(M201="P",BH202,""),IF(M200="B",BH202,"")))</f>
        <v/>
      </c>
      <c r="AF202" s="1" t="str">
        <f t="shared" ref="AF202:AF209" si="172">IF(M201="","",IF(Y202="B",IF(M201="B",BH202,""),IF(M200="P",BH202,"")))</f>
        <v/>
      </c>
      <c r="AH202" s="1" t="str">
        <f t="shared" ref="AH202:AH209" si="173">IF(M201="","",IF(Z202="C",IF(M201="P",BJ202,""),IF(M200="P",BJ202,"")))</f>
        <v/>
      </c>
      <c r="AI202" s="1" t="str">
        <f t="shared" ref="AI202:AI209" si="174">IF(M201="","",IF(AND(AE202="L5",AH202="L5",AY202=""),"L0",AX202))</f>
        <v/>
      </c>
      <c r="AJ202" s="1" t="str">
        <f t="shared" ref="AJ202:AJ209" si="175">IF(M201="","",IF(AND(AF202="L5",AH202="L5",AX202=""),"L0",AY202))</f>
        <v/>
      </c>
      <c r="AK202" s="1">
        <f t="shared" si="163"/>
        <v>0</v>
      </c>
      <c r="AL202" s="1">
        <f t="shared" si="164"/>
        <v>0</v>
      </c>
      <c r="AP202" s="1" t="str">
        <f t="shared" ref="AP202:AP229" si="176">IF(OR(F198&amp;F199&amp;F200="WLW",F199&amp;F200="WW"),"Y","N")</f>
        <v>N</v>
      </c>
      <c r="AQ202" s="1" t="str">
        <f t="shared" ref="AQ202:AQ229" si="177">IF(OR(K198&amp;K199&amp;K200="WLW",K199&amp;K200="WW"),"Y","N")</f>
        <v>N</v>
      </c>
      <c r="AR202" s="1" t="str">
        <f t="shared" ref="AR202:AR229" si="178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1"/>
        <v/>
      </c>
      <c r="AF203" s="1" t="str">
        <f t="shared" si="172"/>
        <v/>
      </c>
      <c r="AH203" s="1" t="str">
        <f t="shared" si="173"/>
        <v/>
      </c>
      <c r="AI203" s="1" t="str">
        <f t="shared" si="174"/>
        <v/>
      </c>
      <c r="AJ203" s="1" t="str">
        <f t="shared" si="175"/>
        <v/>
      </c>
      <c r="AK203" s="1">
        <f t="shared" ref="AK203:AK246" si="179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0">IF(E203="",0,IF(OR(E203="B",E203="XB"),1,INT(RIGHT(E203))))+IF(J203="",0,IF(OR(J203="B",J203="XB"),1,INT(RIGHT(J203))))+IF(Q203="",0,IF(OR(Q203="B",Q203="XB"),1,INT(RIGHT(Q203))))</f>
        <v>0</v>
      </c>
      <c r="AP203" s="1" t="str">
        <f t="shared" si="176"/>
        <v>N</v>
      </c>
      <c r="AQ203" s="1" t="str">
        <f t="shared" si="177"/>
        <v>N</v>
      </c>
      <c r="AR203" s="1" t="str">
        <f t="shared" si="178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1"/>
        <v/>
      </c>
      <c r="AF204" s="1" t="str">
        <f t="shared" si="172"/>
        <v/>
      </c>
      <c r="AH204" s="1" t="str">
        <f t="shared" si="173"/>
        <v/>
      </c>
      <c r="AI204" s="1" t="str">
        <f t="shared" si="174"/>
        <v/>
      </c>
      <c r="AJ204" s="1" t="str">
        <f t="shared" si="175"/>
        <v/>
      </c>
      <c r="AK204" s="1">
        <f t="shared" si="179"/>
        <v>0</v>
      </c>
      <c r="AL204" s="1">
        <f t="shared" si="180"/>
        <v>0</v>
      </c>
      <c r="AP204" s="1" t="str">
        <f t="shared" si="176"/>
        <v>N</v>
      </c>
      <c r="AQ204" s="1" t="str">
        <f t="shared" si="177"/>
        <v>N</v>
      </c>
      <c r="AR204" s="1" t="str">
        <f t="shared" si="178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1"/>
        <v/>
      </c>
      <c r="AF205" s="1" t="str">
        <f t="shared" si="172"/>
        <v/>
      </c>
      <c r="AH205" s="1" t="str">
        <f t="shared" si="173"/>
        <v/>
      </c>
      <c r="AI205" s="1" t="str">
        <f t="shared" si="174"/>
        <v/>
      </c>
      <c r="AJ205" s="1" t="str">
        <f t="shared" si="175"/>
        <v/>
      </c>
      <c r="AK205" s="1">
        <f t="shared" si="179"/>
        <v>0</v>
      </c>
      <c r="AL205" s="1">
        <f t="shared" si="180"/>
        <v>0</v>
      </c>
      <c r="AP205" s="1" t="str">
        <f t="shared" si="176"/>
        <v>N</v>
      </c>
      <c r="AQ205" s="1" t="str">
        <f t="shared" si="177"/>
        <v>N</v>
      </c>
      <c r="AR205" s="1" t="str">
        <f t="shared" si="178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1"/>
        <v/>
      </c>
      <c r="AF206" s="1" t="str">
        <f t="shared" si="172"/>
        <v/>
      </c>
      <c r="AH206" s="1" t="str">
        <f t="shared" si="173"/>
        <v/>
      </c>
      <c r="AI206" s="1" t="str">
        <f t="shared" si="174"/>
        <v/>
      </c>
      <c r="AJ206" s="1" t="str">
        <f t="shared" si="175"/>
        <v/>
      </c>
      <c r="AK206" s="1">
        <f t="shared" si="179"/>
        <v>0</v>
      </c>
      <c r="AL206" s="1">
        <f t="shared" si="180"/>
        <v>0</v>
      </c>
      <c r="AP206" s="1" t="str">
        <f t="shared" si="176"/>
        <v>N</v>
      </c>
      <c r="AQ206" s="1" t="str">
        <f t="shared" si="177"/>
        <v>N</v>
      </c>
      <c r="AR206" s="1" t="str">
        <f t="shared" si="178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1"/>
        <v/>
      </c>
      <c r="AF207" s="1" t="str">
        <f t="shared" si="172"/>
        <v/>
      </c>
      <c r="AH207" s="1" t="str">
        <f t="shared" si="173"/>
        <v/>
      </c>
      <c r="AI207" s="1" t="str">
        <f t="shared" si="174"/>
        <v/>
      </c>
      <c r="AJ207" s="1" t="str">
        <f t="shared" si="175"/>
        <v/>
      </c>
      <c r="AK207" s="1">
        <f t="shared" si="179"/>
        <v>0</v>
      </c>
      <c r="AL207" s="1">
        <f t="shared" si="180"/>
        <v>0</v>
      </c>
      <c r="AP207" s="1" t="str">
        <f t="shared" si="176"/>
        <v>N</v>
      </c>
      <c r="AQ207" s="1" t="str">
        <f t="shared" si="177"/>
        <v>N</v>
      </c>
      <c r="AR207" s="1" t="str">
        <f t="shared" si="178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1"/>
        <v/>
      </c>
      <c r="AF208" s="1" t="str">
        <f t="shared" si="172"/>
        <v/>
      </c>
      <c r="AH208" s="1" t="str">
        <f t="shared" si="173"/>
        <v/>
      </c>
      <c r="AI208" s="1" t="str">
        <f t="shared" si="174"/>
        <v/>
      </c>
      <c r="AJ208" s="1" t="str">
        <f t="shared" si="175"/>
        <v/>
      </c>
      <c r="AK208" s="1">
        <f t="shared" si="179"/>
        <v>0</v>
      </c>
      <c r="AL208" s="1">
        <f t="shared" si="180"/>
        <v>0</v>
      </c>
      <c r="AP208" s="1" t="str">
        <f t="shared" si="176"/>
        <v>N</v>
      </c>
      <c r="AQ208" s="1" t="str">
        <f t="shared" si="177"/>
        <v>N</v>
      </c>
      <c r="AR208" s="1" t="str">
        <f t="shared" si="178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1"/>
        <v/>
      </c>
      <c r="AF209" s="1" t="str">
        <f t="shared" si="172"/>
        <v/>
      </c>
      <c r="AH209" s="1" t="str">
        <f t="shared" si="173"/>
        <v/>
      </c>
      <c r="AI209" s="1" t="str">
        <f t="shared" si="174"/>
        <v/>
      </c>
      <c r="AJ209" s="1" t="str">
        <f t="shared" si="175"/>
        <v/>
      </c>
      <c r="AK209" s="1">
        <f t="shared" si="179"/>
        <v>0</v>
      </c>
      <c r="AL209" s="1">
        <f t="shared" si="180"/>
        <v>0</v>
      </c>
      <c r="AP209" s="1" t="str">
        <f t="shared" si="176"/>
        <v>N</v>
      </c>
      <c r="AQ209" s="1" t="str">
        <f t="shared" si="177"/>
        <v>N</v>
      </c>
      <c r="AR209" s="1" t="str">
        <f t="shared" si="178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79"/>
        <v>0</v>
      </c>
      <c r="AL210" s="1">
        <f t="shared" si="180"/>
        <v>0</v>
      </c>
      <c r="AP210" s="1" t="str">
        <f t="shared" si="176"/>
        <v>N</v>
      </c>
      <c r="AQ210" s="1" t="str">
        <f t="shared" si="177"/>
        <v>N</v>
      </c>
      <c r="AR210" s="1" t="str">
        <f t="shared" si="178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79"/>
        <v>0</v>
      </c>
      <c r="AL211" s="1">
        <f t="shared" si="180"/>
        <v>0</v>
      </c>
      <c r="AP211" s="1" t="str">
        <f t="shared" si="176"/>
        <v>N</v>
      </c>
      <c r="AQ211" s="1" t="str">
        <f t="shared" si="177"/>
        <v>N</v>
      </c>
      <c r="AR211" s="1" t="str">
        <f t="shared" si="178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79"/>
        <v>0</v>
      </c>
      <c r="AL212" s="1">
        <f t="shared" si="180"/>
        <v>0</v>
      </c>
      <c r="AP212" s="1" t="str">
        <f t="shared" si="176"/>
        <v>N</v>
      </c>
      <c r="AQ212" s="1" t="str">
        <f t="shared" si="177"/>
        <v>N</v>
      </c>
      <c r="AR212" s="1" t="str">
        <f t="shared" si="178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79"/>
        <v>0</v>
      </c>
      <c r="AL213" s="1">
        <f t="shared" si="180"/>
        <v>0</v>
      </c>
      <c r="AP213" s="1" t="str">
        <f t="shared" si="176"/>
        <v>N</v>
      </c>
      <c r="AQ213" s="1" t="str">
        <f t="shared" si="177"/>
        <v>N</v>
      </c>
      <c r="AR213" s="1" t="str">
        <f t="shared" si="178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79"/>
        <v>0</v>
      </c>
      <c r="AL214" s="1">
        <f t="shared" si="180"/>
        <v>0</v>
      </c>
      <c r="AP214" s="1" t="str">
        <f t="shared" si="176"/>
        <v>N</v>
      </c>
      <c r="AQ214" s="1" t="str">
        <f t="shared" si="177"/>
        <v>N</v>
      </c>
      <c r="AR214" s="1" t="str">
        <f t="shared" si="178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79"/>
        <v>0</v>
      </c>
      <c r="AL215" s="1">
        <f t="shared" si="180"/>
        <v>0</v>
      </c>
      <c r="AP215" s="1" t="str">
        <f t="shared" si="176"/>
        <v>N</v>
      </c>
      <c r="AQ215" s="1" t="str">
        <f t="shared" si="177"/>
        <v>N</v>
      </c>
      <c r="AR215" s="1" t="str">
        <f t="shared" si="178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79"/>
        <v>0</v>
      </c>
      <c r="AL216" s="1">
        <f t="shared" si="180"/>
        <v>0</v>
      </c>
      <c r="AP216" s="1" t="str">
        <f t="shared" si="176"/>
        <v>N</v>
      </c>
      <c r="AQ216" s="1" t="str">
        <f t="shared" si="177"/>
        <v>N</v>
      </c>
      <c r="AR216" s="1" t="str">
        <f t="shared" si="178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79"/>
        <v>0</v>
      </c>
      <c r="AL217" s="1">
        <f t="shared" si="180"/>
        <v>0</v>
      </c>
      <c r="AP217" s="1" t="str">
        <f t="shared" si="176"/>
        <v>N</v>
      </c>
      <c r="AQ217" s="1" t="str">
        <f t="shared" si="177"/>
        <v>N</v>
      </c>
      <c r="AR217" s="1" t="str">
        <f t="shared" si="178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79"/>
        <v>0</v>
      </c>
      <c r="AL218" s="1">
        <f t="shared" si="180"/>
        <v>0</v>
      </c>
      <c r="AP218" s="1" t="str">
        <f t="shared" si="176"/>
        <v>N</v>
      </c>
      <c r="AQ218" s="1" t="str">
        <f t="shared" si="177"/>
        <v>N</v>
      </c>
      <c r="AR218" s="1" t="str">
        <f t="shared" si="178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79"/>
        <v>0</v>
      </c>
      <c r="AL219" s="1">
        <f t="shared" si="180"/>
        <v>0</v>
      </c>
      <c r="AP219" s="1" t="str">
        <f t="shared" si="176"/>
        <v>N</v>
      </c>
      <c r="AQ219" s="1" t="str">
        <f t="shared" si="177"/>
        <v>N</v>
      </c>
      <c r="AR219" s="1" t="str">
        <f t="shared" si="178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79"/>
        <v>0</v>
      </c>
      <c r="AL220" s="1">
        <f t="shared" si="180"/>
        <v>0</v>
      </c>
      <c r="AP220" s="1" t="str">
        <f t="shared" si="176"/>
        <v>N</v>
      </c>
      <c r="AQ220" s="1" t="str">
        <f t="shared" si="177"/>
        <v>N</v>
      </c>
      <c r="AR220" s="1" t="str">
        <f t="shared" si="178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79"/>
        <v>0</v>
      </c>
      <c r="AL221" s="1">
        <f t="shared" si="180"/>
        <v>0</v>
      </c>
      <c r="AP221" s="1" t="str">
        <f t="shared" si="176"/>
        <v>N</v>
      </c>
      <c r="AQ221" s="1" t="str">
        <f t="shared" si="177"/>
        <v>N</v>
      </c>
      <c r="AR221" s="1" t="str">
        <f t="shared" si="178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79"/>
        <v>0</v>
      </c>
      <c r="AL222" s="1">
        <f t="shared" si="180"/>
        <v>0</v>
      </c>
      <c r="AP222" s="1" t="str">
        <f t="shared" si="176"/>
        <v>N</v>
      </c>
      <c r="AQ222" s="1" t="str">
        <f t="shared" si="177"/>
        <v>N</v>
      </c>
      <c r="AR222" s="1" t="str">
        <f t="shared" si="178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79"/>
        <v>0</v>
      </c>
      <c r="AL223" s="1">
        <f t="shared" si="180"/>
        <v>0</v>
      </c>
      <c r="AP223" s="1" t="str">
        <f t="shared" si="176"/>
        <v>N</v>
      </c>
      <c r="AQ223" s="1" t="str">
        <f t="shared" si="177"/>
        <v>N</v>
      </c>
      <c r="AR223" s="1" t="str">
        <f t="shared" si="178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79"/>
        <v>0</v>
      </c>
      <c r="AL224" s="1">
        <f t="shared" si="180"/>
        <v>0</v>
      </c>
      <c r="AP224" s="1" t="str">
        <f t="shared" si="176"/>
        <v>N</v>
      </c>
      <c r="AQ224" s="1" t="str">
        <f t="shared" si="177"/>
        <v>N</v>
      </c>
      <c r="AR224" s="1" t="str">
        <f t="shared" si="178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79"/>
        <v>0</v>
      </c>
      <c r="AL225" s="1">
        <f t="shared" si="180"/>
        <v>0</v>
      </c>
      <c r="AP225" s="1" t="str">
        <f t="shared" si="176"/>
        <v>N</v>
      </c>
      <c r="AQ225" s="1" t="str">
        <f t="shared" si="177"/>
        <v>N</v>
      </c>
      <c r="AR225" s="1" t="str">
        <f t="shared" si="178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79"/>
        <v>0</v>
      </c>
      <c r="AL226" s="1">
        <f t="shared" si="180"/>
        <v>0</v>
      </c>
      <c r="AP226" s="1" t="str">
        <f t="shared" si="176"/>
        <v>N</v>
      </c>
      <c r="AQ226" s="1" t="str">
        <f t="shared" si="177"/>
        <v>N</v>
      </c>
      <c r="AR226" s="1" t="str">
        <f t="shared" si="178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79"/>
        <v>0</v>
      </c>
      <c r="AL227" s="1">
        <f t="shared" si="180"/>
        <v>0</v>
      </c>
      <c r="AP227" s="1" t="str">
        <f t="shared" si="176"/>
        <v>N</v>
      </c>
      <c r="AQ227" s="1" t="str">
        <f t="shared" si="177"/>
        <v>N</v>
      </c>
      <c r="AR227" s="1" t="str">
        <f t="shared" si="178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79"/>
        <v>0</v>
      </c>
      <c r="AL228" s="1">
        <f t="shared" si="180"/>
        <v>0</v>
      </c>
      <c r="AP228" s="1" t="str">
        <f t="shared" si="176"/>
        <v>N</v>
      </c>
      <c r="AQ228" s="1" t="str">
        <f t="shared" si="177"/>
        <v>N</v>
      </c>
      <c r="AR228" s="1" t="str">
        <f t="shared" si="178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79"/>
        <v>0</v>
      </c>
      <c r="AL229" s="1">
        <f t="shared" si="180"/>
        <v>0</v>
      </c>
      <c r="AP229" s="1" t="str">
        <f t="shared" si="176"/>
        <v>N</v>
      </c>
      <c r="AQ229" s="1" t="str">
        <f t="shared" si="177"/>
        <v>N</v>
      </c>
      <c r="AR229" s="1" t="str">
        <f t="shared" si="178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79"/>
        <v>0</v>
      </c>
      <c r="AL230" s="1">
        <f t="shared" si="180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79"/>
        <v>0</v>
      </c>
      <c r="AL231" s="1">
        <f t="shared" si="180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79"/>
        <v>0</v>
      </c>
      <c r="AL232" s="1">
        <f t="shared" si="180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79"/>
        <v>0</v>
      </c>
      <c r="AL233" s="1">
        <f t="shared" si="180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79"/>
        <v>0</v>
      </c>
      <c r="AL234" s="1">
        <f t="shared" si="180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79"/>
        <v>0</v>
      </c>
      <c r="AL235" s="1">
        <f t="shared" si="180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79"/>
        <v>0</v>
      </c>
      <c r="AL236" s="1">
        <f t="shared" si="180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79"/>
        <v>0</v>
      </c>
      <c r="AL237" s="1">
        <f t="shared" si="180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79"/>
        <v>0</v>
      </c>
      <c r="AL238" s="1">
        <f t="shared" si="180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79"/>
        <v>0</v>
      </c>
      <c r="AL239" s="1">
        <f t="shared" si="180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79"/>
        <v>0</v>
      </c>
      <c r="AL240" s="1">
        <f t="shared" si="180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79"/>
        <v>0</v>
      </c>
      <c r="AL241" s="1">
        <f t="shared" si="180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79"/>
        <v>0</v>
      </c>
      <c r="AL242" s="1">
        <f t="shared" si="180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79"/>
        <v>0</v>
      </c>
      <c r="AL243" s="1">
        <f t="shared" si="180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79"/>
        <v>0</v>
      </c>
      <c r="AL244" s="1">
        <f t="shared" si="180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79"/>
        <v>0</v>
      </c>
      <c r="AL245" s="1">
        <f t="shared" si="180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79"/>
        <v>0</v>
      </c>
      <c r="AL246" s="1">
        <f t="shared" si="180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</mergeCells>
  <conditionalFormatting sqref="M5:M109 M129:M1048576">
    <cfRule type="cellIs" dxfId="15" priority="3" operator="equal">
      <formula>"B"</formula>
    </cfRule>
    <cfRule type="cellIs" dxfId="14" priority="4" operator="equal">
      <formula>"P"</formula>
    </cfRule>
  </conditionalFormatting>
  <conditionalFormatting sqref="M5:M109">
    <cfRule type="cellIs" dxfId="13" priority="5" operator="equal">
      <formula>"P"</formula>
    </cfRule>
  </conditionalFormatting>
  <conditionalFormatting sqref="V5:V109 T5:T109">
    <cfRule type="cellIs" dxfId="1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A20E-DA78-4980-BF14-B2997C738E4B}">
  <dimension ref="A1:BX282"/>
  <sheetViews>
    <sheetView topLeftCell="BF3" zoomScale="148" zoomScaleNormal="148" workbookViewId="0">
      <pane ySplit="2" topLeftCell="A5" activePane="bottomLeft" state="frozen"/>
      <selection activeCell="A3" sqref="A3"/>
      <selection pane="bottomLeft" activeCell="BH10" sqref="BH10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69" width="9.140625" style="1" customWidth="1"/>
    <col min="70" max="70" width="5" style="1" customWidth="1"/>
    <col min="71" max="71" width="7.42578125" style="1" customWidth="1"/>
    <col min="72" max="72" width="10.85546875" style="1" customWidth="1"/>
    <col min="73" max="74" width="9.140625" style="1" customWidth="1"/>
    <col min="75" max="75" width="12.7109375" style="1" customWidth="1"/>
    <col min="76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79" t="str">
        <f>'Hedging Dashboard'!AT3</f>
        <v>Hedge 4 | (BM1C)2</v>
      </c>
      <c r="C3" s="180"/>
      <c r="D3" s="180"/>
      <c r="E3" s="180"/>
      <c r="F3" s="180"/>
      <c r="G3" s="181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2"/>
      <c r="W3" s="191" t="s">
        <v>50</v>
      </c>
      <c r="X3" s="1" t="s">
        <v>51</v>
      </c>
      <c r="Y3" s="196" t="s">
        <v>315</v>
      </c>
      <c r="Z3" s="162" t="s">
        <v>316</v>
      </c>
      <c r="AA3" s="162" t="s">
        <v>317</v>
      </c>
      <c r="AB3" s="162" t="s">
        <v>319</v>
      </c>
      <c r="AC3" s="162" t="s">
        <v>320</v>
      </c>
      <c r="AD3" s="164" t="s">
        <v>321</v>
      </c>
      <c r="AE3" s="168" t="s">
        <v>38</v>
      </c>
      <c r="AF3" s="168"/>
      <c r="AG3" s="168" t="s">
        <v>314</v>
      </c>
      <c r="AH3" s="168"/>
      <c r="AI3" s="168" t="s">
        <v>37</v>
      </c>
      <c r="AJ3" s="168"/>
      <c r="AK3" s="166" t="s">
        <v>328</v>
      </c>
      <c r="AL3" s="166" t="s">
        <v>327</v>
      </c>
      <c r="AO3" s="1" t="s">
        <v>34</v>
      </c>
      <c r="AP3" s="167" t="s">
        <v>300</v>
      </c>
      <c r="AQ3" s="167" t="s">
        <v>329</v>
      </c>
      <c r="AR3" s="167" t="s">
        <v>301</v>
      </c>
      <c r="AZ3" s="186" t="s">
        <v>1</v>
      </c>
      <c r="BA3" s="186" t="s">
        <v>2</v>
      </c>
      <c r="BB3" s="189" t="s">
        <v>8</v>
      </c>
      <c r="BC3" s="190"/>
      <c r="BD3" s="189" t="s">
        <v>17</v>
      </c>
      <c r="BE3" s="190"/>
      <c r="BF3" s="186" t="s">
        <v>9</v>
      </c>
      <c r="BG3" s="160" t="s">
        <v>4</v>
      </c>
      <c r="BH3" s="161"/>
      <c r="BI3" s="160" t="s">
        <v>5</v>
      </c>
      <c r="BJ3" s="161"/>
      <c r="BK3" s="160" t="s">
        <v>322</v>
      </c>
      <c r="BL3" s="161"/>
      <c r="BM3" s="7" t="s">
        <v>4</v>
      </c>
      <c r="BN3" s="7" t="s">
        <v>5</v>
      </c>
      <c r="BO3" s="7" t="s">
        <v>322</v>
      </c>
      <c r="BP3" s="188" t="s">
        <v>31</v>
      </c>
      <c r="BQ3" s="188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92"/>
      <c r="X4" s="1" t="s">
        <v>52</v>
      </c>
      <c r="Y4" s="197"/>
      <c r="Z4" s="163"/>
      <c r="AA4" s="163"/>
      <c r="AB4" s="163"/>
      <c r="AC4" s="163"/>
      <c r="AD4" s="165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66"/>
      <c r="AL4" s="166"/>
      <c r="AM4" s="1">
        <f>AM28</f>
        <v>-6</v>
      </c>
      <c r="AO4" s="1" t="s">
        <v>35</v>
      </c>
      <c r="AP4" s="167"/>
      <c r="AQ4" s="167"/>
      <c r="AR4" s="167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87"/>
      <c r="BA4" s="187"/>
      <c r="BB4" s="3" t="s">
        <v>1</v>
      </c>
      <c r="BC4" s="3" t="s">
        <v>2</v>
      </c>
      <c r="BD4" s="3" t="s">
        <v>1</v>
      </c>
      <c r="BE4" s="3" t="s">
        <v>2</v>
      </c>
      <c r="BF4" s="187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334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334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334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IF(AND(AC7="LL",Z5=Z6),IF(Z6="M1","C","M1"),Z6)</f>
        <v>M1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IF(AND(AC8="LL",Z6=Z7),IF(Z7="M1","C","M1"),Z7)</f>
        <v>M1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1" t="s">
        <v>49</v>
      </c>
      <c r="U9" s="92"/>
      <c r="V9" s="112" t="str">
        <f t="shared" si="0"/>
        <v/>
      </c>
      <c r="W9" s="82"/>
      <c r="X9" s="84"/>
      <c r="Y9" s="9" t="str">
        <f t="shared" si="6"/>
        <v>B</v>
      </c>
      <c r="Z9" s="4" t="str">
        <f t="shared" si="7"/>
        <v>M1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101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4" t="str">
        <f>H5</f>
        <v>M1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W</v>
      </c>
      <c r="L10" s="94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 t="shared" ref="S10:S41" si="13">IF(M10="","",IF(X10="",IF(AO10="S",0,S9),IF(X10="W",IF(AO10="S",0,S9)+INT(REPLACE(B10,1,1,"")),IF(AO10="S",0,S9)-INT(REPLACE(B10,1,1,"")))))</f>
        <v>1</v>
      </c>
      <c r="T10" s="107" t="str">
        <f>IF(M9="","",IF(AO10="S","",IF(S10&gt;=0,S10,IF(AW10="R",S10,""))))</f>
        <v/>
      </c>
      <c r="U10" s="96">
        <f>IF(M10="","",IF(B10="NB",U9,IF(T10="",SUM($T$5:$T10)+S10,SUM($T$5:$T10))))</f>
        <v>1</v>
      </c>
      <c r="V10" s="108" t="str">
        <f t="shared" si="0"/>
        <v/>
      </c>
      <c r="W10" s="83">
        <f t="shared" ref="W10:W41" si="14">IF(M10="","",IF(K10="W",0+BN10,0-BN10)+IF(F10="W",0+BM10,0-BM10))+IF(R10="W",0+BO10,0-BO10)</f>
        <v>1</v>
      </c>
      <c r="X10" s="85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IF(M9="","",IF(Y10="B",IF(M9="P",BH10,""),IF(M8="P",BH10,"")))</f>
        <v/>
      </c>
      <c r="AF10" s="1" t="str">
        <f t="shared" ref="AF10:AF41" si="17">IF(M9="","",IF(Y10="B",IF(M9="B",BH10,""),IF(M8="B",BH10,"")))</f>
        <v>B</v>
      </c>
      <c r="AG10" s="1" t="str">
        <f t="shared" ref="AG10:AG41" si="18">IF(M9="","",IF(Z10="C",IF(M9="B",BJ10,""),IF(M8="P",BJ10,"")))</f>
        <v>B</v>
      </c>
      <c r="AH10" s="1" t="str">
        <f t="shared" ref="AH10:AH41" si="19">IF(M9="","",IF(Z10="C",IF(M9="P",BJ10,""),IF(M8="B",BJ10,"")))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 t="shared" ref="AT10:AT41" si="27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8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9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0">IF(M9="","",IF(AND(S10&lt;0,AS10&gt;2,S10&gt;=(2-AS10)),"R","N"))</f>
        <v>N</v>
      </c>
      <c r="AX10" s="1" t="str">
        <f t="shared" ref="AX10:AX41" si="31">IF(M9="","",IF(AA10="B",IF(M9="P",BL10,""),IF(M9="B",BL10,"")))</f>
        <v>B</v>
      </c>
      <c r="AY10" s="1" t="str">
        <f t="shared" ref="AY10:AY41" si="32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3">IF(AZ5="",0,AZ5)&amp;IF(AZ6="",0,AZ6)&amp;IF(AZ7="",0,AZ7)&amp;IF(AZ8="",0,AZ8)&amp;IF(AZ9="",0,AZ9)</f>
        <v>12010</v>
      </c>
      <c r="BC10" s="1" t="str">
        <f t="shared" si="33"/>
        <v>00101</v>
      </c>
      <c r="BF10" s="1" t="str">
        <f>IF(COUNTBLANK(AZ5:AZ9)&gt;2,"B","P")</f>
        <v>P</v>
      </c>
      <c r="BG10" s="1" t="str">
        <f t="shared" ref="BG10:BG41" si="34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5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6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102" t="str">
        <f t="shared" si="1"/>
        <v/>
      </c>
      <c r="D11" s="13" t="str">
        <f t="shared" ref="D11:D74" si="37">AE11</f>
        <v>F2</v>
      </c>
      <c r="E11" s="45" t="str">
        <f t="shared" ref="E11:E74" si="38">AF11</f>
        <v/>
      </c>
      <c r="F11" s="8" t="str">
        <f t="shared" si="12"/>
        <v>W</v>
      </c>
      <c r="H11" s="105" t="str">
        <f t="shared" si="2"/>
        <v/>
      </c>
      <c r="I11" s="13" t="str">
        <f t="shared" ref="I11:I74" si="39">AG11</f>
        <v/>
      </c>
      <c r="J11" s="45" t="str">
        <f t="shared" ref="J11:J74" si="40">AH11</f>
        <v>L4</v>
      </c>
      <c r="K11" s="8" t="str">
        <f t="shared" ref="K11:K74" si="41">IF(M11="","",IF(M11="P",IF(I11="","L","W"),IF(J11="","L","W")))</f>
        <v>L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13" t="str">
        <f t="shared" ref="P11:P74" si="42">AI11</f>
        <v/>
      </c>
      <c r="Q11" s="45" t="str">
        <f t="shared" ref="Q11:Q74" si="43">AJ11</f>
        <v>L4</v>
      </c>
      <c r="R11" s="4" t="str">
        <f t="shared" ref="R11:R74" si="44">IF(M11="","",IF(M11="P",IF(P11="","L","W"),IF(Q11="","L","W")))</f>
        <v>L</v>
      </c>
      <c r="S11" s="4">
        <f t="shared" si="13"/>
        <v>-5</v>
      </c>
      <c r="T11" s="107" t="str">
        <f t="shared" ref="T11:T74" si="45">IF(M10="","",IF(AO11="S","",IF(S11&gt;=0,S11,IF(AW11="R",S11,""))))</f>
        <v/>
      </c>
      <c r="U11" s="4">
        <f>IF(M11="","",IF(B11="NB",U10,IF(T11="",SUM($T$5:$T11)+S11,SUM($T$5:$T11))))</f>
        <v>-5</v>
      </c>
      <c r="V11" s="109" t="str">
        <f t="shared" si="0"/>
        <v/>
      </c>
      <c r="W11" s="83">
        <f t="shared" si="14"/>
        <v>-6</v>
      </c>
      <c r="X11" s="85" t="str">
        <f t="shared" si="15"/>
        <v>L</v>
      </c>
      <c r="Y11" s="9" t="str">
        <f t="shared" si="6"/>
        <v>B</v>
      </c>
      <c r="Z11" s="4" t="str">
        <f t="shared" si="7"/>
        <v>M1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/>
      </c>
      <c r="AH11" s="1" t="str">
        <f t="shared" si="19"/>
        <v>L4</v>
      </c>
      <c r="AI11" s="1" t="str">
        <f t="shared" si="20"/>
        <v/>
      </c>
      <c r="AJ11" s="1" t="str">
        <f t="shared" si="21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2</v>
      </c>
      <c r="AL11" s="1">
        <f t="shared" ref="AL11:AL74" si="47">IF(E11="",0,IF(OR(E11="B",E11="XB"),1,INT(RIGHT(E11))))+IF(J11="",0,IF(OR(J11="B",J11="XB"),1,INT(RIGHT(J11))))+IF(Q11="",0,IF(OR(Q11="B",Q11="XB"),1,INT(RIGHT(Q11))))</f>
        <v>8</v>
      </c>
      <c r="AM11" s="1">
        <f t="shared" si="5"/>
        <v>0</v>
      </c>
      <c r="AN11" s="1">
        <f t="shared" si="22"/>
        <v>-1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si="27"/>
        <v>N</v>
      </c>
      <c r="AU11" s="1" t="str">
        <f t="shared" si="28"/>
        <v>N</v>
      </c>
      <c r="AV11" s="1" t="str">
        <f t="shared" si="29"/>
        <v>N</v>
      </c>
      <c r="AW11" s="1" t="str">
        <f t="shared" si="30"/>
        <v>N</v>
      </c>
      <c r="AX11" s="1" t="str">
        <f t="shared" si="31"/>
        <v/>
      </c>
      <c r="AY11" s="1" t="str">
        <f t="shared" si="32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3"/>
        <v>20101</v>
      </c>
      <c r="BC11" s="1" t="str">
        <f t="shared" si="33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4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5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6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102" t="str">
        <f t="shared" si="1"/>
        <v/>
      </c>
      <c r="D12" s="13" t="str">
        <f t="shared" si="37"/>
        <v>B</v>
      </c>
      <c r="E12" s="45" t="str">
        <f t="shared" si="38"/>
        <v/>
      </c>
      <c r="F12" s="8" t="str">
        <f t="shared" si="12"/>
        <v>W</v>
      </c>
      <c r="H12" s="105" t="str">
        <f t="shared" si="2"/>
        <v/>
      </c>
      <c r="I12" s="13" t="str">
        <f t="shared" si="39"/>
        <v>F2</v>
      </c>
      <c r="J12" s="45" t="str">
        <f t="shared" si="40"/>
        <v/>
      </c>
      <c r="K12" s="8" t="str">
        <f t="shared" si="41"/>
        <v>W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13" t="str">
        <f t="shared" si="42"/>
        <v/>
      </c>
      <c r="Q12" s="45" t="str">
        <f t="shared" si="43"/>
        <v>F2</v>
      </c>
      <c r="R12" s="4" t="str">
        <f t="shared" si="44"/>
        <v>L</v>
      </c>
      <c r="S12" s="4">
        <f t="shared" si="13"/>
        <v>-4</v>
      </c>
      <c r="T12" s="107" t="str">
        <f t="shared" si="45"/>
        <v/>
      </c>
      <c r="U12" s="4">
        <f>IF(M12="","",IF(B12="NB",U11,IF(T12="",SUM($T$5:$T12)+S12,SUM($T$5:$T12))))</f>
        <v>-4</v>
      </c>
      <c r="V12" s="109" t="str">
        <f t="shared" si="0"/>
        <v/>
      </c>
      <c r="W12" s="83">
        <f t="shared" si="14"/>
        <v>1</v>
      </c>
      <c r="X12" s="85" t="str">
        <f t="shared" si="15"/>
        <v>W</v>
      </c>
      <c r="Y12" s="9" t="str">
        <f t="shared" si="6"/>
        <v>B</v>
      </c>
      <c r="Z12" s="4" t="str">
        <f t="shared" si="7"/>
        <v>M1</v>
      </c>
      <c r="AA12" s="4" t="str">
        <f t="shared" si="8"/>
        <v>C</v>
      </c>
      <c r="AB12" s="4" t="str">
        <f t="shared" si="4"/>
        <v>LW</v>
      </c>
      <c r="AC12" s="4" t="str">
        <f t="shared" si="9"/>
        <v>WL</v>
      </c>
      <c r="AD12" s="4" t="str">
        <f t="shared" si="10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>F2</v>
      </c>
      <c r="AH12" s="1" t="str">
        <f t="shared" si="19"/>
        <v/>
      </c>
      <c r="AI12" s="1" t="str">
        <f t="shared" si="20"/>
        <v/>
      </c>
      <c r="AJ12" s="1" t="str">
        <f t="shared" si="21"/>
        <v>F2</v>
      </c>
      <c r="AK12" s="1">
        <f t="shared" si="46"/>
        <v>3</v>
      </c>
      <c r="AL12" s="1">
        <f t="shared" si="47"/>
        <v>2</v>
      </c>
      <c r="AM12" s="1">
        <f t="shared" si="5"/>
        <v>1</v>
      </c>
      <c r="AN12" s="1">
        <f t="shared" si="22"/>
        <v>1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27"/>
        <v>Y</v>
      </c>
      <c r="AU12" s="1" t="str">
        <f t="shared" si="28"/>
        <v>Y</v>
      </c>
      <c r="AV12" s="1" t="str">
        <f t="shared" si="29"/>
        <v>N</v>
      </c>
      <c r="AW12" s="1" t="str">
        <f t="shared" si="30"/>
        <v>N</v>
      </c>
      <c r="AX12" s="1" t="str">
        <f t="shared" si="31"/>
        <v/>
      </c>
      <c r="AY12" s="1" t="str">
        <f t="shared" si="32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3"/>
        <v>01012</v>
      </c>
      <c r="BC12" s="1" t="str">
        <f t="shared" si="33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4"/>
        <v>F2W</v>
      </c>
      <c r="BH12" s="1" t="str">
        <f t="shared" si="50"/>
        <v>B</v>
      </c>
      <c r="BI12" s="1" t="str">
        <f t="shared" si="35"/>
        <v>L4L</v>
      </c>
      <c r="BJ12" s="1" t="str">
        <f t="shared" si="51"/>
        <v>F2</v>
      </c>
      <c r="BK12" s="1" t="str">
        <f t="shared" si="36"/>
        <v>L4L</v>
      </c>
      <c r="BL12" s="1" t="str">
        <f t="shared" si="52"/>
        <v>F2</v>
      </c>
      <c r="BM12" s="1">
        <f t="shared" si="53"/>
        <v>1</v>
      </c>
      <c r="BN12" s="1" t="str">
        <f t="shared" si="54"/>
        <v>2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P8</v>
      </c>
      <c r="C13" s="102" t="str">
        <f t="shared" si="1"/>
        <v/>
      </c>
      <c r="D13" s="13" t="str">
        <f t="shared" si="37"/>
        <v>L4</v>
      </c>
      <c r="E13" s="45" t="str">
        <f t="shared" si="38"/>
        <v/>
      </c>
      <c r="F13" s="8" t="str">
        <f t="shared" si="12"/>
        <v>L</v>
      </c>
      <c r="H13" s="105" t="str">
        <f t="shared" si="2"/>
        <v/>
      </c>
      <c r="I13" s="13" t="str">
        <f t="shared" si="39"/>
        <v>B</v>
      </c>
      <c r="J13" s="45" t="str">
        <f t="shared" si="40"/>
        <v/>
      </c>
      <c r="K13" s="8" t="str">
        <f t="shared" si="41"/>
        <v>L</v>
      </c>
      <c r="L13" s="94"/>
      <c r="M13" s="17" t="str">
        <f>IF('Hedging Dashboard'!AH13="","",'Hedging Dashboard'!AH13)</f>
        <v>B</v>
      </c>
      <c r="O13" s="9" t="str">
        <f t="shared" si="3"/>
        <v>B</v>
      </c>
      <c r="P13" s="13" t="str">
        <f t="shared" si="42"/>
        <v>F3</v>
      </c>
      <c r="Q13" s="45" t="str">
        <f t="shared" si="43"/>
        <v/>
      </c>
      <c r="R13" s="4" t="str">
        <f t="shared" si="44"/>
        <v>L</v>
      </c>
      <c r="S13" s="4">
        <f t="shared" si="13"/>
        <v>-12</v>
      </c>
      <c r="T13" s="107" t="str">
        <f t="shared" si="45"/>
        <v/>
      </c>
      <c r="U13" s="4">
        <f>IF(M13="","",IF(B13="NB",U12,IF(T13="",SUM($T$5:$T13)+S13,SUM($T$5:$T13))))</f>
        <v>-12</v>
      </c>
      <c r="V13" s="109" t="str">
        <f t="shared" si="0"/>
        <v/>
      </c>
      <c r="W13" s="83">
        <f t="shared" si="14"/>
        <v>-8</v>
      </c>
      <c r="X13" s="85" t="str">
        <f t="shared" si="15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B</v>
      </c>
      <c r="AB13" s="4" t="str">
        <f t="shared" si="4"/>
        <v>WW</v>
      </c>
      <c r="AC13" s="4" t="str">
        <f t="shared" si="9"/>
        <v>LW</v>
      </c>
      <c r="AD13" s="4" t="str">
        <f t="shared" si="10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>B</v>
      </c>
      <c r="AH13" s="1" t="str">
        <f t="shared" si="19"/>
        <v/>
      </c>
      <c r="AI13" s="1" t="str">
        <f t="shared" si="20"/>
        <v>F3</v>
      </c>
      <c r="AJ13" s="1" t="str">
        <f t="shared" si="21"/>
        <v/>
      </c>
      <c r="AK13" s="1">
        <f t="shared" si="46"/>
        <v>8</v>
      </c>
      <c r="AL13" s="1">
        <f t="shared" si="47"/>
        <v>0</v>
      </c>
      <c r="AM13" s="1">
        <f t="shared" si="5"/>
        <v>0</v>
      </c>
      <c r="AN13" s="1">
        <f t="shared" si="22"/>
        <v>-1</v>
      </c>
      <c r="AO13" s="1" t="str">
        <f t="shared" si="56"/>
        <v>C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27"/>
        <v>N</v>
      </c>
      <c r="AU13" s="1" t="str">
        <f t="shared" si="28"/>
        <v>N</v>
      </c>
      <c r="AV13" s="1" t="str">
        <f t="shared" si="29"/>
        <v>N</v>
      </c>
      <c r="AW13" s="1" t="str">
        <f t="shared" si="30"/>
        <v>N</v>
      </c>
      <c r="AX13" s="1" t="str">
        <f t="shared" si="31"/>
        <v>F3</v>
      </c>
      <c r="AY13" s="1" t="str">
        <f t="shared" si="32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3"/>
        <v>10123</v>
      </c>
      <c r="BC13" s="1" t="str">
        <f t="shared" si="33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4"/>
        <v>BW</v>
      </c>
      <c r="BH13" s="1" t="str">
        <f t="shared" si="50"/>
        <v>L4</v>
      </c>
      <c r="BI13" s="1" t="str">
        <f t="shared" si="35"/>
        <v>F2W</v>
      </c>
      <c r="BJ13" s="1" t="str">
        <f t="shared" si="51"/>
        <v>B</v>
      </c>
      <c r="BK13" s="1" t="str">
        <f t="shared" si="36"/>
        <v>F2L</v>
      </c>
      <c r="BL13" s="1" t="str">
        <f t="shared" si="52"/>
        <v>F3</v>
      </c>
      <c r="BM13" s="1" t="str">
        <f t="shared" si="53"/>
        <v>4</v>
      </c>
      <c r="BN13" s="1">
        <f t="shared" si="54"/>
        <v>1</v>
      </c>
      <c r="BO13" s="1" t="str">
        <f t="shared" si="55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6" t="str">
        <f t="shared" si="11"/>
        <v>B2</v>
      </c>
      <c r="C14" s="103" t="str">
        <f t="shared" si="1"/>
        <v/>
      </c>
      <c r="D14" s="13" t="str">
        <f t="shared" si="37"/>
        <v/>
      </c>
      <c r="E14" s="45" t="str">
        <f t="shared" si="38"/>
        <v>F2</v>
      </c>
      <c r="F14" s="10" t="str">
        <f t="shared" si="12"/>
        <v>W</v>
      </c>
      <c r="H14" s="106" t="str">
        <f t="shared" si="2"/>
        <v/>
      </c>
      <c r="I14" s="13" t="str">
        <f t="shared" si="39"/>
        <v>F2</v>
      </c>
      <c r="J14" s="45" t="str">
        <f t="shared" si="40"/>
        <v/>
      </c>
      <c r="K14" s="10" t="str">
        <f t="shared" si="41"/>
        <v>L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13" t="str">
        <f t="shared" si="42"/>
        <v/>
      </c>
      <c r="Q14" s="45" t="str">
        <f t="shared" si="43"/>
        <v>XF2</v>
      </c>
      <c r="R14" s="5" t="str">
        <f t="shared" si="44"/>
        <v>W</v>
      </c>
      <c r="S14" s="5">
        <f t="shared" si="13"/>
        <v>-10</v>
      </c>
      <c r="T14" s="107" t="str">
        <f t="shared" si="45"/>
        <v/>
      </c>
      <c r="U14" s="5">
        <f>IF(M14="","",IF(B14="NB",U13,IF(T14="",SUM($T$5:$T14)+S14,SUM($T$5:$T14))))</f>
        <v>-10</v>
      </c>
      <c r="V14" s="110" t="str">
        <f t="shared" si="0"/>
        <v/>
      </c>
      <c r="W14" s="83">
        <f t="shared" si="14"/>
        <v>2</v>
      </c>
      <c r="X14" s="85" t="str">
        <f t="shared" si="15"/>
        <v>W</v>
      </c>
      <c r="Y14" s="9" t="str">
        <f t="shared" si="6"/>
        <v>B</v>
      </c>
      <c r="Z14" s="4" t="str">
        <f t="shared" si="7"/>
        <v>M1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F2</v>
      </c>
      <c r="AH14" s="1" t="str">
        <f t="shared" si="19"/>
        <v/>
      </c>
      <c r="AI14" s="1" t="str">
        <f t="shared" si="20"/>
        <v/>
      </c>
      <c r="AJ14" s="1" t="str">
        <f t="shared" si="21"/>
        <v>XF2</v>
      </c>
      <c r="AK14" s="1">
        <f t="shared" si="46"/>
        <v>2</v>
      </c>
      <c r="AL14" s="1">
        <f t="shared" si="47"/>
        <v>4</v>
      </c>
      <c r="AM14" s="1">
        <f t="shared" si="5"/>
        <v>1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5</v>
      </c>
      <c r="AT14" s="15" t="str">
        <f t="shared" si="27"/>
        <v>N</v>
      </c>
      <c r="AU14" s="1" t="str">
        <f t="shared" si="28"/>
        <v>N</v>
      </c>
      <c r="AV14" s="1" t="str">
        <f t="shared" si="29"/>
        <v>N</v>
      </c>
      <c r="AW14" s="1" t="str">
        <f t="shared" si="30"/>
        <v>N</v>
      </c>
      <c r="AX14" s="1" t="str">
        <f t="shared" si="31"/>
        <v/>
      </c>
      <c r="AY14" s="1" t="str">
        <f t="shared" si="32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3"/>
        <v>01230</v>
      </c>
      <c r="BC14" s="1" t="str">
        <f t="shared" si="33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4"/>
        <v>L4L</v>
      </c>
      <c r="BH14" s="1" t="str">
        <f t="shared" si="50"/>
        <v>F2</v>
      </c>
      <c r="BI14" s="1" t="str">
        <f t="shared" si="35"/>
        <v>BL</v>
      </c>
      <c r="BJ14" s="1" t="str">
        <f t="shared" si="51"/>
        <v>F2</v>
      </c>
      <c r="BK14" s="1" t="str">
        <f t="shared" si="36"/>
        <v>F3L</v>
      </c>
      <c r="BL14" s="1" t="str">
        <f t="shared" si="52"/>
        <v>XF2</v>
      </c>
      <c r="BM14" s="1" t="str">
        <f t="shared" si="53"/>
        <v>2</v>
      </c>
      <c r="BN14" s="1" t="str">
        <f t="shared" si="54"/>
        <v>2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B1</v>
      </c>
      <c r="C15" s="101" t="str">
        <f t="shared" si="1"/>
        <v/>
      </c>
      <c r="D15" s="13" t="str">
        <f t="shared" si="37"/>
        <v/>
      </c>
      <c r="E15" s="45" t="str">
        <f t="shared" si="38"/>
        <v>B</v>
      </c>
      <c r="F15" s="14" t="str">
        <f t="shared" si="12"/>
        <v>W</v>
      </c>
      <c r="H15" s="104" t="str">
        <f t="shared" si="2"/>
        <v>C</v>
      </c>
      <c r="I15" s="13" t="str">
        <f t="shared" si="39"/>
        <v>F3</v>
      </c>
      <c r="J15" s="45" t="str">
        <f t="shared" si="40"/>
        <v/>
      </c>
      <c r="K15" s="14" t="str">
        <f t="shared" si="41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2"/>
        <v/>
      </c>
      <c r="Q15" s="45" t="str">
        <f t="shared" si="43"/>
        <v>F3</v>
      </c>
      <c r="R15" s="96" t="str">
        <f t="shared" si="44"/>
        <v>W</v>
      </c>
      <c r="S15" s="96">
        <f t="shared" si="13"/>
        <v>-9</v>
      </c>
      <c r="T15" s="107" t="str">
        <f t="shared" si="45"/>
        <v/>
      </c>
      <c r="U15" s="96">
        <f>IF(M15="","",IF(B15="NB",U14,IF(T15="",SUM($T$5:$T15)+S15,SUM($T$5:$T15))))</f>
        <v>-9</v>
      </c>
      <c r="V15" s="113" t="str">
        <f t="shared" si="0"/>
        <v/>
      </c>
      <c r="W15" s="83">
        <f t="shared" si="14"/>
        <v>1</v>
      </c>
      <c r="X15" s="85" t="str">
        <f t="shared" si="15"/>
        <v>W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F3</v>
      </c>
      <c r="AH15" s="1" t="str">
        <f t="shared" si="19"/>
        <v/>
      </c>
      <c r="AI15" s="1" t="str">
        <f t="shared" si="20"/>
        <v/>
      </c>
      <c r="AJ15" s="1" t="str">
        <f t="shared" si="21"/>
        <v>F3</v>
      </c>
      <c r="AK15" s="1">
        <f t="shared" si="46"/>
        <v>3</v>
      </c>
      <c r="AL15" s="1">
        <f t="shared" si="47"/>
        <v>4</v>
      </c>
      <c r="AM15" s="1">
        <f t="shared" si="5"/>
        <v>4</v>
      </c>
      <c r="AN15" s="1">
        <f t="shared" si="22"/>
        <v>3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6</v>
      </c>
      <c r="AT15" s="15" t="str">
        <f t="shared" si="27"/>
        <v>Y</v>
      </c>
      <c r="AU15" s="1" t="str">
        <f t="shared" si="28"/>
        <v>N</v>
      </c>
      <c r="AV15" s="1" t="str">
        <f t="shared" si="29"/>
        <v>Y</v>
      </c>
      <c r="AW15" s="1" t="str">
        <f t="shared" si="30"/>
        <v>N</v>
      </c>
      <c r="AX15" s="1" t="str">
        <f t="shared" si="31"/>
        <v/>
      </c>
      <c r="AY15" s="1" t="str">
        <f t="shared" si="32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3"/>
        <v>12300</v>
      </c>
      <c r="BC15" s="1" t="str">
        <f t="shared" si="33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4"/>
        <v>F2W</v>
      </c>
      <c r="BH15" s="1" t="str">
        <f t="shared" si="50"/>
        <v>B</v>
      </c>
      <c r="BI15" s="1" t="str">
        <f t="shared" si="35"/>
        <v>F2L</v>
      </c>
      <c r="BJ15" s="1" t="str">
        <f t="shared" si="51"/>
        <v>F3</v>
      </c>
      <c r="BK15" s="1" t="str">
        <f t="shared" si="36"/>
        <v>XF2W</v>
      </c>
      <c r="BL15" s="1" t="str">
        <f t="shared" si="52"/>
        <v>F3</v>
      </c>
      <c r="BM15" s="1">
        <f t="shared" si="53"/>
        <v>1</v>
      </c>
      <c r="BN15" s="1" t="str">
        <f t="shared" si="54"/>
        <v>3</v>
      </c>
      <c r="BO15" s="1" t="str">
        <f t="shared" si="55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B3</v>
      </c>
      <c r="C16" s="102" t="str">
        <f t="shared" si="1"/>
        <v/>
      </c>
      <c r="D16" s="13" t="str">
        <f t="shared" si="37"/>
        <v/>
      </c>
      <c r="E16" s="45" t="str">
        <f t="shared" si="38"/>
        <v>L4</v>
      </c>
      <c r="F16" s="8" t="str">
        <f t="shared" si="12"/>
        <v>L</v>
      </c>
      <c r="H16" s="105" t="str">
        <f t="shared" si="2"/>
        <v/>
      </c>
      <c r="I16" s="13" t="str">
        <f t="shared" si="39"/>
        <v>XF2</v>
      </c>
      <c r="J16" s="45" t="str">
        <f t="shared" si="40"/>
        <v/>
      </c>
      <c r="K16" s="8" t="str">
        <f t="shared" si="41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13" t="str">
        <f t="shared" si="42"/>
        <v/>
      </c>
      <c r="Q16" s="45" t="str">
        <f t="shared" si="43"/>
        <v>B</v>
      </c>
      <c r="R16" s="4" t="str">
        <f t="shared" si="44"/>
        <v>L</v>
      </c>
      <c r="S16" s="4">
        <f t="shared" si="13"/>
        <v>-12</v>
      </c>
      <c r="T16" s="107" t="str">
        <f t="shared" si="45"/>
        <v/>
      </c>
      <c r="U16" s="4">
        <f>IF(M16="","",IF(B16="NB",U15,IF(T16="",SUM($T$5:$T16)+S16,SUM($T$5:$T16))))</f>
        <v>-12</v>
      </c>
      <c r="V16" s="109" t="str">
        <f t="shared" si="0"/>
        <v/>
      </c>
      <c r="W16" s="83">
        <f t="shared" si="14"/>
        <v>-3</v>
      </c>
      <c r="X16" s="85" t="str">
        <f t="shared" si="15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XF2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6"/>
        <v>2</v>
      </c>
      <c r="AL16" s="1">
        <f t="shared" si="47"/>
        <v>5</v>
      </c>
      <c r="AM16" s="1">
        <f t="shared" si="5"/>
        <v>3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7</v>
      </c>
      <c r="AT16" s="15" t="str">
        <f t="shared" si="27"/>
        <v>N</v>
      </c>
      <c r="AU16" s="1" t="str">
        <f t="shared" si="28"/>
        <v>N</v>
      </c>
      <c r="AV16" s="1" t="str">
        <f t="shared" si="29"/>
        <v>N</v>
      </c>
      <c r="AW16" s="1" t="str">
        <f t="shared" si="30"/>
        <v>N</v>
      </c>
      <c r="AX16" s="1" t="str">
        <f t="shared" si="31"/>
        <v/>
      </c>
      <c r="AY16" s="1" t="str">
        <f t="shared" si="32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3"/>
        <v>23000</v>
      </c>
      <c r="BC16" s="1" t="str">
        <f t="shared" si="33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4"/>
        <v>BW</v>
      </c>
      <c r="BH16" s="1" t="str">
        <f t="shared" si="50"/>
        <v>L4</v>
      </c>
      <c r="BI16" s="1" t="str">
        <f t="shared" si="35"/>
        <v>F3L</v>
      </c>
      <c r="BJ16" s="1" t="str">
        <f t="shared" si="51"/>
        <v>XF2</v>
      </c>
      <c r="BK16" s="1" t="str">
        <f t="shared" si="36"/>
        <v>F3W</v>
      </c>
      <c r="BL16" s="1" t="str">
        <f t="shared" si="52"/>
        <v>B</v>
      </c>
      <c r="BM16" s="1" t="str">
        <f t="shared" si="53"/>
        <v>4</v>
      </c>
      <c r="BN16" s="1" t="str">
        <f t="shared" si="54"/>
        <v>2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P1</v>
      </c>
      <c r="C17" s="102" t="str">
        <f t="shared" si="1"/>
        <v/>
      </c>
      <c r="D17" s="13" t="str">
        <f t="shared" si="37"/>
        <v>F2</v>
      </c>
      <c r="E17" s="45" t="str">
        <f t="shared" si="38"/>
        <v/>
      </c>
      <c r="F17" s="8" t="str">
        <f t="shared" si="12"/>
        <v>L</v>
      </c>
      <c r="H17" s="105" t="str">
        <f t="shared" si="2"/>
        <v/>
      </c>
      <c r="I17" s="13" t="str">
        <f t="shared" si="39"/>
        <v/>
      </c>
      <c r="J17" s="45" t="str">
        <f t="shared" si="40"/>
        <v>F3</v>
      </c>
      <c r="K17" s="8" t="str">
        <f t="shared" si="41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13" t="str">
        <f t="shared" si="42"/>
        <v>F2</v>
      </c>
      <c r="Q17" s="45" t="str">
        <f t="shared" si="43"/>
        <v/>
      </c>
      <c r="R17" s="4" t="str">
        <f t="shared" si="44"/>
        <v>L</v>
      </c>
      <c r="S17" s="4">
        <f t="shared" si="13"/>
        <v>-13</v>
      </c>
      <c r="T17" s="107" t="str">
        <f t="shared" si="45"/>
        <v/>
      </c>
      <c r="U17" s="4">
        <f>IF(M17="","",IF(B17="NB",U16,IF(T17="",SUM($T$5:$T17)+S17,SUM($T$5:$T17))))</f>
        <v>-13</v>
      </c>
      <c r="V17" s="109" t="str">
        <f t="shared" si="0"/>
        <v/>
      </c>
      <c r="W17" s="83">
        <f t="shared" si="14"/>
        <v>-1</v>
      </c>
      <c r="X17" s="85" t="str">
        <f t="shared" si="15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/>
      </c>
      <c r="AH17" s="1" t="str">
        <f t="shared" si="19"/>
        <v>F3</v>
      </c>
      <c r="AI17" s="1" t="str">
        <f t="shared" si="20"/>
        <v>F2</v>
      </c>
      <c r="AJ17" s="1" t="str">
        <f t="shared" si="21"/>
        <v/>
      </c>
      <c r="AK17" s="1">
        <f t="shared" si="46"/>
        <v>4</v>
      </c>
      <c r="AL17" s="1">
        <f t="shared" si="47"/>
        <v>3</v>
      </c>
      <c r="AM17" s="1">
        <f t="shared" si="5"/>
        <v>0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8</v>
      </c>
      <c r="AT17" s="15" t="str">
        <f t="shared" si="27"/>
        <v>N</v>
      </c>
      <c r="AU17" s="1" t="str">
        <f t="shared" si="28"/>
        <v>Y</v>
      </c>
      <c r="AV17" s="1" t="str">
        <f t="shared" si="29"/>
        <v>N</v>
      </c>
      <c r="AW17" s="1" t="str">
        <f t="shared" si="30"/>
        <v>N</v>
      </c>
      <c r="AX17" s="1" t="str">
        <f t="shared" si="31"/>
        <v>F2</v>
      </c>
      <c r="AY17" s="1" t="str">
        <f t="shared" si="32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3"/>
        <v>30001</v>
      </c>
      <c r="BC17" s="1" t="str">
        <f t="shared" si="33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4"/>
        <v>L4L</v>
      </c>
      <c r="BH17" s="1" t="str">
        <f t="shared" si="50"/>
        <v>F2</v>
      </c>
      <c r="BI17" s="1" t="str">
        <f t="shared" si="35"/>
        <v>XF2W</v>
      </c>
      <c r="BJ17" s="1" t="str">
        <f t="shared" si="51"/>
        <v>F3</v>
      </c>
      <c r="BK17" s="1" t="str">
        <f t="shared" si="36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3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P7</v>
      </c>
      <c r="C18" s="102" t="str">
        <f t="shared" si="1"/>
        <v>M1</v>
      </c>
      <c r="D18" s="13" t="str">
        <f t="shared" si="37"/>
        <v>F3</v>
      </c>
      <c r="E18" s="45" t="str">
        <f t="shared" si="38"/>
        <v/>
      </c>
      <c r="F18" s="8" t="str">
        <f t="shared" si="12"/>
        <v>L</v>
      </c>
      <c r="H18" s="105" t="str">
        <f t="shared" si="2"/>
        <v/>
      </c>
      <c r="I18" s="13" t="str">
        <f t="shared" si="39"/>
        <v>B</v>
      </c>
      <c r="J18" s="45" t="str">
        <f t="shared" si="40"/>
        <v/>
      </c>
      <c r="K18" s="8" t="str">
        <f t="shared" si="41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13" t="str">
        <f t="shared" si="42"/>
        <v>F3</v>
      </c>
      <c r="Q18" s="45" t="str">
        <f t="shared" si="43"/>
        <v/>
      </c>
      <c r="R18" s="4" t="str">
        <f t="shared" si="44"/>
        <v>L</v>
      </c>
      <c r="S18" s="4">
        <f t="shared" si="13"/>
        <v>-20</v>
      </c>
      <c r="T18" s="107" t="str">
        <f t="shared" si="45"/>
        <v/>
      </c>
      <c r="U18" s="4">
        <f>IF(M18="","",IF(B18="NB",U17,IF(T18="",SUM($T$5:$T18)+S18,SUM($T$5:$T18))))</f>
        <v>-20</v>
      </c>
      <c r="V18" s="109" t="str">
        <f t="shared" si="0"/>
        <v/>
      </c>
      <c r="W18" s="83">
        <f t="shared" si="14"/>
        <v>-7</v>
      </c>
      <c r="X18" s="85" t="str">
        <f t="shared" si="15"/>
        <v>L</v>
      </c>
      <c r="Y18" s="9" t="str">
        <f t="shared" si="6"/>
        <v>M1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16"/>
        <v>F3</v>
      </c>
      <c r="AF18" s="1" t="str">
        <f t="shared" si="17"/>
        <v/>
      </c>
      <c r="AG18" s="1" t="str">
        <f t="shared" si="18"/>
        <v>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6"/>
        <v>7</v>
      </c>
      <c r="AL18" s="1">
        <f t="shared" si="47"/>
        <v>0</v>
      </c>
      <c r="AM18" s="1">
        <f t="shared" si="5"/>
        <v>-6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9</v>
      </c>
      <c r="AT18" s="15" t="str">
        <f t="shared" si="27"/>
        <v>N</v>
      </c>
      <c r="AU18" s="1" t="str">
        <f t="shared" si="28"/>
        <v>N</v>
      </c>
      <c r="AV18" s="1" t="str">
        <f t="shared" si="29"/>
        <v>N</v>
      </c>
      <c r="AW18" s="1" t="str">
        <f t="shared" si="30"/>
        <v>N</v>
      </c>
      <c r="AX18" s="1" t="str">
        <f t="shared" si="31"/>
        <v>F3</v>
      </c>
      <c r="AY18" s="1" t="str">
        <f t="shared" si="32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3"/>
        <v>00010</v>
      </c>
      <c r="BC18" s="1" t="str">
        <f t="shared" si="33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4"/>
        <v>F2L</v>
      </c>
      <c r="BH18" s="1" t="str">
        <f t="shared" si="50"/>
        <v>F3</v>
      </c>
      <c r="BI18" s="1" t="str">
        <f t="shared" si="35"/>
        <v>F3W</v>
      </c>
      <c r="BJ18" s="1" t="str">
        <f t="shared" si="51"/>
        <v>B</v>
      </c>
      <c r="BK18" s="1" t="str">
        <f t="shared" si="36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6" t="str">
        <f t="shared" si="11"/>
        <v>P2</v>
      </c>
      <c r="C19" s="103" t="str">
        <f t="shared" si="1"/>
        <v/>
      </c>
      <c r="D19" s="13" t="str">
        <f t="shared" si="37"/>
        <v/>
      </c>
      <c r="E19" s="45" t="str">
        <f t="shared" si="38"/>
        <v>XF2</v>
      </c>
      <c r="F19" s="10" t="str">
        <f t="shared" si="12"/>
        <v>L</v>
      </c>
      <c r="H19" s="106" t="str">
        <f t="shared" si="2"/>
        <v/>
      </c>
      <c r="I19" s="13" t="str">
        <f t="shared" si="39"/>
        <v>F2</v>
      </c>
      <c r="J19" s="45" t="str">
        <f t="shared" si="40"/>
        <v/>
      </c>
      <c r="K19" s="10" t="str">
        <f t="shared" si="41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13" t="str">
        <f t="shared" si="42"/>
        <v>XF2</v>
      </c>
      <c r="Q19" s="45" t="str">
        <f t="shared" si="43"/>
        <v/>
      </c>
      <c r="R19" s="5" t="str">
        <f t="shared" si="44"/>
        <v>W</v>
      </c>
      <c r="S19" s="5">
        <f t="shared" si="13"/>
        <v>-18</v>
      </c>
      <c r="T19" s="107" t="str">
        <f t="shared" si="45"/>
        <v/>
      </c>
      <c r="U19" s="5">
        <f>IF(M19="","",IF(B19="NB",U18,IF(T19="",SUM($T$5:$T19)+S19,SUM($T$5:$T19))))</f>
        <v>-18</v>
      </c>
      <c r="V19" s="110" t="str">
        <f t="shared" si="0"/>
        <v/>
      </c>
      <c r="W19" s="83">
        <f t="shared" si="14"/>
        <v>2</v>
      </c>
      <c r="X19" s="85" t="str">
        <f t="shared" si="15"/>
        <v>W</v>
      </c>
      <c r="Y19" s="9" t="str">
        <f t="shared" si="6"/>
        <v>M1</v>
      </c>
      <c r="Z19" s="4" t="str">
        <f t="shared" si="7"/>
        <v>C</v>
      </c>
      <c r="AA19" s="4" t="str">
        <f t="shared" si="8"/>
        <v>C</v>
      </c>
      <c r="AB19" s="4" t="str">
        <f t="shared" si="4"/>
        <v>LL</v>
      </c>
      <c r="AC19" s="4" t="str">
        <f t="shared" si="9"/>
        <v>WL</v>
      </c>
      <c r="AD19" s="4" t="str">
        <f t="shared" si="10"/>
        <v>LL</v>
      </c>
      <c r="AE19" s="1" t="str">
        <f t="shared" si="16"/>
        <v/>
      </c>
      <c r="AF19" s="1" t="str">
        <f t="shared" si="17"/>
        <v>XF2</v>
      </c>
      <c r="AG19" s="1" t="str">
        <f t="shared" si="18"/>
        <v>F2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6"/>
        <v>4</v>
      </c>
      <c r="AL19" s="1">
        <f t="shared" si="47"/>
        <v>2</v>
      </c>
      <c r="AM19" s="1">
        <f t="shared" si="5"/>
        <v>-5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Y</v>
      </c>
      <c r="AR19" s="1" t="str">
        <f t="shared" si="25"/>
        <v>N</v>
      </c>
      <c r="AS19" s="1">
        <f t="shared" si="26"/>
        <v>10</v>
      </c>
      <c r="AT19" s="15" t="str">
        <f t="shared" si="27"/>
        <v>N</v>
      </c>
      <c r="AU19" s="1" t="str">
        <f t="shared" si="28"/>
        <v>Y</v>
      </c>
      <c r="AV19" s="1" t="str">
        <f t="shared" si="29"/>
        <v>N</v>
      </c>
      <c r="AW19" s="1" t="str">
        <f t="shared" si="30"/>
        <v>N</v>
      </c>
      <c r="AX19" s="1" t="str">
        <f t="shared" si="31"/>
        <v>XF2</v>
      </c>
      <c r="AY19" s="1" t="str">
        <f t="shared" si="32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3"/>
        <v>00100</v>
      </c>
      <c r="BC19" s="1" t="str">
        <f t="shared" si="33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4"/>
        <v>F3L</v>
      </c>
      <c r="BH19" s="1" t="str">
        <f t="shared" si="50"/>
        <v>XF2</v>
      </c>
      <c r="BI19" s="1" t="str">
        <f t="shared" si="35"/>
        <v>BL</v>
      </c>
      <c r="BJ19" s="1" t="str">
        <f t="shared" si="51"/>
        <v>F2</v>
      </c>
      <c r="BK19" s="1" t="str">
        <f t="shared" si="36"/>
        <v>F3L</v>
      </c>
      <c r="BL19" s="1" t="str">
        <f t="shared" si="52"/>
        <v>XF2</v>
      </c>
      <c r="BM19" s="1" t="str">
        <f t="shared" si="53"/>
        <v>2</v>
      </c>
      <c r="BN19" s="1" t="str">
        <f t="shared" si="54"/>
        <v>2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B3</v>
      </c>
      <c r="C20" s="101" t="str">
        <f t="shared" si="1"/>
        <v>B</v>
      </c>
      <c r="D20" s="13" t="str">
        <f t="shared" si="37"/>
        <v>XB</v>
      </c>
      <c r="E20" s="45" t="str">
        <f t="shared" si="38"/>
        <v/>
      </c>
      <c r="F20" s="14" t="str">
        <f t="shared" si="12"/>
        <v>W</v>
      </c>
      <c r="H20" s="104" t="str">
        <f t="shared" si="2"/>
        <v/>
      </c>
      <c r="I20" s="13" t="str">
        <f t="shared" si="39"/>
        <v/>
      </c>
      <c r="J20" s="45" t="str">
        <f t="shared" si="40"/>
        <v>B</v>
      </c>
      <c r="K20" s="14" t="str">
        <f t="shared" si="41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42"/>
        <v/>
      </c>
      <c r="Q20" s="45" t="str">
        <f t="shared" si="43"/>
        <v>F3</v>
      </c>
      <c r="R20" s="96" t="str">
        <f t="shared" si="44"/>
        <v>L</v>
      </c>
      <c r="S20" s="96">
        <f t="shared" si="13"/>
        <v>-21</v>
      </c>
      <c r="T20" s="107" t="str">
        <f t="shared" si="45"/>
        <v/>
      </c>
      <c r="U20" s="96">
        <f>IF(M20="","",IF(B20="NB",U19,IF(T20="",SUM($T$5:$T20)+S20,SUM($T$5:$T20))))</f>
        <v>-21</v>
      </c>
      <c r="V20" s="108" t="str">
        <f t="shared" si="0"/>
        <v/>
      </c>
      <c r="W20" s="83">
        <f t="shared" si="14"/>
        <v>-3</v>
      </c>
      <c r="X20" s="85" t="str">
        <f t="shared" si="15"/>
        <v>L</v>
      </c>
      <c r="Y20" s="9" t="str">
        <f t="shared" si="6"/>
        <v>B</v>
      </c>
      <c r="Z20" s="4" t="str">
        <f t="shared" si="7"/>
        <v>C</v>
      </c>
      <c r="AA20" s="4" t="str">
        <f t="shared" si="8"/>
        <v>C</v>
      </c>
      <c r="AB20" s="4" t="str">
        <f t="shared" si="4"/>
        <v>LL</v>
      </c>
      <c r="AC20" s="4" t="str">
        <f t="shared" si="9"/>
        <v>LW</v>
      </c>
      <c r="AD20" s="4" t="str">
        <f t="shared" si="10"/>
        <v>LW</v>
      </c>
      <c r="AE20" s="1" t="str">
        <f t="shared" si="16"/>
        <v>XB</v>
      </c>
      <c r="AF20" s="1" t="str">
        <f t="shared" si="17"/>
        <v/>
      </c>
      <c r="AG20" s="1" t="str">
        <f t="shared" si="18"/>
        <v/>
      </c>
      <c r="AH20" s="1" t="str">
        <f t="shared" si="19"/>
        <v>B</v>
      </c>
      <c r="AI20" s="1" t="str">
        <f t="shared" si="20"/>
        <v/>
      </c>
      <c r="AJ20" s="1" t="str">
        <f t="shared" si="21"/>
        <v>F3</v>
      </c>
      <c r="AK20" s="1">
        <f t="shared" si="46"/>
        <v>1</v>
      </c>
      <c r="AL20" s="1">
        <f t="shared" si="47"/>
        <v>4</v>
      </c>
      <c r="AM20" s="1">
        <f t="shared" si="5"/>
        <v>-6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11</v>
      </c>
      <c r="AT20" s="15" t="str">
        <f t="shared" si="27"/>
        <v>N</v>
      </c>
      <c r="AU20" s="1" t="str">
        <f t="shared" si="28"/>
        <v>N</v>
      </c>
      <c r="AV20" s="1" t="str">
        <f t="shared" si="29"/>
        <v>N</v>
      </c>
      <c r="AW20" s="1" t="str">
        <f t="shared" si="30"/>
        <v>N</v>
      </c>
      <c r="AX20" s="1" t="str">
        <f t="shared" si="31"/>
        <v/>
      </c>
      <c r="AY20" s="1" t="str">
        <f t="shared" si="32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3"/>
        <v>01001</v>
      </c>
      <c r="BC20" s="1" t="str">
        <f t="shared" si="33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4"/>
        <v>XF2L</v>
      </c>
      <c r="BH20" s="1" t="str">
        <f t="shared" si="50"/>
        <v>XB</v>
      </c>
      <c r="BI20" s="1" t="str">
        <f t="shared" si="35"/>
        <v>F2W</v>
      </c>
      <c r="BJ20" s="1" t="str">
        <f t="shared" si="51"/>
        <v>B</v>
      </c>
      <c r="BK20" s="1" t="str">
        <f t="shared" si="36"/>
        <v>XF2W</v>
      </c>
      <c r="BL20" s="1" t="str">
        <f t="shared" si="52"/>
        <v>F3</v>
      </c>
      <c r="BM20" s="1">
        <f t="shared" si="53"/>
        <v>1</v>
      </c>
      <c r="BN20" s="1">
        <f t="shared" si="54"/>
        <v>1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B2</v>
      </c>
      <c r="C21" s="102" t="str">
        <f t="shared" si="1"/>
        <v/>
      </c>
      <c r="D21" s="13" t="str">
        <f t="shared" si="37"/>
        <v>XF2</v>
      </c>
      <c r="E21" s="45" t="str">
        <f t="shared" si="38"/>
        <v/>
      </c>
      <c r="F21" s="8" t="str">
        <f t="shared" si="12"/>
        <v>W</v>
      </c>
      <c r="H21" s="105" t="str">
        <f t="shared" si="2"/>
        <v/>
      </c>
      <c r="I21" s="13" t="str">
        <f t="shared" si="39"/>
        <v/>
      </c>
      <c r="J21" s="45" t="str">
        <f t="shared" si="40"/>
        <v>F2</v>
      </c>
      <c r="K21" s="8" t="str">
        <f t="shared" si="41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13" t="str">
        <f t="shared" si="42"/>
        <v/>
      </c>
      <c r="Q21" s="45" t="str">
        <f t="shared" si="43"/>
        <v>XF2</v>
      </c>
      <c r="R21" s="4" t="str">
        <f t="shared" si="44"/>
        <v>L</v>
      </c>
      <c r="S21" s="4">
        <f t="shared" si="13"/>
        <v>-23</v>
      </c>
      <c r="T21" s="107" t="str">
        <f t="shared" si="45"/>
        <v/>
      </c>
      <c r="U21" s="4">
        <f>IF(M21="","",IF(B21="NB",U20,IF(T21="",SUM($T$5:$T21)+S21,SUM($T$5:$T21))))</f>
        <v>-23</v>
      </c>
      <c r="V21" s="109" t="str">
        <f t="shared" si="0"/>
        <v/>
      </c>
      <c r="W21" s="83">
        <f t="shared" si="14"/>
        <v>-2</v>
      </c>
      <c r="X21" s="85" t="str">
        <f t="shared" si="15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LW</v>
      </c>
      <c r="AC21" s="4" t="str">
        <f t="shared" si="9"/>
        <v>WL</v>
      </c>
      <c r="AD21" s="4" t="str">
        <f t="shared" si="10"/>
        <v>WL</v>
      </c>
      <c r="AE21" s="1" t="str">
        <f t="shared" si="16"/>
        <v>XF2</v>
      </c>
      <c r="AF21" s="1" t="str">
        <f t="shared" si="17"/>
        <v/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6"/>
        <v>2</v>
      </c>
      <c r="AL21" s="1">
        <f t="shared" si="47"/>
        <v>4</v>
      </c>
      <c r="AM21" s="1">
        <f t="shared" si="5"/>
        <v>-9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Y</v>
      </c>
      <c r="AR21" s="1" t="str">
        <f t="shared" si="25"/>
        <v>N</v>
      </c>
      <c r="AS21" s="1">
        <f t="shared" si="26"/>
        <v>12</v>
      </c>
      <c r="AT21" s="15" t="str">
        <f t="shared" si="27"/>
        <v>Y</v>
      </c>
      <c r="AU21" s="1" t="str">
        <f t="shared" si="28"/>
        <v>N</v>
      </c>
      <c r="AV21" s="1" t="str">
        <f t="shared" si="29"/>
        <v>N</v>
      </c>
      <c r="AW21" s="1" t="str">
        <f t="shared" si="30"/>
        <v>N</v>
      </c>
      <c r="AX21" s="1" t="str">
        <f t="shared" si="31"/>
        <v/>
      </c>
      <c r="AY21" s="1" t="str">
        <f t="shared" si="32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3"/>
        <v>10012</v>
      </c>
      <c r="BC21" s="1" t="str">
        <f t="shared" si="33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4"/>
        <v>XBW</v>
      </c>
      <c r="BH21" s="1" t="str">
        <f t="shared" si="50"/>
        <v>XF2</v>
      </c>
      <c r="BI21" s="1" t="str">
        <f t="shared" si="35"/>
        <v>BL</v>
      </c>
      <c r="BJ21" s="1" t="str">
        <f t="shared" si="51"/>
        <v>F2</v>
      </c>
      <c r="BK21" s="1" t="str">
        <f t="shared" si="36"/>
        <v>F3L</v>
      </c>
      <c r="BL21" s="1" t="str">
        <f t="shared" si="52"/>
        <v>XF2</v>
      </c>
      <c r="BM21" s="1" t="str">
        <f t="shared" si="53"/>
        <v>2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P5</v>
      </c>
      <c r="C22" s="102" t="str">
        <f t="shared" si="1"/>
        <v/>
      </c>
      <c r="D22" s="13" t="str">
        <f t="shared" si="37"/>
        <v>B</v>
      </c>
      <c r="E22" s="45" t="str">
        <f t="shared" si="38"/>
        <v/>
      </c>
      <c r="F22" s="8" t="str">
        <f t="shared" si="12"/>
        <v>W</v>
      </c>
      <c r="H22" s="105" t="str">
        <f t="shared" si="2"/>
        <v>M1</v>
      </c>
      <c r="I22" s="13" t="str">
        <f t="shared" si="39"/>
        <v>F3</v>
      </c>
      <c r="J22" s="45" t="str">
        <f t="shared" si="40"/>
        <v/>
      </c>
      <c r="K22" s="8" t="str">
        <f t="shared" si="41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13" t="str">
        <f t="shared" si="42"/>
        <v>XB</v>
      </c>
      <c r="Q22" s="45" t="str">
        <f t="shared" si="43"/>
        <v/>
      </c>
      <c r="R22" s="4" t="str">
        <f t="shared" si="44"/>
        <v>W</v>
      </c>
      <c r="S22" s="4">
        <f t="shared" si="13"/>
        <v>-18</v>
      </c>
      <c r="T22" s="107" t="str">
        <f t="shared" si="45"/>
        <v/>
      </c>
      <c r="U22" s="4">
        <f>IF(M22="","",IF(B22="NB",U21,IF(T22="",SUM($T$5:$T22)+S22,SUM($T$5:$T22))))</f>
        <v>-18</v>
      </c>
      <c r="V22" s="109" t="str">
        <f t="shared" si="0"/>
        <v/>
      </c>
      <c r="W22" s="83">
        <f t="shared" si="14"/>
        <v>5</v>
      </c>
      <c r="X22" s="85" t="str">
        <f t="shared" si="15"/>
        <v>W</v>
      </c>
      <c r="Y22" s="9" t="str">
        <f t="shared" si="6"/>
        <v>B</v>
      </c>
      <c r="Z22" s="4" t="str">
        <f t="shared" si="7"/>
        <v>M1</v>
      </c>
      <c r="AA22" s="4" t="str">
        <f t="shared" si="8"/>
        <v>B</v>
      </c>
      <c r="AB22" s="4" t="str">
        <f t="shared" si="4"/>
        <v>WW</v>
      </c>
      <c r="AC22" s="4" t="str">
        <f t="shared" si="9"/>
        <v>LL</v>
      </c>
      <c r="AD22" s="4" t="str">
        <f t="shared" si="10"/>
        <v>LL</v>
      </c>
      <c r="AE22" s="1" t="str">
        <f t="shared" si="16"/>
        <v>B</v>
      </c>
      <c r="AF22" s="1" t="str">
        <f t="shared" si="17"/>
        <v/>
      </c>
      <c r="AG22" s="1" t="str">
        <f t="shared" si="18"/>
        <v>F3</v>
      </c>
      <c r="AH22" s="1" t="str">
        <f t="shared" si="19"/>
        <v/>
      </c>
      <c r="AI22" s="1" t="str">
        <f t="shared" si="20"/>
        <v>XB</v>
      </c>
      <c r="AJ22" s="1" t="str">
        <f t="shared" si="21"/>
        <v/>
      </c>
      <c r="AK22" s="1">
        <f t="shared" si="46"/>
        <v>5</v>
      </c>
      <c r="AL22" s="1">
        <f t="shared" si="47"/>
        <v>0</v>
      </c>
      <c r="AM22" s="1">
        <f t="shared" si="5"/>
        <v>-8</v>
      </c>
      <c r="AN22" s="1">
        <f t="shared" si="22"/>
        <v>1</v>
      </c>
      <c r="AO22" s="1" t="str">
        <f t="shared" si="56"/>
        <v>C</v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>
        <f t="shared" si="26"/>
        <v>13</v>
      </c>
      <c r="AT22" s="15" t="str">
        <f t="shared" si="27"/>
        <v>N</v>
      </c>
      <c r="AU22" s="1" t="str">
        <f t="shared" si="28"/>
        <v>N</v>
      </c>
      <c r="AV22" s="1" t="str">
        <f t="shared" si="29"/>
        <v>N</v>
      </c>
      <c r="AW22" s="1" t="str">
        <f t="shared" si="30"/>
        <v>N</v>
      </c>
      <c r="AX22" s="1" t="str">
        <f t="shared" si="31"/>
        <v>XB</v>
      </c>
      <c r="AY22" s="1" t="str">
        <f t="shared" si="32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3"/>
        <v>00123</v>
      </c>
      <c r="BC22" s="1" t="str">
        <f t="shared" si="33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4"/>
        <v>XF2W</v>
      </c>
      <c r="BH22" s="1" t="str">
        <f t="shared" si="50"/>
        <v>B</v>
      </c>
      <c r="BI22" s="1" t="str">
        <f t="shared" si="35"/>
        <v>F2L</v>
      </c>
      <c r="BJ22" s="1" t="str">
        <f t="shared" si="51"/>
        <v>F3</v>
      </c>
      <c r="BK22" s="1" t="str">
        <f t="shared" si="36"/>
        <v>XF2L</v>
      </c>
      <c r="BL22" s="1" t="str">
        <f t="shared" si="52"/>
        <v>XB</v>
      </c>
      <c r="BM22" s="1">
        <f t="shared" si="53"/>
        <v>1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P8</v>
      </c>
      <c r="C23" s="102" t="str">
        <f t="shared" si="1"/>
        <v/>
      </c>
      <c r="D23" s="13" t="str">
        <f t="shared" si="37"/>
        <v>L4</v>
      </c>
      <c r="E23" s="45" t="str">
        <f t="shared" si="38"/>
        <v/>
      </c>
      <c r="F23" s="8" t="str">
        <f t="shared" si="12"/>
        <v>L</v>
      </c>
      <c r="H23" s="105" t="str">
        <f t="shared" si="2"/>
        <v/>
      </c>
      <c r="I23" s="13" t="str">
        <f t="shared" si="39"/>
        <v>F2</v>
      </c>
      <c r="J23" s="45" t="str">
        <f t="shared" si="40"/>
        <v/>
      </c>
      <c r="K23" s="8" t="str">
        <f t="shared" si="41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13" t="str">
        <f t="shared" si="42"/>
        <v>XF2</v>
      </c>
      <c r="Q23" s="45" t="str">
        <f t="shared" si="43"/>
        <v/>
      </c>
      <c r="R23" s="4" t="str">
        <f t="shared" si="44"/>
        <v>L</v>
      </c>
      <c r="S23" s="4">
        <f t="shared" si="13"/>
        <v>-26</v>
      </c>
      <c r="T23" s="107" t="str">
        <f t="shared" si="45"/>
        <v/>
      </c>
      <c r="U23" s="4">
        <f>IF(M23="","",IF(B23="NB",U22,IF(T23="",SUM($T$5:$T23)+S23,SUM($T$5:$T23))))</f>
        <v>-26</v>
      </c>
      <c r="V23" s="109" t="str">
        <f t="shared" si="0"/>
        <v/>
      </c>
      <c r="W23" s="83">
        <f t="shared" si="14"/>
        <v>-8</v>
      </c>
      <c r="X23" s="85" t="str">
        <f t="shared" si="15"/>
        <v>L</v>
      </c>
      <c r="Y23" s="9" t="str">
        <f t="shared" si="6"/>
        <v>B</v>
      </c>
      <c r="Z23" s="4" t="str">
        <f t="shared" si="7"/>
        <v>M1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16"/>
        <v>L4</v>
      </c>
      <c r="AF23" s="1" t="str">
        <f t="shared" si="17"/>
        <v/>
      </c>
      <c r="AG23" s="1" t="str">
        <f t="shared" si="18"/>
        <v>F2</v>
      </c>
      <c r="AH23" s="1" t="str">
        <f t="shared" si="19"/>
        <v/>
      </c>
      <c r="AI23" s="1" t="str">
        <f t="shared" si="20"/>
        <v>XF2</v>
      </c>
      <c r="AJ23" s="1" t="str">
        <f t="shared" si="21"/>
        <v/>
      </c>
      <c r="AK23" s="1">
        <f t="shared" si="46"/>
        <v>8</v>
      </c>
      <c r="AL23" s="1">
        <f t="shared" si="47"/>
        <v>0</v>
      </c>
      <c r="AM23" s="1">
        <f t="shared" si="5"/>
        <v>-9</v>
      </c>
      <c r="AN23" s="1">
        <f t="shared" si="22"/>
        <v>-1</v>
      </c>
      <c r="AO23" s="1" t="str">
        <f t="shared" si="56"/>
        <v>C</v>
      </c>
      <c r="AP23" s="1" t="str">
        <f t="shared" si="23"/>
        <v>Y</v>
      </c>
      <c r="AQ23" s="1" t="str">
        <f t="shared" si="24"/>
        <v>N</v>
      </c>
      <c r="AR23" s="1" t="str">
        <f t="shared" si="25"/>
        <v>N</v>
      </c>
      <c r="AS23" s="1">
        <f t="shared" si="26"/>
        <v>14</v>
      </c>
      <c r="AT23" s="15" t="str">
        <f t="shared" si="27"/>
        <v>N</v>
      </c>
      <c r="AU23" s="1" t="str">
        <f t="shared" si="28"/>
        <v>N</v>
      </c>
      <c r="AV23" s="1" t="str">
        <f t="shared" si="29"/>
        <v>N</v>
      </c>
      <c r="AW23" s="1" t="str">
        <f t="shared" si="30"/>
        <v>N</v>
      </c>
      <c r="AX23" s="1" t="str">
        <f t="shared" si="31"/>
        <v>XF2</v>
      </c>
      <c r="AY23" s="1" t="str">
        <f t="shared" si="32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3"/>
        <v>01234</v>
      </c>
      <c r="BC23" s="1" t="str">
        <f t="shared" si="33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4"/>
        <v>BW</v>
      </c>
      <c r="BH23" s="1" t="str">
        <f t="shared" si="50"/>
        <v>L4</v>
      </c>
      <c r="BI23" s="1" t="str">
        <f t="shared" si="35"/>
        <v>F3W</v>
      </c>
      <c r="BJ23" s="1" t="str">
        <f t="shared" si="51"/>
        <v>F2</v>
      </c>
      <c r="BK23" s="1" t="str">
        <f t="shared" si="36"/>
        <v>XBW</v>
      </c>
      <c r="BL23" s="1" t="str">
        <f t="shared" si="52"/>
        <v>XF2</v>
      </c>
      <c r="BM23" s="1" t="str">
        <f t="shared" si="53"/>
        <v>4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6" t="str">
        <f t="shared" si="11"/>
        <v>NB</v>
      </c>
      <c r="C24" s="103" t="str">
        <f t="shared" si="1"/>
        <v/>
      </c>
      <c r="D24" s="13" t="str">
        <f t="shared" si="37"/>
        <v/>
      </c>
      <c r="E24" s="45" t="str">
        <f t="shared" si="38"/>
        <v>F2</v>
      </c>
      <c r="F24" s="10" t="str">
        <f t="shared" si="12"/>
        <v>W</v>
      </c>
      <c r="H24" s="106" t="str">
        <f t="shared" si="2"/>
        <v/>
      </c>
      <c r="I24" s="13" t="str">
        <f t="shared" si="39"/>
        <v>F3</v>
      </c>
      <c r="J24" s="45" t="str">
        <f t="shared" si="40"/>
        <v/>
      </c>
      <c r="K24" s="10" t="str">
        <f t="shared" si="41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13" t="str">
        <f t="shared" si="42"/>
        <v/>
      </c>
      <c r="Q24" s="45" t="str">
        <f t="shared" si="43"/>
        <v>XB</v>
      </c>
      <c r="R24" s="5" t="str">
        <f t="shared" si="44"/>
        <v>W</v>
      </c>
      <c r="S24" s="5">
        <f t="shared" si="13"/>
        <v>-26</v>
      </c>
      <c r="T24" s="107" t="str">
        <f t="shared" si="45"/>
        <v/>
      </c>
      <c r="U24" s="5">
        <f>IF(M24="","",IF(B24="NB",U23,IF(T24="",SUM($T$5:$T24)+S24,SUM($T$5:$T24))))</f>
        <v>-26</v>
      </c>
      <c r="V24" s="110" t="str">
        <f t="shared" si="0"/>
        <v/>
      </c>
      <c r="W24" s="83">
        <f t="shared" si="14"/>
        <v>0</v>
      </c>
      <c r="X24" s="85" t="str">
        <f t="shared" si="15"/>
        <v/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16"/>
        <v/>
      </c>
      <c r="AF24" s="1" t="str">
        <f t="shared" si="17"/>
        <v>F2</v>
      </c>
      <c r="AG24" s="1" t="str">
        <f t="shared" si="18"/>
        <v>F3</v>
      </c>
      <c r="AH24" s="1" t="str">
        <f t="shared" si="19"/>
        <v/>
      </c>
      <c r="AI24" s="1" t="str">
        <f t="shared" si="20"/>
        <v/>
      </c>
      <c r="AJ24" s="1" t="str">
        <f t="shared" si="21"/>
        <v>XB</v>
      </c>
      <c r="AK24" s="1">
        <f t="shared" si="46"/>
        <v>3</v>
      </c>
      <c r="AL24" s="1">
        <f t="shared" si="47"/>
        <v>3</v>
      </c>
      <c r="AM24" s="1">
        <f t="shared" si="5"/>
        <v>-9</v>
      </c>
      <c r="AN24" s="1">
        <f t="shared" si="22"/>
        <v>0</v>
      </c>
      <c r="AO24" s="1" t="str">
        <f t="shared" si="56"/>
        <v>C</v>
      </c>
      <c r="AP24" s="1" t="str">
        <f t="shared" si="23"/>
        <v>Y</v>
      </c>
      <c r="AQ24" s="1" t="str">
        <f t="shared" si="24"/>
        <v>N</v>
      </c>
      <c r="AR24" s="1" t="str">
        <f t="shared" si="25"/>
        <v>N</v>
      </c>
      <c r="AS24" s="1">
        <f t="shared" si="26"/>
        <v>15</v>
      </c>
      <c r="AT24" s="15" t="str">
        <f t="shared" si="27"/>
        <v>N</v>
      </c>
      <c r="AU24" s="1" t="str">
        <f t="shared" si="28"/>
        <v>N</v>
      </c>
      <c r="AV24" s="1" t="str">
        <f t="shared" si="29"/>
        <v>Y</v>
      </c>
      <c r="AW24" s="1" t="str">
        <f t="shared" si="30"/>
        <v>N</v>
      </c>
      <c r="AX24" s="1" t="str">
        <f t="shared" si="31"/>
        <v/>
      </c>
      <c r="AY24" s="1" t="str">
        <f t="shared" si="32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3"/>
        <v>12340</v>
      </c>
      <c r="BC24" s="1" t="str">
        <f t="shared" si="33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4"/>
        <v>L4L</v>
      </c>
      <c r="BH24" s="1" t="str">
        <f t="shared" si="50"/>
        <v>F2</v>
      </c>
      <c r="BI24" s="1" t="str">
        <f t="shared" si="35"/>
        <v>F2L</v>
      </c>
      <c r="BJ24" s="1" t="str">
        <f t="shared" si="51"/>
        <v>F3</v>
      </c>
      <c r="BK24" s="1" t="str">
        <f t="shared" si="36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NB</v>
      </c>
      <c r="C25" s="101" t="str">
        <f t="shared" si="1"/>
        <v/>
      </c>
      <c r="D25" s="13" t="str">
        <f t="shared" si="37"/>
        <v/>
      </c>
      <c r="E25" s="45" t="str">
        <f t="shared" si="38"/>
        <v>B</v>
      </c>
      <c r="F25" s="14" t="str">
        <f t="shared" si="12"/>
        <v>W</v>
      </c>
      <c r="H25" s="104" t="str">
        <f t="shared" si="2"/>
        <v>C</v>
      </c>
      <c r="I25" s="13" t="str">
        <f t="shared" si="39"/>
        <v>XF2</v>
      </c>
      <c r="J25" s="45" t="str">
        <f t="shared" si="40"/>
        <v/>
      </c>
      <c r="K25" s="14" t="str">
        <f t="shared" si="41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42"/>
        <v/>
      </c>
      <c r="Q25" s="45" t="str">
        <f t="shared" si="43"/>
        <v>B</v>
      </c>
      <c r="R25" s="96" t="str">
        <f t="shared" si="44"/>
        <v>W</v>
      </c>
      <c r="S25" s="96">
        <f t="shared" si="13"/>
        <v>-26</v>
      </c>
      <c r="T25" s="107" t="str">
        <f t="shared" si="45"/>
        <v/>
      </c>
      <c r="U25" s="96">
        <f>IF(M25="","",IF(B25="NB",U24,IF(T25="",SUM($T$5:$T25)+S25,SUM($T$5:$T25))))</f>
        <v>-26</v>
      </c>
      <c r="V25" s="108" t="str">
        <f t="shared" si="0"/>
        <v/>
      </c>
      <c r="W25" s="83">
        <f t="shared" si="14"/>
        <v>0</v>
      </c>
      <c r="X25" s="85" t="str">
        <f t="shared" si="15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16"/>
        <v/>
      </c>
      <c r="AF25" s="1" t="str">
        <f t="shared" si="17"/>
        <v>B</v>
      </c>
      <c r="AG25" s="1" t="str">
        <f t="shared" si="18"/>
        <v>XF2</v>
      </c>
      <c r="AH25" s="1" t="str">
        <f t="shared" si="19"/>
        <v/>
      </c>
      <c r="AI25" s="1" t="str">
        <f t="shared" si="20"/>
        <v/>
      </c>
      <c r="AJ25" s="1" t="str">
        <f t="shared" si="21"/>
        <v>B</v>
      </c>
      <c r="AK25" s="1">
        <f t="shared" si="46"/>
        <v>2</v>
      </c>
      <c r="AL25" s="1">
        <f t="shared" si="47"/>
        <v>2</v>
      </c>
      <c r="AM25" s="1">
        <f t="shared" si="5"/>
        <v>-9</v>
      </c>
      <c r="AN25" s="1">
        <f t="shared" si="22"/>
        <v>0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16</v>
      </c>
      <c r="AT25" s="15" t="str">
        <f t="shared" si="27"/>
        <v>Y</v>
      </c>
      <c r="AU25" s="1" t="str">
        <f t="shared" si="28"/>
        <v>N</v>
      </c>
      <c r="AV25" s="1" t="str">
        <f t="shared" si="29"/>
        <v>N</v>
      </c>
      <c r="AW25" s="1" t="str">
        <f t="shared" si="30"/>
        <v>N</v>
      </c>
      <c r="AX25" s="1" t="str">
        <f t="shared" si="31"/>
        <v/>
      </c>
      <c r="AY25" s="1" t="str">
        <f t="shared" si="32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3"/>
        <v>23400</v>
      </c>
      <c r="BC25" s="1" t="str">
        <f t="shared" si="33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4"/>
        <v>F2W</v>
      </c>
      <c r="BH25" s="1" t="str">
        <f t="shared" si="50"/>
        <v>B</v>
      </c>
      <c r="BI25" s="1" t="str">
        <f t="shared" si="35"/>
        <v>F3L</v>
      </c>
      <c r="BJ25" s="1" t="str">
        <f t="shared" si="51"/>
        <v>XF2</v>
      </c>
      <c r="BK25" s="1" t="str">
        <f t="shared" si="36"/>
        <v>XBW</v>
      </c>
      <c r="BL25" s="1" t="str">
        <f t="shared" si="52"/>
        <v>B</v>
      </c>
      <c r="BM25" s="1">
        <f t="shared" si="53"/>
        <v>1</v>
      </c>
      <c r="BN25" s="1" t="str">
        <f t="shared" si="54"/>
        <v>2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B7</v>
      </c>
      <c r="C26" s="102" t="str">
        <f t="shared" si="1"/>
        <v/>
      </c>
      <c r="D26" s="13" t="str">
        <f t="shared" si="37"/>
        <v/>
      </c>
      <c r="E26" s="45" t="str">
        <f t="shared" si="38"/>
        <v>L4</v>
      </c>
      <c r="F26" s="8" t="str">
        <f t="shared" si="12"/>
        <v>L</v>
      </c>
      <c r="H26" s="105" t="str">
        <f t="shared" si="2"/>
        <v/>
      </c>
      <c r="I26" s="13" t="str">
        <f t="shared" si="39"/>
        <v>XB</v>
      </c>
      <c r="J26" s="45" t="str">
        <f t="shared" si="40"/>
        <v/>
      </c>
      <c r="K26" s="8" t="str">
        <f t="shared" si="41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13" t="str">
        <f t="shared" si="42"/>
        <v/>
      </c>
      <c r="Q26" s="45" t="str">
        <f t="shared" si="43"/>
        <v>L4</v>
      </c>
      <c r="R26" s="4" t="str">
        <f t="shared" si="44"/>
        <v>L</v>
      </c>
      <c r="S26" s="4">
        <f t="shared" si="13"/>
        <v>-33</v>
      </c>
      <c r="T26" s="107" t="str">
        <f t="shared" si="45"/>
        <v/>
      </c>
      <c r="U26" s="4">
        <f>IF(M26="","",IF(B26="NB",U25,IF(T26="",SUM($T$5:$T26)+S26,SUM($T$5:$T26))))</f>
        <v>-33</v>
      </c>
      <c r="V26" s="109" t="str">
        <f t="shared" si="0"/>
        <v/>
      </c>
      <c r="W26" s="83">
        <f t="shared" si="14"/>
        <v>-7</v>
      </c>
      <c r="X26" s="85" t="str">
        <f t="shared" si="15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16"/>
        <v/>
      </c>
      <c r="AF26" s="1" t="str">
        <f t="shared" si="17"/>
        <v>L4</v>
      </c>
      <c r="AG26" s="1" t="str">
        <f t="shared" si="18"/>
        <v>XB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6"/>
        <v>1</v>
      </c>
      <c r="AL26" s="1">
        <f t="shared" si="47"/>
        <v>8</v>
      </c>
      <c r="AM26" s="1">
        <f t="shared" si="5"/>
        <v>-10</v>
      </c>
      <c r="AN26" s="1">
        <f t="shared" si="22"/>
        <v>-3</v>
      </c>
      <c r="AO26" s="1" t="str">
        <f t="shared" si="56"/>
        <v>C</v>
      </c>
      <c r="AP26" s="1" t="str">
        <f t="shared" si="23"/>
        <v>Y</v>
      </c>
      <c r="AQ26" s="1" t="str">
        <f t="shared" si="24"/>
        <v>N</v>
      </c>
      <c r="AR26" s="1" t="str">
        <f t="shared" si="25"/>
        <v>Y</v>
      </c>
      <c r="AS26" s="1">
        <f t="shared" si="26"/>
        <v>17</v>
      </c>
      <c r="AT26" s="15" t="str">
        <f t="shared" si="27"/>
        <v>N</v>
      </c>
      <c r="AU26" s="1" t="str">
        <f t="shared" si="28"/>
        <v>N</v>
      </c>
      <c r="AV26" s="1" t="str">
        <f t="shared" si="29"/>
        <v>N</v>
      </c>
      <c r="AW26" s="1" t="str">
        <f t="shared" si="30"/>
        <v>N</v>
      </c>
      <c r="AX26" s="1" t="str">
        <f t="shared" si="31"/>
        <v/>
      </c>
      <c r="AY26" s="1" t="str">
        <f t="shared" si="32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4"/>
        <v>BW</v>
      </c>
      <c r="BH26" s="1" t="str">
        <f t="shared" si="50"/>
        <v>L4</v>
      </c>
      <c r="BI26" s="1" t="str">
        <f t="shared" si="35"/>
        <v>XF2L</v>
      </c>
      <c r="BJ26" s="1" t="str">
        <f t="shared" si="51"/>
        <v>XB</v>
      </c>
      <c r="BK26" s="1" t="str">
        <f t="shared" si="36"/>
        <v>BW</v>
      </c>
      <c r="BL26" s="1" t="str">
        <f t="shared" si="52"/>
        <v>L4</v>
      </c>
      <c r="BM26" s="1" t="str">
        <f t="shared" si="53"/>
        <v>4</v>
      </c>
      <c r="BN26" s="1">
        <f t="shared" si="54"/>
        <v>1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P2</v>
      </c>
      <c r="C27" s="102" t="str">
        <f t="shared" si="1"/>
        <v/>
      </c>
      <c r="D27" s="13" t="str">
        <f t="shared" si="37"/>
        <v>F2</v>
      </c>
      <c r="E27" s="45" t="str">
        <f t="shared" si="38"/>
        <v/>
      </c>
      <c r="F27" s="8" t="str">
        <f t="shared" si="12"/>
        <v>W</v>
      </c>
      <c r="H27" s="105" t="str">
        <f t="shared" si="2"/>
        <v/>
      </c>
      <c r="I27" s="13" t="str">
        <f t="shared" si="39"/>
        <v/>
      </c>
      <c r="J27" s="45" t="str">
        <f t="shared" si="40"/>
        <v>XF2</v>
      </c>
      <c r="K27" s="8" t="str">
        <f t="shared" si="41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13" t="str">
        <f t="shared" si="42"/>
        <v>F2</v>
      </c>
      <c r="Q27" s="45" t="str">
        <f t="shared" si="43"/>
        <v/>
      </c>
      <c r="R27" s="4" t="str">
        <f t="shared" si="44"/>
        <v>W</v>
      </c>
      <c r="S27" s="4">
        <f t="shared" si="13"/>
        <v>-31</v>
      </c>
      <c r="T27" s="107" t="str">
        <f t="shared" si="45"/>
        <v/>
      </c>
      <c r="U27" s="4">
        <f>IF(M27="","",IF(B27="NB",U26,IF(T27="",SUM($T$5:$T27)+S27,SUM($T$5:$T27))))</f>
        <v>-31</v>
      </c>
      <c r="V27" s="109" t="str">
        <f t="shared" si="0"/>
        <v/>
      </c>
      <c r="W27" s="83">
        <f t="shared" si="14"/>
        <v>2</v>
      </c>
      <c r="X27" s="85" t="str">
        <f t="shared" si="15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/>
      </c>
      <c r="AH27" s="1" t="str">
        <f t="shared" si="19"/>
        <v>XF2</v>
      </c>
      <c r="AI27" s="1" t="str">
        <f t="shared" si="20"/>
        <v>F2</v>
      </c>
      <c r="AJ27" s="1" t="str">
        <f t="shared" si="21"/>
        <v/>
      </c>
      <c r="AK27" s="1">
        <f t="shared" si="46"/>
        <v>4</v>
      </c>
      <c r="AL27" s="1">
        <f t="shared" si="47"/>
        <v>2</v>
      </c>
      <c r="AM27" s="1">
        <f t="shared" si="5"/>
        <v>-9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N</v>
      </c>
      <c r="AR27" s="1" t="str">
        <f t="shared" si="25"/>
        <v>Y</v>
      </c>
      <c r="AS27" s="1">
        <f t="shared" si="26"/>
        <v>18</v>
      </c>
      <c r="AT27" s="15" t="str">
        <f t="shared" si="27"/>
        <v>N</v>
      </c>
      <c r="AU27" s="1" t="str">
        <f t="shared" si="28"/>
        <v>N</v>
      </c>
      <c r="AV27" s="1" t="str">
        <f t="shared" si="29"/>
        <v>Y</v>
      </c>
      <c r="AW27" s="1" t="str">
        <f t="shared" si="30"/>
        <v>N</v>
      </c>
      <c r="AX27" s="1" t="str">
        <f t="shared" si="31"/>
        <v>F2</v>
      </c>
      <c r="AY27" s="1" t="str">
        <f t="shared" si="32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4"/>
        <v>L4L</v>
      </c>
      <c r="BH27" s="1" t="str">
        <f t="shared" si="50"/>
        <v>F2</v>
      </c>
      <c r="BI27" s="1" t="str">
        <f t="shared" si="35"/>
        <v>XBW</v>
      </c>
      <c r="BJ27" s="1" t="str">
        <f t="shared" si="51"/>
        <v>XF2</v>
      </c>
      <c r="BK27" s="1" t="str">
        <f t="shared" si="36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2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P1</v>
      </c>
      <c r="C28" s="102" t="str">
        <f t="shared" si="1"/>
        <v/>
      </c>
      <c r="D28" s="13" t="str">
        <f t="shared" si="37"/>
        <v>B</v>
      </c>
      <c r="E28" s="45" t="str">
        <f t="shared" si="38"/>
        <v/>
      </c>
      <c r="F28" s="8" t="str">
        <f t="shared" si="12"/>
        <v>W</v>
      </c>
      <c r="H28" s="105" t="str">
        <f t="shared" si="2"/>
        <v/>
      </c>
      <c r="I28" s="13" t="str">
        <f t="shared" si="39"/>
        <v/>
      </c>
      <c r="J28" s="45" t="str">
        <f t="shared" si="40"/>
        <v>XB</v>
      </c>
      <c r="K28" s="8" t="str">
        <f t="shared" si="41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13" t="str">
        <f t="shared" si="42"/>
        <v>B</v>
      </c>
      <c r="Q28" s="45" t="str">
        <f t="shared" si="43"/>
        <v/>
      </c>
      <c r="R28" s="4" t="str">
        <f t="shared" si="44"/>
        <v>W</v>
      </c>
      <c r="S28" s="4">
        <f t="shared" si="13"/>
        <v>-30</v>
      </c>
      <c r="T28" s="107" t="str">
        <f t="shared" si="45"/>
        <v/>
      </c>
      <c r="U28" s="4">
        <f>IF(M28="","",IF(B28="NB",U27,IF(T28="",SUM($T$5:$T28)+S28,SUM($T$5:$T28))))</f>
        <v>-30</v>
      </c>
      <c r="V28" s="109" t="str">
        <f t="shared" si="0"/>
        <v/>
      </c>
      <c r="W28" s="83">
        <f t="shared" si="14"/>
        <v>1</v>
      </c>
      <c r="X28" s="85" t="str">
        <f t="shared" si="15"/>
        <v>W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/>
      </c>
      <c r="AH28" s="1" t="str">
        <f t="shared" si="19"/>
        <v>XB</v>
      </c>
      <c r="AI28" s="1" t="str">
        <f t="shared" si="20"/>
        <v>B</v>
      </c>
      <c r="AJ28" s="1" t="str">
        <f t="shared" si="21"/>
        <v/>
      </c>
      <c r="AK28" s="1">
        <f t="shared" si="46"/>
        <v>2</v>
      </c>
      <c r="AL28" s="1">
        <f t="shared" si="47"/>
        <v>1</v>
      </c>
      <c r="AM28" s="1">
        <f t="shared" si="5"/>
        <v>-6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>
        <f t="shared" si="26"/>
        <v>19</v>
      </c>
      <c r="AT28" s="15" t="str">
        <f t="shared" si="27"/>
        <v>Y</v>
      </c>
      <c r="AU28" s="1" t="str">
        <f t="shared" si="28"/>
        <v>N</v>
      </c>
      <c r="AV28" s="1" t="str">
        <f t="shared" si="29"/>
        <v>N</v>
      </c>
      <c r="AW28" s="1" t="str">
        <f t="shared" si="30"/>
        <v>N</v>
      </c>
      <c r="AX28" s="1" t="str">
        <f t="shared" si="31"/>
        <v>B</v>
      </c>
      <c r="AY28" s="1" t="str">
        <f t="shared" si="32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4"/>
        <v>F2W</v>
      </c>
      <c r="BH28" s="1" t="str">
        <f t="shared" si="50"/>
        <v>B</v>
      </c>
      <c r="BI28" s="1" t="str">
        <f t="shared" si="35"/>
        <v>XF2L</v>
      </c>
      <c r="BJ28" s="1" t="str">
        <f t="shared" si="51"/>
        <v>XB</v>
      </c>
      <c r="BK28" s="1" t="str">
        <f t="shared" si="36"/>
        <v>F2W</v>
      </c>
      <c r="BL28" s="1" t="str">
        <f t="shared" si="52"/>
        <v>B</v>
      </c>
      <c r="BM28" s="1">
        <f t="shared" si="53"/>
        <v>1</v>
      </c>
      <c r="BN28" s="1">
        <f t="shared" si="54"/>
        <v>1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6" t="str">
        <f t="shared" si="11"/>
        <v>P9</v>
      </c>
      <c r="C29" s="103" t="str">
        <f t="shared" si="1"/>
        <v/>
      </c>
      <c r="D29" s="13" t="str">
        <f t="shared" si="37"/>
        <v>L4</v>
      </c>
      <c r="E29" s="45" t="str">
        <f t="shared" si="38"/>
        <v/>
      </c>
      <c r="F29" s="10" t="str">
        <f t="shared" si="12"/>
        <v>W</v>
      </c>
      <c r="H29" s="106" t="str">
        <f t="shared" si="2"/>
        <v>M1</v>
      </c>
      <c r="I29" s="13" t="str">
        <f t="shared" si="39"/>
        <v>B</v>
      </c>
      <c r="J29" s="45" t="str">
        <f t="shared" si="40"/>
        <v/>
      </c>
      <c r="K29" s="10" t="str">
        <f t="shared" si="41"/>
        <v>W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13" t="str">
        <f t="shared" si="42"/>
        <v>L4</v>
      </c>
      <c r="Q29" s="45" t="str">
        <f t="shared" si="43"/>
        <v/>
      </c>
      <c r="R29" s="5" t="str">
        <f t="shared" si="44"/>
        <v>W</v>
      </c>
      <c r="S29" s="5">
        <f t="shared" si="13"/>
        <v>-21</v>
      </c>
      <c r="T29" s="107" t="str">
        <f t="shared" si="45"/>
        <v/>
      </c>
      <c r="U29" s="5">
        <f>IF(M29="","",IF(B29="NB",U28,IF(T29="",SUM($T$5:$T29)+S29,SUM($T$5:$T29))))</f>
        <v>-21</v>
      </c>
      <c r="V29" s="110" t="str">
        <f t="shared" si="0"/>
        <v/>
      </c>
      <c r="W29" s="83">
        <f t="shared" si="14"/>
        <v>9</v>
      </c>
      <c r="X29" s="85" t="str">
        <f t="shared" si="15"/>
        <v>W</v>
      </c>
      <c r="Y29" s="9" t="str">
        <f t="shared" si="6"/>
        <v>B</v>
      </c>
      <c r="Z29" s="4" t="str">
        <f t="shared" si="7"/>
        <v>M1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16"/>
        <v>L4</v>
      </c>
      <c r="AF29" s="1" t="str">
        <f t="shared" si="17"/>
        <v/>
      </c>
      <c r="AG29" s="1" t="str">
        <f t="shared" si="18"/>
        <v>B</v>
      </c>
      <c r="AH29" s="1" t="str">
        <f t="shared" si="19"/>
        <v/>
      </c>
      <c r="AI29" s="1" t="str">
        <f t="shared" si="20"/>
        <v>L4</v>
      </c>
      <c r="AJ29" s="1" t="str">
        <f t="shared" si="21"/>
        <v/>
      </c>
      <c r="AK29" s="1">
        <f t="shared" si="46"/>
        <v>9</v>
      </c>
      <c r="AL29" s="1">
        <f t="shared" si="47"/>
        <v>0</v>
      </c>
      <c r="AM29" s="1">
        <f t="shared" si="5"/>
        <v>0</v>
      </c>
      <c r="AN29" s="1">
        <f t="shared" si="22"/>
        <v>6</v>
      </c>
      <c r="AO29" s="1" t="str">
        <f t="shared" si="56"/>
        <v>C</v>
      </c>
      <c r="AP29" s="1" t="str">
        <f t="shared" si="23"/>
        <v>Y</v>
      </c>
      <c r="AQ29" s="1" t="str">
        <f t="shared" si="24"/>
        <v>N</v>
      </c>
      <c r="AR29" s="1" t="str">
        <f t="shared" si="25"/>
        <v>Y</v>
      </c>
      <c r="AS29" s="1">
        <f t="shared" si="26"/>
        <v>20</v>
      </c>
      <c r="AT29" s="15" t="str">
        <f t="shared" si="27"/>
        <v>N</v>
      </c>
      <c r="AU29" s="1" t="str">
        <f t="shared" si="28"/>
        <v>N</v>
      </c>
      <c r="AV29" s="1" t="str">
        <f t="shared" si="29"/>
        <v>Y</v>
      </c>
      <c r="AW29" s="1" t="str">
        <f t="shared" si="30"/>
        <v>N</v>
      </c>
      <c r="AX29" s="1" t="str">
        <f t="shared" si="31"/>
        <v>L4</v>
      </c>
      <c r="AY29" s="1" t="str">
        <f t="shared" si="32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4"/>
        <v>BW</v>
      </c>
      <c r="BH29" s="1" t="str">
        <f t="shared" si="50"/>
        <v>L4</v>
      </c>
      <c r="BI29" s="1" t="str">
        <f t="shared" si="35"/>
        <v>XBL</v>
      </c>
      <c r="BJ29" s="1" t="str">
        <f t="shared" si="51"/>
        <v>B</v>
      </c>
      <c r="BK29" s="1" t="str">
        <f t="shared" si="36"/>
        <v>BW</v>
      </c>
      <c r="BL29" s="1" t="str">
        <f t="shared" si="52"/>
        <v>L4</v>
      </c>
      <c r="BM29" s="1" t="str">
        <f t="shared" si="53"/>
        <v>4</v>
      </c>
      <c r="BN29" s="1">
        <f t="shared" si="54"/>
        <v>1</v>
      </c>
      <c r="BO29" s="1" t="str">
        <f t="shared" si="55"/>
        <v>4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P10</v>
      </c>
      <c r="C30" s="101" t="str">
        <f t="shared" si="1"/>
        <v/>
      </c>
      <c r="D30" s="13" t="str">
        <f t="shared" si="37"/>
        <v>L3</v>
      </c>
      <c r="E30" s="45" t="str">
        <f t="shared" si="38"/>
        <v/>
      </c>
      <c r="F30" s="14" t="str">
        <f t="shared" si="12"/>
        <v/>
      </c>
      <c r="H30" s="104" t="str">
        <f t="shared" si="2"/>
        <v/>
      </c>
      <c r="I30" s="13" t="str">
        <f t="shared" si="39"/>
        <v>L4</v>
      </c>
      <c r="J30" s="45" t="str">
        <f t="shared" si="40"/>
        <v/>
      </c>
      <c r="K30" s="14" t="str">
        <f t="shared" si="41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2"/>
        <v>L3</v>
      </c>
      <c r="Q30" s="45" t="str">
        <f t="shared" si="43"/>
        <v/>
      </c>
      <c r="R30" s="96" t="str">
        <f t="shared" si="44"/>
        <v/>
      </c>
      <c r="S30" s="96" t="str">
        <f t="shared" si="13"/>
        <v/>
      </c>
      <c r="T30" s="107" t="str">
        <f t="shared" si="45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4"/>
        <v>#VALUE!</v>
      </c>
      <c r="X30" s="85" t="str">
        <f t="shared" si="15"/>
        <v/>
      </c>
      <c r="Y30" s="9" t="str">
        <f t="shared" si="6"/>
        <v>B</v>
      </c>
      <c r="Z30" s="4" t="str">
        <f t="shared" si="7"/>
        <v>M1</v>
      </c>
      <c r="AA30" s="4" t="str">
        <f t="shared" si="8"/>
        <v>B</v>
      </c>
      <c r="AB30" s="4" t="str">
        <f t="shared" si="4"/>
        <v>WW</v>
      </c>
      <c r="AC30" s="4" t="str">
        <f t="shared" si="9"/>
        <v>LW</v>
      </c>
      <c r="AD30" s="4" t="str">
        <f t="shared" si="10"/>
        <v>WW</v>
      </c>
      <c r="AE30" s="1" t="str">
        <f t="shared" si="16"/>
        <v>L3</v>
      </c>
      <c r="AF30" s="1" t="str">
        <f t="shared" si="17"/>
        <v/>
      </c>
      <c r="AG30" s="1" t="str">
        <f t="shared" si="18"/>
        <v>L4</v>
      </c>
      <c r="AH30" s="1" t="str">
        <f t="shared" si="19"/>
        <v/>
      </c>
      <c r="AI30" s="1" t="str">
        <f t="shared" si="20"/>
        <v>L3</v>
      </c>
      <c r="AJ30" s="1" t="str">
        <f t="shared" si="21"/>
        <v/>
      </c>
      <c r="AK30" s="1">
        <f t="shared" si="46"/>
        <v>10</v>
      </c>
      <c r="AL30" s="1">
        <f t="shared" si="47"/>
        <v>0</v>
      </c>
      <c r="AM30" s="1" t="str">
        <f t="shared" si="5"/>
        <v/>
      </c>
      <c r="AN30" s="1">
        <f t="shared" si="22"/>
        <v>0</v>
      </c>
      <c r="AO30" s="1" t="str">
        <f t="shared" si="56"/>
        <v>C</v>
      </c>
      <c r="AP30" s="1" t="str">
        <f t="shared" si="23"/>
        <v>Y</v>
      </c>
      <c r="AQ30" s="1" t="str">
        <f t="shared" si="24"/>
        <v>N</v>
      </c>
      <c r="AR30" s="1" t="str">
        <f t="shared" si="25"/>
        <v>Y</v>
      </c>
      <c r="AS30" s="1">
        <f t="shared" si="26"/>
        <v>21</v>
      </c>
      <c r="AT30" s="15" t="str">
        <f t="shared" si="27"/>
        <v>N</v>
      </c>
      <c r="AU30" s="1" t="str">
        <f t="shared" si="28"/>
        <v>N</v>
      </c>
      <c r="AV30" s="1" t="str">
        <f t="shared" si="29"/>
        <v>N</v>
      </c>
      <c r="AW30" s="1" t="str">
        <f t="shared" si="30"/>
        <v>N</v>
      </c>
      <c r="AX30" s="1" t="str">
        <f t="shared" si="31"/>
        <v>L3</v>
      </c>
      <c r="AY30" s="1" t="str">
        <f t="shared" si="32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4"/>
        <v>L4W</v>
      </c>
      <c r="BH30" s="1" t="str">
        <f t="shared" si="50"/>
        <v>L3</v>
      </c>
      <c r="BI30" s="1" t="str">
        <f t="shared" si="35"/>
        <v>BW</v>
      </c>
      <c r="BJ30" s="1" t="str">
        <f t="shared" si="51"/>
        <v>L4</v>
      </c>
      <c r="BK30" s="1" t="str">
        <f t="shared" si="36"/>
        <v>L4W</v>
      </c>
      <c r="BL30" s="1" t="str">
        <f t="shared" si="52"/>
        <v>L3</v>
      </c>
      <c r="BM30" s="1" t="str">
        <f t="shared" si="53"/>
        <v>3</v>
      </c>
      <c r="BN30" s="1" t="str">
        <f t="shared" si="54"/>
        <v>4</v>
      </c>
      <c r="BO30" s="1" t="str">
        <f t="shared" si="55"/>
        <v>3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102" t="str">
        <f t="shared" si="1"/>
        <v/>
      </c>
      <c r="D31" s="13" t="str">
        <f t="shared" si="37"/>
        <v/>
      </c>
      <c r="E31" s="45" t="str">
        <f t="shared" si="38"/>
        <v/>
      </c>
      <c r="F31" s="8" t="str">
        <f t="shared" si="12"/>
        <v/>
      </c>
      <c r="H31" s="105" t="str">
        <f t="shared" si="2"/>
        <v/>
      </c>
      <c r="I31" s="13" t="str">
        <f t="shared" si="39"/>
        <v/>
      </c>
      <c r="J31" s="45" t="str">
        <f t="shared" si="40"/>
        <v/>
      </c>
      <c r="K31" s="8" t="str">
        <f t="shared" si="41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13" t="str">
        <f t="shared" si="42"/>
        <v/>
      </c>
      <c r="Q31" s="45" t="str">
        <f t="shared" si="43"/>
        <v/>
      </c>
      <c r="R31" s="4" t="str">
        <f t="shared" si="44"/>
        <v/>
      </c>
      <c r="S31" s="4" t="str">
        <f t="shared" si="13"/>
        <v/>
      </c>
      <c r="T31" s="107" t="str">
        <f t="shared" si="45"/>
        <v/>
      </c>
      <c r="U31" s="4" t="str">
        <f>IF(M31="","",IF(B31="NB",U30,IF(T31="",SUM($T$5:$T31)+S31,SUM($T$5:$T31))))</f>
        <v/>
      </c>
      <c r="V31" s="109" t="str">
        <f t="shared" si="0"/>
        <v/>
      </c>
      <c r="W31" s="83" t="e">
        <f t="shared" si="14"/>
        <v>#VALUE!</v>
      </c>
      <c r="X31" s="85" t="str">
        <f t="shared" si="15"/>
        <v/>
      </c>
      <c r="Y31" s="9" t="str">
        <f t="shared" si="6"/>
        <v>B</v>
      </c>
      <c r="Z31" s="4" t="str">
        <f t="shared" si="7"/>
        <v>M1</v>
      </c>
      <c r="AA31" s="4" t="str">
        <f t="shared" si="8"/>
        <v>B</v>
      </c>
      <c r="AB31" s="4" t="str">
        <f t="shared" si="4"/>
        <v>W</v>
      </c>
      <c r="AC31" s="4" t="str">
        <f t="shared" si="9"/>
        <v>W</v>
      </c>
      <c r="AD31" s="4" t="str">
        <f t="shared" si="10"/>
        <v>W</v>
      </c>
      <c r="AE31" s="1" t="str">
        <f t="shared" si="16"/>
        <v/>
      </c>
      <c r="AF31" s="1" t="str">
        <f t="shared" si="17"/>
        <v/>
      </c>
      <c r="AG31" s="1" t="str">
        <f t="shared" si="18"/>
        <v/>
      </c>
      <c r="AH31" s="1" t="str">
        <f t="shared" si="19"/>
        <v/>
      </c>
      <c r="AI31" s="1" t="str">
        <f t="shared" si="20"/>
        <v/>
      </c>
      <c r="AJ31" s="1" t="str">
        <f t="shared" si="21"/>
        <v/>
      </c>
      <c r="AK31" s="1">
        <f t="shared" si="46"/>
        <v>0</v>
      </c>
      <c r="AL31" s="1">
        <f t="shared" si="47"/>
        <v>0</v>
      </c>
      <c r="AM31" s="1" t="str">
        <f t="shared" si="5"/>
        <v/>
      </c>
      <c r="AN31" s="1">
        <f t="shared" si="22"/>
        <v>0</v>
      </c>
      <c r="AO31" s="1" t="str">
        <f t="shared" si="56"/>
        <v/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 t="str">
        <f t="shared" si="26"/>
        <v/>
      </c>
      <c r="AT31" s="15" t="str">
        <f t="shared" si="27"/>
        <v/>
      </c>
      <c r="AU31" s="1" t="str">
        <f t="shared" si="28"/>
        <v/>
      </c>
      <c r="AV31" s="1" t="str">
        <f t="shared" si="29"/>
        <v/>
      </c>
      <c r="AW31" s="1" t="str">
        <f t="shared" si="30"/>
        <v/>
      </c>
      <c r="AX31" s="1" t="str">
        <f t="shared" si="31"/>
        <v/>
      </c>
      <c r="AY31" s="1" t="str">
        <f t="shared" si="32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12340</v>
      </c>
      <c r="BC31" s="1" t="str">
        <f t="shared" si="57"/>
        <v>00000</v>
      </c>
      <c r="BD31" s="1" t="str">
        <f t="shared" si="48"/>
        <v>012340</v>
      </c>
      <c r="BE31" s="1" t="str">
        <f t="shared" si="48"/>
        <v>300000</v>
      </c>
      <c r="BF31" s="1" t="str">
        <f t="shared" si="49"/>
        <v>P</v>
      </c>
      <c r="BG31" s="1" t="str">
        <f t="shared" si="34"/>
        <v>L3</v>
      </c>
      <c r="BH31" s="1" t="str">
        <f t="shared" si="50"/>
        <v/>
      </c>
      <c r="BI31" s="1" t="str">
        <f t="shared" si="35"/>
        <v>L4</v>
      </c>
      <c r="BJ31" s="1" t="str">
        <f t="shared" si="51"/>
        <v/>
      </c>
      <c r="BK31" s="1" t="str">
        <f t="shared" si="36"/>
        <v>L3</v>
      </c>
      <c r="BL31" s="1" t="str">
        <f t="shared" si="52"/>
        <v/>
      </c>
      <c r="BM31" s="1" t="str">
        <f t="shared" si="53"/>
        <v/>
      </c>
      <c r="BN31" s="1" t="str">
        <f t="shared" si="54"/>
        <v/>
      </c>
      <c r="BO31" s="1" t="str">
        <f t="shared" si="55"/>
        <v/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102" t="str">
        <f t="shared" si="1"/>
        <v/>
      </c>
      <c r="D32" s="13" t="str">
        <f t="shared" si="37"/>
        <v/>
      </c>
      <c r="E32" s="45" t="str">
        <f t="shared" si="38"/>
        <v/>
      </c>
      <c r="F32" s="8" t="str">
        <f t="shared" si="12"/>
        <v/>
      </c>
      <c r="H32" s="105" t="str">
        <f t="shared" si="2"/>
        <v/>
      </c>
      <c r="I32" s="13" t="str">
        <f t="shared" si="39"/>
        <v/>
      </c>
      <c r="J32" s="45" t="str">
        <f t="shared" si="40"/>
        <v/>
      </c>
      <c r="K32" s="8" t="str">
        <f t="shared" si="41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13" t="str">
        <f t="shared" si="42"/>
        <v/>
      </c>
      <c r="Q32" s="45" t="str">
        <f t="shared" si="43"/>
        <v/>
      </c>
      <c r="R32" s="4" t="str">
        <f t="shared" si="44"/>
        <v/>
      </c>
      <c r="S32" s="4" t="str">
        <f t="shared" si="13"/>
        <v/>
      </c>
      <c r="T32" s="107" t="str">
        <f t="shared" si="45"/>
        <v/>
      </c>
      <c r="U32" s="4" t="str">
        <f>IF(M32="","",IF(B32="NB",U31,IF(T32="",SUM($T$5:$T32)+S32,SUM($T$5:$T32))))</f>
        <v/>
      </c>
      <c r="V32" s="109" t="str">
        <f t="shared" si="0"/>
        <v/>
      </c>
      <c r="W32" s="83" t="e">
        <f t="shared" si="14"/>
        <v>#VALUE!</v>
      </c>
      <c r="X32" s="85" t="str">
        <f t="shared" si="15"/>
        <v/>
      </c>
      <c r="Y32" s="9" t="str">
        <f t="shared" si="6"/>
        <v>B</v>
      </c>
      <c r="Z32" s="4" t="str">
        <f t="shared" si="7"/>
        <v>M1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6"/>
        <v/>
      </c>
      <c r="AF32" s="1" t="str">
        <f t="shared" si="17"/>
        <v/>
      </c>
      <c r="AG32" s="1" t="str">
        <f t="shared" si="18"/>
        <v/>
      </c>
      <c r="AH32" s="1" t="str">
        <f t="shared" si="19"/>
        <v/>
      </c>
      <c r="AI32" s="1" t="str">
        <f t="shared" si="20"/>
        <v/>
      </c>
      <c r="AJ32" s="1" t="str">
        <f t="shared" si="21"/>
        <v/>
      </c>
      <c r="AK32" s="1">
        <f t="shared" si="46"/>
        <v>0</v>
      </c>
      <c r="AL32" s="1">
        <f t="shared" si="47"/>
        <v>0</v>
      </c>
      <c r="AM32" s="1" t="str">
        <f t="shared" si="5"/>
        <v/>
      </c>
      <c r="AN32" s="1">
        <f t="shared" si="22"/>
        <v>0</v>
      </c>
      <c r="AO32" s="1" t="str">
        <f t="shared" si="56"/>
        <v/>
      </c>
      <c r="AP32" s="1" t="str">
        <f t="shared" si="23"/>
        <v>N</v>
      </c>
      <c r="AQ32" s="1" t="str">
        <f t="shared" si="24"/>
        <v>N</v>
      </c>
      <c r="AR32" s="1" t="str">
        <f t="shared" si="25"/>
        <v>N</v>
      </c>
      <c r="AS32" s="1" t="str">
        <f t="shared" si="26"/>
        <v/>
      </c>
      <c r="AT32" s="15" t="str">
        <f t="shared" si="27"/>
        <v/>
      </c>
      <c r="AU32" s="1" t="str">
        <f t="shared" si="28"/>
        <v/>
      </c>
      <c r="AV32" s="1" t="str">
        <f t="shared" si="29"/>
        <v/>
      </c>
      <c r="AW32" s="1" t="str">
        <f t="shared" si="30"/>
        <v/>
      </c>
      <c r="AX32" s="1" t="str">
        <f t="shared" si="31"/>
        <v/>
      </c>
      <c r="AY32" s="1" t="str">
        <f t="shared" si="32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23400</v>
      </c>
      <c r="BC32" s="1" t="str">
        <f t="shared" si="57"/>
        <v>00000</v>
      </c>
      <c r="BD32" s="1" t="str">
        <f t="shared" si="48"/>
        <v>123400</v>
      </c>
      <c r="BE32" s="1" t="str">
        <f t="shared" si="48"/>
        <v>000000</v>
      </c>
      <c r="BF32" s="1" t="str">
        <f t="shared" si="49"/>
        <v>P</v>
      </c>
      <c r="BG32" s="1" t="str">
        <f t="shared" si="34"/>
        <v/>
      </c>
      <c r="BH32" s="1">
        <f t="shared" si="50"/>
        <v>0</v>
      </c>
      <c r="BI32" s="1" t="str">
        <f t="shared" si="35"/>
        <v/>
      </c>
      <c r="BJ32" s="1">
        <f t="shared" si="51"/>
        <v>0</v>
      </c>
      <c r="BK32" s="1" t="str">
        <f t="shared" si="36"/>
        <v/>
      </c>
      <c r="BL32" s="1">
        <f t="shared" si="52"/>
        <v>0</v>
      </c>
      <c r="BM32" s="1" t="str">
        <f t="shared" si="53"/>
        <v>0</v>
      </c>
      <c r="BN32" s="1" t="str">
        <f t="shared" si="54"/>
        <v>0</v>
      </c>
      <c r="BO32" s="1" t="str">
        <f t="shared" si="55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/>
      </c>
      <c r="C33" s="102" t="str">
        <f t="shared" si="1"/>
        <v/>
      </c>
      <c r="D33" s="13" t="str">
        <f t="shared" si="37"/>
        <v/>
      </c>
      <c r="E33" s="45" t="str">
        <f t="shared" si="38"/>
        <v/>
      </c>
      <c r="F33" s="8" t="str">
        <f t="shared" si="12"/>
        <v/>
      </c>
      <c r="H33" s="105" t="str">
        <f t="shared" si="2"/>
        <v/>
      </c>
      <c r="I33" s="13" t="str">
        <f t="shared" si="39"/>
        <v/>
      </c>
      <c r="J33" s="45" t="str">
        <f t="shared" si="40"/>
        <v/>
      </c>
      <c r="K33" s="8" t="str">
        <f t="shared" si="41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13" t="str">
        <f t="shared" si="42"/>
        <v/>
      </c>
      <c r="Q33" s="45" t="str">
        <f t="shared" si="43"/>
        <v/>
      </c>
      <c r="R33" s="4" t="str">
        <f t="shared" si="44"/>
        <v/>
      </c>
      <c r="S33" s="4" t="str">
        <f t="shared" si="13"/>
        <v/>
      </c>
      <c r="T33" s="107" t="str">
        <f t="shared" si="45"/>
        <v/>
      </c>
      <c r="U33" s="4" t="str">
        <f>IF(M33="","",IF(B33="NB",U32,IF(T33="",SUM($T$5:$T33)+S33,SUM($T$5:$T33))))</f>
        <v/>
      </c>
      <c r="V33" s="109" t="str">
        <f t="shared" si="0"/>
        <v/>
      </c>
      <c r="W33" s="83" t="e">
        <f t="shared" si="14"/>
        <v>#VALUE!</v>
      </c>
      <c r="X33" s="85" t="str">
        <f t="shared" si="15"/>
        <v/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6"/>
        <v/>
      </c>
      <c r="AF33" s="1" t="str">
        <f t="shared" si="17"/>
        <v/>
      </c>
      <c r="AG33" s="1" t="str">
        <f t="shared" si="18"/>
        <v/>
      </c>
      <c r="AH33" s="1" t="str">
        <f t="shared" si="19"/>
        <v/>
      </c>
      <c r="AI33" s="1" t="str">
        <f t="shared" si="20"/>
        <v/>
      </c>
      <c r="AJ33" s="1" t="str">
        <f t="shared" si="21"/>
        <v/>
      </c>
      <c r="AK33" s="1">
        <f t="shared" si="46"/>
        <v>0</v>
      </c>
      <c r="AL33" s="1">
        <f t="shared" si="47"/>
        <v>0</v>
      </c>
      <c r="AM33" s="1" t="str">
        <f t="shared" si="5"/>
        <v/>
      </c>
      <c r="AN33" s="1">
        <f t="shared" si="22"/>
        <v>0</v>
      </c>
      <c r="AO33" s="1" t="str">
        <f t="shared" si="56"/>
        <v/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 t="str">
        <f t="shared" si="26"/>
        <v/>
      </c>
      <c r="AT33" s="15" t="str">
        <f t="shared" si="27"/>
        <v/>
      </c>
      <c r="AU33" s="1" t="str">
        <f t="shared" si="28"/>
        <v/>
      </c>
      <c r="AV33" s="1" t="str">
        <f t="shared" si="29"/>
        <v/>
      </c>
      <c r="AW33" s="1" t="str">
        <f t="shared" si="30"/>
        <v/>
      </c>
      <c r="AX33" s="1" t="str">
        <f t="shared" si="31"/>
        <v/>
      </c>
      <c r="AY33" s="1" t="str">
        <f t="shared" si="32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34000</v>
      </c>
      <c r="BC33" s="1" t="str">
        <f t="shared" si="57"/>
        <v>00000</v>
      </c>
      <c r="BD33" s="1" t="str">
        <f t="shared" si="48"/>
        <v>234000</v>
      </c>
      <c r="BE33" s="1" t="str">
        <f t="shared" si="48"/>
        <v>000000</v>
      </c>
      <c r="BF33" s="1" t="str">
        <f t="shared" si="49"/>
        <v>B</v>
      </c>
      <c r="BG33" s="1" t="str">
        <f t="shared" si="34"/>
        <v/>
      </c>
      <c r="BH33" s="1">
        <f t="shared" si="50"/>
        <v>0</v>
      </c>
      <c r="BI33" s="1" t="str">
        <f t="shared" si="35"/>
        <v/>
      </c>
      <c r="BJ33" s="1">
        <f t="shared" si="51"/>
        <v>0</v>
      </c>
      <c r="BK33" s="1" t="str">
        <f t="shared" si="36"/>
        <v/>
      </c>
      <c r="BL33" s="1">
        <f t="shared" si="52"/>
        <v>0</v>
      </c>
      <c r="BM33" s="1" t="str">
        <f t="shared" si="53"/>
        <v>0</v>
      </c>
      <c r="BN33" s="1" t="str">
        <f t="shared" si="54"/>
        <v>0</v>
      </c>
      <c r="BO33" s="1" t="str">
        <f t="shared" si="55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6" t="str">
        <f t="shared" si="11"/>
        <v/>
      </c>
      <c r="C34" s="103" t="str">
        <f t="shared" si="1"/>
        <v/>
      </c>
      <c r="D34" s="13" t="str">
        <f t="shared" si="37"/>
        <v/>
      </c>
      <c r="E34" s="45" t="str">
        <f t="shared" si="38"/>
        <v/>
      </c>
      <c r="F34" s="10" t="str">
        <f t="shared" si="12"/>
        <v/>
      </c>
      <c r="H34" s="106" t="str">
        <f t="shared" si="2"/>
        <v/>
      </c>
      <c r="I34" s="13" t="str">
        <f t="shared" si="39"/>
        <v/>
      </c>
      <c r="J34" s="45" t="str">
        <f t="shared" si="40"/>
        <v/>
      </c>
      <c r="K34" s="10" t="str">
        <f t="shared" si="41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13" t="str">
        <f t="shared" si="42"/>
        <v/>
      </c>
      <c r="Q34" s="45" t="str">
        <f t="shared" si="43"/>
        <v/>
      </c>
      <c r="R34" s="5" t="str">
        <f t="shared" si="44"/>
        <v/>
      </c>
      <c r="S34" s="5" t="str">
        <f t="shared" si="13"/>
        <v/>
      </c>
      <c r="T34" s="107" t="str">
        <f t="shared" si="45"/>
        <v/>
      </c>
      <c r="U34" s="5" t="str">
        <f>IF(M34="","",IF(B34="NB",U33,IF(T34="",SUM($T$5:$T34)+S34,SUM($T$5:$T34))))</f>
        <v/>
      </c>
      <c r="V34" s="110" t="str">
        <f t="shared" si="0"/>
        <v/>
      </c>
      <c r="W34" s="83" t="e">
        <f t="shared" si="14"/>
        <v>#VALUE!</v>
      </c>
      <c r="X34" s="85" t="str">
        <f t="shared" si="15"/>
        <v/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6"/>
        <v/>
      </c>
      <c r="AF34" s="1" t="str">
        <f t="shared" si="17"/>
        <v/>
      </c>
      <c r="AG34" s="1" t="str">
        <f t="shared" si="18"/>
        <v/>
      </c>
      <c r="AH34" s="1" t="str">
        <f t="shared" si="19"/>
        <v/>
      </c>
      <c r="AI34" s="1" t="str">
        <f t="shared" si="20"/>
        <v/>
      </c>
      <c r="AJ34" s="1" t="str">
        <f t="shared" si="21"/>
        <v/>
      </c>
      <c r="AK34" s="1">
        <f t="shared" si="46"/>
        <v>0</v>
      </c>
      <c r="AL34" s="1">
        <f t="shared" si="47"/>
        <v>0</v>
      </c>
      <c r="AM34" s="1" t="str">
        <f t="shared" si="5"/>
        <v/>
      </c>
      <c r="AN34" s="1">
        <f t="shared" si="22"/>
        <v>0</v>
      </c>
      <c r="AO34" s="1" t="str">
        <f t="shared" si="56"/>
        <v/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 t="str">
        <f t="shared" si="26"/>
        <v/>
      </c>
      <c r="AT34" s="15" t="str">
        <f t="shared" si="27"/>
        <v/>
      </c>
      <c r="AU34" s="1" t="str">
        <f t="shared" si="28"/>
        <v/>
      </c>
      <c r="AV34" s="1" t="str">
        <f t="shared" si="29"/>
        <v/>
      </c>
      <c r="AW34" s="1" t="str">
        <f t="shared" si="30"/>
        <v/>
      </c>
      <c r="AX34" s="1" t="str">
        <f t="shared" si="31"/>
        <v/>
      </c>
      <c r="AY34" s="1" t="str">
        <f t="shared" si="32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40000</v>
      </c>
      <c r="BC34" s="1" t="str">
        <f t="shared" si="57"/>
        <v>00000</v>
      </c>
      <c r="BD34" s="1" t="str">
        <f t="shared" si="48"/>
        <v>340000</v>
      </c>
      <c r="BE34" s="1" t="str">
        <f t="shared" si="48"/>
        <v>000000</v>
      </c>
      <c r="BF34" s="1" t="str">
        <f t="shared" si="49"/>
        <v>B</v>
      </c>
      <c r="BG34" s="1" t="str">
        <f t="shared" si="34"/>
        <v/>
      </c>
      <c r="BH34" s="1">
        <f t="shared" si="50"/>
        <v>0</v>
      </c>
      <c r="BI34" s="1" t="str">
        <f t="shared" si="35"/>
        <v/>
      </c>
      <c r="BJ34" s="1">
        <f t="shared" si="51"/>
        <v>0</v>
      </c>
      <c r="BK34" s="1" t="str">
        <f t="shared" si="36"/>
        <v/>
      </c>
      <c r="BL34" s="1">
        <f t="shared" si="52"/>
        <v>0</v>
      </c>
      <c r="BM34" s="1" t="str">
        <f t="shared" si="53"/>
        <v>0</v>
      </c>
      <c r="BN34" s="1" t="str">
        <f t="shared" si="54"/>
        <v>0</v>
      </c>
      <c r="BO34" s="1" t="str">
        <f t="shared" si="55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7"/>
        <v/>
      </c>
      <c r="E35" s="45" t="str">
        <f t="shared" si="38"/>
        <v/>
      </c>
      <c r="F35" s="14" t="str">
        <f t="shared" si="12"/>
        <v/>
      </c>
      <c r="H35" s="104" t="str">
        <f t="shared" si="2"/>
        <v/>
      </c>
      <c r="I35" s="13" t="str">
        <f t="shared" si="39"/>
        <v/>
      </c>
      <c r="J35" s="45" t="str">
        <f t="shared" si="40"/>
        <v/>
      </c>
      <c r="K35" s="14" t="str">
        <f t="shared" si="41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2"/>
        <v/>
      </c>
      <c r="Q35" s="45" t="str">
        <f t="shared" si="43"/>
        <v/>
      </c>
      <c r="R35" s="96" t="str">
        <f t="shared" si="44"/>
        <v/>
      </c>
      <c r="S35" s="96" t="str">
        <f t="shared" si="13"/>
        <v/>
      </c>
      <c r="T35" s="107" t="str">
        <f t="shared" si="45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4"/>
        <v>#VALUE!</v>
      </c>
      <c r="X35" s="85" t="str">
        <f t="shared" si="15"/>
        <v/>
      </c>
      <c r="Y35" s="9" t="str">
        <f t="shared" si="6"/>
        <v>B</v>
      </c>
      <c r="Z35" s="4" t="str">
        <f t="shared" si="7"/>
        <v>M1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6"/>
        <v/>
      </c>
      <c r="AF35" s="1" t="str">
        <f t="shared" si="17"/>
        <v/>
      </c>
      <c r="AG35" s="1" t="str">
        <f t="shared" si="18"/>
        <v/>
      </c>
      <c r="AH35" s="1" t="str">
        <f t="shared" si="19"/>
        <v/>
      </c>
      <c r="AI35" s="1" t="str">
        <f t="shared" si="20"/>
        <v/>
      </c>
      <c r="AJ35" s="1" t="str">
        <f t="shared" si="21"/>
        <v/>
      </c>
      <c r="AK35" s="1">
        <f t="shared" si="46"/>
        <v>0</v>
      </c>
      <c r="AL35" s="1">
        <f t="shared" si="47"/>
        <v>0</v>
      </c>
      <c r="AM35" s="1" t="str">
        <f t="shared" si="5"/>
        <v/>
      </c>
      <c r="AN35" s="1">
        <f t="shared" si="22"/>
        <v>0</v>
      </c>
      <c r="AO35" s="1" t="str">
        <f t="shared" si="56"/>
        <v/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 t="str">
        <f t="shared" si="26"/>
        <v/>
      </c>
      <c r="AT35" s="15" t="str">
        <f t="shared" si="27"/>
        <v/>
      </c>
      <c r="AU35" s="1" t="str">
        <f t="shared" si="28"/>
        <v/>
      </c>
      <c r="AV35" s="1" t="str">
        <f t="shared" si="29"/>
        <v/>
      </c>
      <c r="AW35" s="1" t="str">
        <f t="shared" si="30"/>
        <v/>
      </c>
      <c r="AX35" s="1" t="str">
        <f t="shared" si="31"/>
        <v/>
      </c>
      <c r="AY35" s="1" t="str">
        <f t="shared" si="32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48"/>
        <v>400000</v>
      </c>
      <c r="BE35" s="1" t="str">
        <f t="shared" si="48"/>
        <v>000000</v>
      </c>
      <c r="BF35" s="1" t="str">
        <f t="shared" si="49"/>
        <v>B</v>
      </c>
      <c r="BG35" s="1" t="str">
        <f t="shared" si="34"/>
        <v/>
      </c>
      <c r="BH35" s="1">
        <f t="shared" si="50"/>
        <v>0</v>
      </c>
      <c r="BI35" s="1" t="str">
        <f t="shared" si="35"/>
        <v/>
      </c>
      <c r="BJ35" s="1">
        <f t="shared" si="51"/>
        <v>0</v>
      </c>
      <c r="BK35" s="1" t="str">
        <f t="shared" si="36"/>
        <v/>
      </c>
      <c r="BL35" s="1">
        <f t="shared" si="52"/>
        <v>0</v>
      </c>
      <c r="BM35" s="1" t="str">
        <f t="shared" si="53"/>
        <v>0</v>
      </c>
      <c r="BN35" s="1" t="str">
        <f t="shared" si="54"/>
        <v>0</v>
      </c>
      <c r="BO35" s="1" t="str">
        <f t="shared" si="55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2" t="str">
        <f t="shared" si="1"/>
        <v/>
      </c>
      <c r="D36" s="13" t="str">
        <f t="shared" si="37"/>
        <v/>
      </c>
      <c r="E36" s="45" t="str">
        <f t="shared" si="38"/>
        <v/>
      </c>
      <c r="F36" s="8" t="str">
        <f t="shared" si="12"/>
        <v/>
      </c>
      <c r="H36" s="105" t="str">
        <f t="shared" si="2"/>
        <v/>
      </c>
      <c r="I36" s="13" t="str">
        <f t="shared" si="39"/>
        <v/>
      </c>
      <c r="J36" s="45" t="str">
        <f t="shared" si="40"/>
        <v/>
      </c>
      <c r="K36" s="8" t="str">
        <f t="shared" si="41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13" t="str">
        <f t="shared" si="42"/>
        <v/>
      </c>
      <c r="Q36" s="45" t="str">
        <f t="shared" si="43"/>
        <v/>
      </c>
      <c r="R36" s="4" t="str">
        <f t="shared" si="44"/>
        <v/>
      </c>
      <c r="S36" s="4" t="str">
        <f t="shared" si="13"/>
        <v/>
      </c>
      <c r="T36" s="107" t="str">
        <f t="shared" si="45"/>
        <v/>
      </c>
      <c r="U36" s="4" t="str">
        <f>IF(M36="","",IF(B36="NB",U35,IF(T36="",SUM($T$5:$T36)+S36,SUM($T$5:$T36))))</f>
        <v/>
      </c>
      <c r="V36" s="109" t="str">
        <f t="shared" si="0"/>
        <v/>
      </c>
      <c r="W36" s="83" t="e">
        <f t="shared" si="14"/>
        <v>#VALUE!</v>
      </c>
      <c r="X36" s="85" t="str">
        <f t="shared" si="15"/>
        <v/>
      </c>
      <c r="Y36" s="9" t="str">
        <f t="shared" si="6"/>
        <v>B</v>
      </c>
      <c r="Z36" s="4" t="str">
        <f t="shared" si="7"/>
        <v>M1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6"/>
        <v>0</v>
      </c>
      <c r="AL36" s="1">
        <f t="shared" si="47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27"/>
        <v/>
      </c>
      <c r="AU36" s="1" t="str">
        <f t="shared" si="28"/>
        <v/>
      </c>
      <c r="AV36" s="1" t="str">
        <f t="shared" si="29"/>
        <v/>
      </c>
      <c r="AW36" s="1" t="str">
        <f t="shared" si="30"/>
        <v/>
      </c>
      <c r="AX36" s="1" t="str">
        <f t="shared" si="31"/>
        <v/>
      </c>
      <c r="AY36" s="1" t="str">
        <f t="shared" si="32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48"/>
        <v>000000</v>
      </c>
      <c r="BE36" s="1" t="str">
        <f t="shared" si="48"/>
        <v>000000</v>
      </c>
      <c r="BF36" s="1" t="str">
        <f t="shared" si="49"/>
        <v>B</v>
      </c>
      <c r="BG36" s="1" t="str">
        <f t="shared" si="34"/>
        <v/>
      </c>
      <c r="BH36" s="1">
        <f t="shared" si="50"/>
        <v>0</v>
      </c>
      <c r="BI36" s="1" t="str">
        <f t="shared" si="35"/>
        <v/>
      </c>
      <c r="BJ36" s="1">
        <f t="shared" si="51"/>
        <v>0</v>
      </c>
      <c r="BK36" s="1" t="str">
        <f t="shared" si="36"/>
        <v/>
      </c>
      <c r="BL36" s="1">
        <f t="shared" si="52"/>
        <v>0</v>
      </c>
      <c r="BM36" s="1" t="str">
        <f t="shared" si="53"/>
        <v>0</v>
      </c>
      <c r="BN36" s="1" t="str">
        <f t="shared" si="54"/>
        <v>0</v>
      </c>
      <c r="BO36" s="1" t="str">
        <f t="shared" si="55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2" t="str">
        <f t="shared" si="1"/>
        <v/>
      </c>
      <c r="D37" s="13" t="str">
        <f t="shared" si="37"/>
        <v/>
      </c>
      <c r="E37" s="45" t="str">
        <f t="shared" si="38"/>
        <v/>
      </c>
      <c r="F37" s="8" t="str">
        <f t="shared" si="12"/>
        <v/>
      </c>
      <c r="H37" s="105" t="str">
        <f t="shared" si="2"/>
        <v/>
      </c>
      <c r="I37" s="13" t="str">
        <f t="shared" si="39"/>
        <v/>
      </c>
      <c r="J37" s="45" t="str">
        <f t="shared" si="40"/>
        <v/>
      </c>
      <c r="K37" s="8" t="str">
        <f t="shared" si="41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13" t="str">
        <f t="shared" si="42"/>
        <v/>
      </c>
      <c r="Q37" s="45" t="str">
        <f t="shared" si="43"/>
        <v/>
      </c>
      <c r="R37" s="4" t="str">
        <f t="shared" si="44"/>
        <v/>
      </c>
      <c r="S37" s="4" t="str">
        <f t="shared" si="13"/>
        <v/>
      </c>
      <c r="T37" s="107" t="str">
        <f t="shared" si="45"/>
        <v/>
      </c>
      <c r="U37" s="4" t="str">
        <f>IF(M37="","",IF(B37="NB",U36,IF(T37="",SUM($T$5:$T37)+S37,SUM($T$5:$T37))))</f>
        <v/>
      </c>
      <c r="V37" s="109" t="str">
        <f t="shared" si="0"/>
        <v/>
      </c>
      <c r="W37" s="83" t="e">
        <f t="shared" si="14"/>
        <v>#VALUE!</v>
      </c>
      <c r="X37" s="85" t="str">
        <f t="shared" si="15"/>
        <v/>
      </c>
      <c r="Y37" s="9" t="str">
        <f t="shared" si="6"/>
        <v>B</v>
      </c>
      <c r="Z37" s="4" t="str">
        <f t="shared" si="7"/>
        <v>M1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6"/>
        <v>0</v>
      </c>
      <c r="AL37" s="1">
        <f t="shared" si="47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27"/>
        <v/>
      </c>
      <c r="AU37" s="1" t="str">
        <f t="shared" si="28"/>
        <v/>
      </c>
      <c r="AV37" s="1" t="str">
        <f t="shared" si="29"/>
        <v/>
      </c>
      <c r="AW37" s="1" t="str">
        <f t="shared" si="30"/>
        <v/>
      </c>
      <c r="AX37" s="1" t="str">
        <f t="shared" si="31"/>
        <v/>
      </c>
      <c r="AY37" s="1" t="str">
        <f t="shared" si="32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48"/>
        <v>000000</v>
      </c>
      <c r="BE37" s="1" t="str">
        <f t="shared" si="48"/>
        <v>000000</v>
      </c>
      <c r="BF37" s="1" t="str">
        <f t="shared" si="49"/>
        <v>B</v>
      </c>
      <c r="BG37" s="1" t="str">
        <f t="shared" si="34"/>
        <v/>
      </c>
      <c r="BH37" s="1">
        <f t="shared" si="50"/>
        <v>0</v>
      </c>
      <c r="BI37" s="1" t="str">
        <f t="shared" si="35"/>
        <v/>
      </c>
      <c r="BJ37" s="1">
        <f t="shared" si="51"/>
        <v>0</v>
      </c>
      <c r="BK37" s="1" t="str">
        <f t="shared" si="36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2" t="str">
        <f t="shared" si="1"/>
        <v/>
      </c>
      <c r="D38" s="13" t="str">
        <f t="shared" si="37"/>
        <v/>
      </c>
      <c r="E38" s="45" t="str">
        <f t="shared" si="38"/>
        <v/>
      </c>
      <c r="F38" s="8" t="str">
        <f t="shared" si="12"/>
        <v/>
      </c>
      <c r="H38" s="105" t="str">
        <f t="shared" si="2"/>
        <v/>
      </c>
      <c r="I38" s="13" t="str">
        <f t="shared" si="39"/>
        <v/>
      </c>
      <c r="J38" s="45" t="str">
        <f t="shared" si="40"/>
        <v/>
      </c>
      <c r="K38" s="8" t="str">
        <f t="shared" si="41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13" t="str">
        <f t="shared" si="42"/>
        <v/>
      </c>
      <c r="Q38" s="45" t="str">
        <f t="shared" si="43"/>
        <v/>
      </c>
      <c r="R38" s="4" t="str">
        <f t="shared" si="44"/>
        <v/>
      </c>
      <c r="S38" s="4" t="str">
        <f t="shared" si="13"/>
        <v/>
      </c>
      <c r="T38" s="107" t="str">
        <f t="shared" si="45"/>
        <v/>
      </c>
      <c r="U38" s="4" t="str">
        <f>IF(M38="","",IF(B38="NB",U37,IF(T38="",SUM($T$5:$T38)+S38,SUM($T$5:$T38))))</f>
        <v/>
      </c>
      <c r="V38" s="109" t="str">
        <f t="shared" si="0"/>
        <v/>
      </c>
      <c r="W38" s="83" t="e">
        <f t="shared" si="14"/>
        <v>#VALUE!</v>
      </c>
      <c r="X38" s="85" t="str">
        <f t="shared" si="15"/>
        <v/>
      </c>
      <c r="Y38" s="9" t="str">
        <f t="shared" si="6"/>
        <v>B</v>
      </c>
      <c r="Z38" s="4" t="str">
        <f t="shared" si="7"/>
        <v>M1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6"/>
        <v>0</v>
      </c>
      <c r="AL38" s="1">
        <f t="shared" si="47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27"/>
        <v/>
      </c>
      <c r="AU38" s="1" t="str">
        <f t="shared" si="28"/>
        <v/>
      </c>
      <c r="AV38" s="1" t="str">
        <f t="shared" si="29"/>
        <v/>
      </c>
      <c r="AW38" s="1" t="str">
        <f t="shared" si="30"/>
        <v/>
      </c>
      <c r="AX38" s="1" t="str">
        <f t="shared" si="31"/>
        <v/>
      </c>
      <c r="AY38" s="1" t="str">
        <f t="shared" si="32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48"/>
        <v>000000</v>
      </c>
      <c r="BE38" s="1" t="str">
        <f t="shared" si="48"/>
        <v>000000</v>
      </c>
      <c r="BF38" s="1" t="str">
        <f t="shared" si="49"/>
        <v>B</v>
      </c>
      <c r="BG38" s="1" t="str">
        <f t="shared" si="34"/>
        <v/>
      </c>
      <c r="BH38" s="1">
        <f t="shared" si="50"/>
        <v>0</v>
      </c>
      <c r="BI38" s="1" t="str">
        <f t="shared" si="35"/>
        <v/>
      </c>
      <c r="BJ38" s="1">
        <f t="shared" si="51"/>
        <v>0</v>
      </c>
      <c r="BK38" s="1" t="str">
        <f t="shared" si="36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6" t="str">
        <f t="shared" si="11"/>
        <v/>
      </c>
      <c r="C39" s="103" t="str">
        <f t="shared" si="1"/>
        <v/>
      </c>
      <c r="D39" s="13" t="str">
        <f t="shared" si="37"/>
        <v/>
      </c>
      <c r="E39" s="45" t="str">
        <f t="shared" si="38"/>
        <v/>
      </c>
      <c r="F39" s="10" t="str">
        <f t="shared" si="12"/>
        <v/>
      </c>
      <c r="H39" s="106" t="str">
        <f t="shared" si="2"/>
        <v/>
      </c>
      <c r="I39" s="13" t="str">
        <f t="shared" si="39"/>
        <v/>
      </c>
      <c r="J39" s="45" t="str">
        <f t="shared" si="40"/>
        <v/>
      </c>
      <c r="K39" s="10" t="str">
        <f t="shared" si="41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13" t="str">
        <f t="shared" si="42"/>
        <v/>
      </c>
      <c r="Q39" s="45" t="str">
        <f t="shared" si="43"/>
        <v/>
      </c>
      <c r="R39" s="5" t="str">
        <f t="shared" si="44"/>
        <v/>
      </c>
      <c r="S39" s="5" t="str">
        <f t="shared" si="13"/>
        <v/>
      </c>
      <c r="T39" s="107" t="str">
        <f t="shared" si="45"/>
        <v/>
      </c>
      <c r="U39" s="5" t="str">
        <f>IF(M39="","",IF(B39="NB",U38,IF(T39="",SUM($T$5:$T39)+S39,SUM($T$5:$T39))))</f>
        <v/>
      </c>
      <c r="V39" s="110" t="str">
        <f t="shared" si="0"/>
        <v/>
      </c>
      <c r="W39" s="83" t="e">
        <f t="shared" si="14"/>
        <v>#VALUE!</v>
      </c>
      <c r="X39" s="85" t="str">
        <f t="shared" si="15"/>
        <v/>
      </c>
      <c r="Y39" s="9" t="str">
        <f t="shared" si="6"/>
        <v>B</v>
      </c>
      <c r="Z39" s="4" t="str">
        <f t="shared" si="7"/>
        <v>M1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6"/>
        <v>0</v>
      </c>
      <c r="AL39" s="1">
        <f t="shared" si="47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27"/>
        <v/>
      </c>
      <c r="AU39" s="1" t="str">
        <f t="shared" si="28"/>
        <v/>
      </c>
      <c r="AV39" s="1" t="str">
        <f t="shared" si="29"/>
        <v/>
      </c>
      <c r="AW39" s="1" t="str">
        <f t="shared" si="30"/>
        <v/>
      </c>
      <c r="AX39" s="1" t="str">
        <f t="shared" si="31"/>
        <v/>
      </c>
      <c r="AY39" s="1" t="str">
        <f t="shared" si="32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48"/>
        <v>000000</v>
      </c>
      <c r="BE39" s="1" t="str">
        <f t="shared" si="48"/>
        <v>000000</v>
      </c>
      <c r="BF39" s="1" t="str">
        <f t="shared" si="49"/>
        <v>B</v>
      </c>
      <c r="BG39" s="1" t="str">
        <f t="shared" si="34"/>
        <v/>
      </c>
      <c r="BH39" s="1">
        <f t="shared" si="50"/>
        <v>0</v>
      </c>
      <c r="BI39" s="1" t="str">
        <f t="shared" si="35"/>
        <v/>
      </c>
      <c r="BJ39" s="1">
        <f t="shared" si="51"/>
        <v>0</v>
      </c>
      <c r="BK39" s="1" t="str">
        <f t="shared" si="36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7"/>
        <v/>
      </c>
      <c r="E40" s="45" t="str">
        <f t="shared" si="38"/>
        <v/>
      </c>
      <c r="F40" s="14" t="str">
        <f t="shared" si="12"/>
        <v/>
      </c>
      <c r="H40" s="104" t="str">
        <f t="shared" si="2"/>
        <v/>
      </c>
      <c r="I40" s="13" t="str">
        <f t="shared" si="39"/>
        <v/>
      </c>
      <c r="J40" s="45" t="str">
        <f t="shared" si="40"/>
        <v/>
      </c>
      <c r="K40" s="14" t="str">
        <f t="shared" si="41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2"/>
        <v/>
      </c>
      <c r="Q40" s="45" t="str">
        <f t="shared" si="43"/>
        <v/>
      </c>
      <c r="R40" s="96" t="str">
        <f t="shared" si="44"/>
        <v/>
      </c>
      <c r="S40" s="96" t="str">
        <f t="shared" si="13"/>
        <v/>
      </c>
      <c r="T40" s="107" t="str">
        <f t="shared" si="45"/>
        <v/>
      </c>
      <c r="U40" s="96" t="str">
        <f>IF(M40="","",IF(B40="NB",U39,IF(T40="",SUM($T$5:$T40)+S40,SUM($T$5:$T40))))</f>
        <v/>
      </c>
      <c r="V40" s="108" t="str">
        <f t="shared" si="0"/>
        <v/>
      </c>
      <c r="W40" s="83" t="e">
        <f t="shared" si="14"/>
        <v>#VALUE!</v>
      </c>
      <c r="X40" s="85" t="str">
        <f t="shared" si="15"/>
        <v/>
      </c>
      <c r="Y40" s="9" t="str">
        <f t="shared" si="6"/>
        <v>B</v>
      </c>
      <c r="Z40" s="4" t="str">
        <f t="shared" si="7"/>
        <v>M1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6"/>
        <v>0</v>
      </c>
      <c r="AL40" s="1">
        <f t="shared" si="47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27"/>
        <v/>
      </c>
      <c r="AU40" s="1" t="str">
        <f t="shared" si="28"/>
        <v/>
      </c>
      <c r="AV40" s="1" t="str">
        <f t="shared" si="29"/>
        <v/>
      </c>
      <c r="AW40" s="1" t="str">
        <f t="shared" si="30"/>
        <v/>
      </c>
      <c r="AX40" s="1" t="str">
        <f t="shared" si="31"/>
        <v/>
      </c>
      <c r="AY40" s="1" t="str">
        <f t="shared" si="32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000000</v>
      </c>
      <c r="BE40" s="1" t="str">
        <f t="shared" si="48"/>
        <v>000000</v>
      </c>
      <c r="BF40" s="1" t="str">
        <f t="shared" si="49"/>
        <v>B</v>
      </c>
      <c r="BG40" s="1" t="str">
        <f t="shared" si="34"/>
        <v/>
      </c>
      <c r="BH40" s="1">
        <f t="shared" si="50"/>
        <v>0</v>
      </c>
      <c r="BI40" s="1" t="str">
        <f t="shared" si="35"/>
        <v/>
      </c>
      <c r="BJ40" s="1">
        <f t="shared" si="51"/>
        <v>0</v>
      </c>
      <c r="BK40" s="1" t="str">
        <f t="shared" si="36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2" t="str">
        <f t="shared" si="1"/>
        <v/>
      </c>
      <c r="D41" s="13" t="str">
        <f t="shared" si="37"/>
        <v/>
      </c>
      <c r="E41" s="45" t="str">
        <f t="shared" si="38"/>
        <v/>
      </c>
      <c r="F41" s="8" t="str">
        <f t="shared" si="12"/>
        <v/>
      </c>
      <c r="H41" s="105" t="str">
        <f t="shared" si="2"/>
        <v/>
      </c>
      <c r="I41" s="13" t="str">
        <f t="shared" si="39"/>
        <v/>
      </c>
      <c r="J41" s="45" t="str">
        <f t="shared" si="40"/>
        <v/>
      </c>
      <c r="K41" s="8" t="str">
        <f t="shared" si="41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13" t="str">
        <f t="shared" si="42"/>
        <v/>
      </c>
      <c r="Q41" s="45" t="str">
        <f t="shared" si="43"/>
        <v/>
      </c>
      <c r="R41" s="4" t="str">
        <f t="shared" si="44"/>
        <v/>
      </c>
      <c r="S41" s="4" t="str">
        <f t="shared" si="13"/>
        <v/>
      </c>
      <c r="T41" s="107" t="str">
        <f t="shared" si="45"/>
        <v/>
      </c>
      <c r="U41" s="4" t="str">
        <f>IF(M41="","",IF(B41="NB",U40,IF(T41="",SUM($T$5:$T41)+S41,SUM($T$5:$T41))))</f>
        <v/>
      </c>
      <c r="V41" s="109" t="str">
        <f t="shared" si="0"/>
        <v/>
      </c>
      <c r="W41" s="83" t="e">
        <f t="shared" si="14"/>
        <v>#VALUE!</v>
      </c>
      <c r="X41" s="85" t="str">
        <f t="shared" si="15"/>
        <v/>
      </c>
      <c r="Y41" s="9" t="str">
        <f t="shared" si="6"/>
        <v>B</v>
      </c>
      <c r="Z41" s="4" t="str">
        <f t="shared" si="7"/>
        <v>M1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6"/>
        <v>0</v>
      </c>
      <c r="AL41" s="1">
        <f t="shared" si="47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27"/>
        <v/>
      </c>
      <c r="AU41" s="1" t="str">
        <f t="shared" si="28"/>
        <v/>
      </c>
      <c r="AV41" s="1" t="str">
        <f t="shared" si="29"/>
        <v/>
      </c>
      <c r="AW41" s="1" t="str">
        <f t="shared" si="30"/>
        <v/>
      </c>
      <c r="AX41" s="1" t="str">
        <f t="shared" si="31"/>
        <v/>
      </c>
      <c r="AY41" s="1" t="str">
        <f t="shared" si="32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4"/>
        <v/>
      </c>
      <c r="BH41" s="1">
        <f t="shared" si="50"/>
        <v>0</v>
      </c>
      <c r="BI41" s="1" t="str">
        <f t="shared" si="35"/>
        <v/>
      </c>
      <c r="BJ41" s="1">
        <f t="shared" si="51"/>
        <v>0</v>
      </c>
      <c r="BK41" s="1" t="str">
        <f t="shared" si="36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2" t="str">
        <f t="shared" si="1"/>
        <v/>
      </c>
      <c r="D42" s="13" t="str">
        <f t="shared" si="37"/>
        <v/>
      </c>
      <c r="E42" s="45" t="str">
        <f t="shared" si="38"/>
        <v/>
      </c>
      <c r="F42" s="8" t="str">
        <f t="shared" si="12"/>
        <v/>
      </c>
      <c r="H42" s="105" t="str">
        <f t="shared" si="2"/>
        <v/>
      </c>
      <c r="I42" s="13" t="str">
        <f t="shared" si="39"/>
        <v/>
      </c>
      <c r="J42" s="45" t="str">
        <f t="shared" si="40"/>
        <v/>
      </c>
      <c r="K42" s="8" t="str">
        <f t="shared" si="41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13" t="str">
        <f t="shared" si="42"/>
        <v/>
      </c>
      <c r="Q42" s="45" t="str">
        <f t="shared" si="43"/>
        <v/>
      </c>
      <c r="R42" s="4" t="str">
        <f t="shared" si="44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07" t="str">
        <f t="shared" si="45"/>
        <v/>
      </c>
      <c r="U42" s="4" t="str">
        <f>IF(M42="","",IF(B42="NB",U41,IF(T42="",SUM($T$5:$T42)+S42,SUM($T$5:$T42))))</f>
        <v/>
      </c>
      <c r="V42" s="109" t="str">
        <f t="shared" si="0"/>
        <v/>
      </c>
      <c r="W42" s="83" t="e">
        <f t="shared" ref="W42:W73" si="61">IF(M42="","",IF(K42="W",0+BN42,0-BN42)+IF(F42="W",0+BM42,0-BM42))+IF(R42="W",0+BO42,0-BO42)</f>
        <v>#VALUE!</v>
      </c>
      <c r="X42" s="85" t="str">
        <f t="shared" si="15"/>
        <v/>
      </c>
      <c r="Y42" s="9" t="str">
        <f t="shared" si="6"/>
        <v>B</v>
      </c>
      <c r="Z42" s="4" t="str">
        <f t="shared" si="7"/>
        <v>M1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IF(M41="","",IF(Y42="B",IF(M41="P",BH42,""),IF(M40="P",BH42,"")))</f>
        <v/>
      </c>
      <c r="AF42" s="1" t="str">
        <f t="shared" ref="AF42:AF73" si="63">IF(M41="","",IF(Y42="B",IF(M41="B",BH42,""),IF(M40="B",BH42,"")))</f>
        <v/>
      </c>
      <c r="AG42" s="1" t="str">
        <f t="shared" ref="AG42:AG73" si="64">IF(M41="","",IF(Z42="C",IF(M41="B",BJ42,""),IF(M40="P",BJ42,"")))</f>
        <v/>
      </c>
      <c r="AH42" s="1" t="str">
        <f t="shared" ref="AH42:AH73" si="65">IF(M41="","",IF(Z42="C",IF(M41="P",BJ42,""),IF(M40="B",BJ42,"")))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6"/>
        <v>0</v>
      </c>
      <c r="AL42" s="1">
        <f t="shared" si="47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N</v>
      </c>
      <c r="AS42" s="1" t="str">
        <f t="shared" ref="AS42:AS73" si="71">IF(M41="","",IF(AO42="S",1,AS41+1))</f>
        <v/>
      </c>
      <c r="AT42" s="15" t="str">
        <f t="shared" ref="AT42:AT73" si="72">IF(AT41="Y","N",IF(M41="","",(IF(AND(F41&amp;F42="WW",OR(AO41&amp;AO42="SC",AO41&amp;AO42="CC")),"Y",IF(AND(F40&amp;F41&amp;F42="WLW",BH42&lt;&gt;"B",OR(F40&amp;F41&amp;F42="SCC",F40&amp;F41&amp;F42="CCC")),"Y","N")))))</f>
        <v/>
      </c>
      <c r="AU42" s="1" t="str">
        <f t="shared" ref="AU42:AU73" si="73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4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5">IF(M41="","",IF(AND(S42&lt;0,AS42&gt;2,S42&gt;=(2-AS42)),"R","N"))</f>
        <v/>
      </c>
      <c r="AX42" s="1" t="str">
        <f t="shared" ref="AX42:AX73" si="76">IF(M41="","",IF(AA42="B",IF(M41="P",BL42,""),IF(M41="B",BL42,"")))</f>
        <v/>
      </c>
      <c r="AY42" s="1" t="str">
        <f t="shared" ref="AY42:AY73" si="77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8">IF(AE41="",AF41,AE41)&amp;F41</f>
        <v/>
      </c>
      <c r="BH42" s="1">
        <f t="shared" si="50"/>
        <v>0</v>
      </c>
      <c r="BI42" s="1" t="str">
        <f t="shared" ref="BI42:BI73" si="79">IF(AG41="",AH41,AG41)&amp;K41</f>
        <v/>
      </c>
      <c r="BJ42" s="1">
        <f t="shared" si="51"/>
        <v>0</v>
      </c>
      <c r="BK42" s="1" t="str">
        <f t="shared" ref="BK42:BK73" si="80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2" t="str">
        <f t="shared" si="1"/>
        <v/>
      </c>
      <c r="D43" s="13" t="str">
        <f t="shared" si="37"/>
        <v/>
      </c>
      <c r="E43" s="45" t="str">
        <f t="shared" si="38"/>
        <v/>
      </c>
      <c r="F43" s="8" t="str">
        <f t="shared" si="12"/>
        <v/>
      </c>
      <c r="H43" s="105" t="str">
        <f t="shared" si="2"/>
        <v/>
      </c>
      <c r="I43" s="13" t="str">
        <f t="shared" si="39"/>
        <v/>
      </c>
      <c r="J43" s="45" t="str">
        <f t="shared" si="40"/>
        <v/>
      </c>
      <c r="K43" s="8" t="str">
        <f t="shared" si="41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13" t="str">
        <f t="shared" si="42"/>
        <v/>
      </c>
      <c r="Q43" s="45" t="str">
        <f t="shared" si="43"/>
        <v/>
      </c>
      <c r="R43" s="4" t="str">
        <f t="shared" si="44"/>
        <v/>
      </c>
      <c r="S43" s="4" t="str">
        <f t="shared" si="60"/>
        <v/>
      </c>
      <c r="T43" s="107" t="str">
        <f t="shared" si="45"/>
        <v/>
      </c>
      <c r="U43" s="4" t="str">
        <f>IF(M43="","",IF(B43="NB",U42,IF(T43="",SUM($T$5:$T43)+S43,SUM($T$5:$T43))))</f>
        <v/>
      </c>
      <c r="V43" s="109" t="str">
        <f t="shared" si="0"/>
        <v/>
      </c>
      <c r="W43" s="83" t="e">
        <f t="shared" si="61"/>
        <v>#VALUE!</v>
      </c>
      <c r="X43" s="85" t="str">
        <f t="shared" si="15"/>
        <v/>
      </c>
      <c r="Y43" s="9" t="str">
        <f t="shared" si="6"/>
        <v>B</v>
      </c>
      <c r="Z43" s="4" t="str">
        <f t="shared" si="7"/>
        <v>M1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6"/>
        <v>0</v>
      </c>
      <c r="AL43" s="1">
        <f t="shared" si="47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69"/>
        <v>N</v>
      </c>
      <c r="AR43" s="1" t="str">
        <f t="shared" si="70"/>
        <v>N</v>
      </c>
      <c r="AS43" s="1" t="str">
        <f t="shared" si="71"/>
        <v/>
      </c>
      <c r="AT43" s="15" t="str">
        <f t="shared" si="72"/>
        <v/>
      </c>
      <c r="AU43" s="1" t="str">
        <f t="shared" si="73"/>
        <v/>
      </c>
      <c r="AV43" s="1" t="str">
        <f t="shared" si="74"/>
        <v/>
      </c>
      <c r="AW43" s="1" t="str">
        <f t="shared" si="75"/>
        <v/>
      </c>
      <c r="AX43" s="1" t="str">
        <f t="shared" si="76"/>
        <v/>
      </c>
      <c r="AY43" s="1" t="str">
        <f t="shared" si="77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8"/>
        <v/>
      </c>
      <c r="BH43" s="1">
        <f t="shared" si="50"/>
        <v>0</v>
      </c>
      <c r="BI43" s="1" t="str">
        <f t="shared" si="79"/>
        <v/>
      </c>
      <c r="BJ43" s="1">
        <f t="shared" si="51"/>
        <v>0</v>
      </c>
      <c r="BK43" s="1" t="str">
        <f t="shared" si="80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6" t="str">
        <f t="shared" si="59"/>
        <v/>
      </c>
      <c r="C44" s="103" t="str">
        <f t="shared" si="1"/>
        <v/>
      </c>
      <c r="D44" s="13" t="str">
        <f t="shared" si="37"/>
        <v/>
      </c>
      <c r="E44" s="45" t="str">
        <f t="shared" si="38"/>
        <v/>
      </c>
      <c r="F44" s="10" t="str">
        <f t="shared" si="12"/>
        <v/>
      </c>
      <c r="H44" s="106" t="str">
        <f t="shared" si="2"/>
        <v/>
      </c>
      <c r="I44" s="13" t="str">
        <f t="shared" si="39"/>
        <v/>
      </c>
      <c r="J44" s="45" t="str">
        <f t="shared" si="40"/>
        <v/>
      </c>
      <c r="K44" s="10" t="str">
        <f t="shared" si="41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13" t="str">
        <f t="shared" si="42"/>
        <v/>
      </c>
      <c r="Q44" s="45" t="str">
        <f t="shared" si="43"/>
        <v/>
      </c>
      <c r="R44" s="5" t="str">
        <f t="shared" si="44"/>
        <v/>
      </c>
      <c r="S44" s="5" t="str">
        <f t="shared" si="60"/>
        <v/>
      </c>
      <c r="T44" s="107" t="str">
        <f t="shared" si="45"/>
        <v/>
      </c>
      <c r="U44" s="5" t="str">
        <f>IF(M44="","",IF(B44="NB",U43,IF(T44="",SUM($T$5:$T44)+S44,SUM($T$5:$T44))))</f>
        <v/>
      </c>
      <c r="V44" s="110" t="str">
        <f t="shared" si="0"/>
        <v/>
      </c>
      <c r="W44" s="83" t="e">
        <f t="shared" si="61"/>
        <v>#VALUE!</v>
      </c>
      <c r="X44" s="85" t="str">
        <f t="shared" si="15"/>
        <v/>
      </c>
      <c r="Y44" s="9" t="str">
        <f t="shared" si="6"/>
        <v>B</v>
      </c>
      <c r="Z44" s="4" t="str">
        <f t="shared" si="7"/>
        <v>M1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6"/>
        <v>0</v>
      </c>
      <c r="AL44" s="1">
        <f t="shared" si="47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69"/>
        <v>N</v>
      </c>
      <c r="AR44" s="1" t="str">
        <f t="shared" si="70"/>
        <v>N</v>
      </c>
      <c r="AS44" s="1" t="str">
        <f t="shared" si="71"/>
        <v/>
      </c>
      <c r="AT44" s="15" t="str">
        <f t="shared" si="72"/>
        <v/>
      </c>
      <c r="AU44" s="1" t="str">
        <f t="shared" si="73"/>
        <v/>
      </c>
      <c r="AV44" s="1" t="str">
        <f t="shared" si="74"/>
        <v/>
      </c>
      <c r="AW44" s="1" t="str">
        <f t="shared" si="75"/>
        <v/>
      </c>
      <c r="AX44" s="1" t="str">
        <f t="shared" si="76"/>
        <v/>
      </c>
      <c r="AY44" s="1" t="str">
        <f t="shared" si="77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8"/>
        <v/>
      </c>
      <c r="BH44" s="1">
        <f t="shared" si="50"/>
        <v>0</v>
      </c>
      <c r="BI44" s="1" t="str">
        <f t="shared" si="79"/>
        <v/>
      </c>
      <c r="BJ44" s="1">
        <f t="shared" si="51"/>
        <v>0</v>
      </c>
      <c r="BK44" s="1" t="str">
        <f t="shared" si="80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1" t="str">
        <f t="shared" si="1"/>
        <v/>
      </c>
      <c r="D45" s="13" t="str">
        <f t="shared" si="37"/>
        <v/>
      </c>
      <c r="E45" s="45" t="str">
        <f t="shared" si="38"/>
        <v/>
      </c>
      <c r="F45" s="14" t="str">
        <f t="shared" si="12"/>
        <v/>
      </c>
      <c r="H45" s="104" t="str">
        <f t="shared" si="2"/>
        <v/>
      </c>
      <c r="I45" s="13" t="str">
        <f t="shared" si="39"/>
        <v/>
      </c>
      <c r="J45" s="45" t="str">
        <f t="shared" si="40"/>
        <v/>
      </c>
      <c r="K45" s="14" t="str">
        <f t="shared" si="41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2"/>
        <v/>
      </c>
      <c r="Q45" s="45" t="str">
        <f t="shared" si="43"/>
        <v/>
      </c>
      <c r="R45" s="96" t="str">
        <f t="shared" si="44"/>
        <v/>
      </c>
      <c r="S45" s="96" t="str">
        <f t="shared" si="60"/>
        <v/>
      </c>
      <c r="T45" s="107" t="str">
        <f t="shared" si="45"/>
        <v/>
      </c>
      <c r="U45" s="96" t="str">
        <f>IF(M45="","",IF(B45="NB",U44,IF(T45="",SUM($T$5:$T45)+S45,SUM($T$5:$T45))))</f>
        <v/>
      </c>
      <c r="V45" s="108" t="str">
        <f t="shared" si="0"/>
        <v/>
      </c>
      <c r="W45" s="83" t="e">
        <f t="shared" si="61"/>
        <v>#VALUE!</v>
      </c>
      <c r="X45" s="85" t="str">
        <f t="shared" si="15"/>
        <v/>
      </c>
      <c r="Y45" s="9" t="str">
        <f t="shared" si="6"/>
        <v>B</v>
      </c>
      <c r="Z45" s="4" t="str">
        <f t="shared" si="7"/>
        <v>M1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6"/>
        <v>0</v>
      </c>
      <c r="AL45" s="1">
        <f t="shared" si="47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 t="str">
        <f t="shared" si="71"/>
        <v/>
      </c>
      <c r="AT45" s="15" t="str">
        <f t="shared" si="72"/>
        <v/>
      </c>
      <c r="AU45" s="1" t="str">
        <f t="shared" si="73"/>
        <v/>
      </c>
      <c r="AV45" s="1" t="str">
        <f t="shared" si="74"/>
        <v/>
      </c>
      <c r="AW45" s="1" t="str">
        <f t="shared" si="75"/>
        <v/>
      </c>
      <c r="AX45" s="1" t="str">
        <f t="shared" si="76"/>
        <v/>
      </c>
      <c r="AY45" s="1" t="str">
        <f t="shared" si="77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8"/>
        <v/>
      </c>
      <c r="BH45" s="1">
        <f t="shared" si="50"/>
        <v>0</v>
      </c>
      <c r="BI45" s="1" t="str">
        <f t="shared" si="79"/>
        <v/>
      </c>
      <c r="BJ45" s="1">
        <f t="shared" si="51"/>
        <v>0</v>
      </c>
      <c r="BK45" s="1" t="str">
        <f t="shared" si="80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2" t="str">
        <f t="shared" si="1"/>
        <v/>
      </c>
      <c r="D46" s="13" t="str">
        <f t="shared" si="37"/>
        <v/>
      </c>
      <c r="E46" s="45" t="str">
        <f t="shared" si="38"/>
        <v/>
      </c>
      <c r="F46" s="8" t="str">
        <f t="shared" si="12"/>
        <v/>
      </c>
      <c r="H46" s="105" t="str">
        <f t="shared" si="2"/>
        <v/>
      </c>
      <c r="I46" s="13" t="str">
        <f t="shared" si="39"/>
        <v/>
      </c>
      <c r="J46" s="45" t="str">
        <f t="shared" si="40"/>
        <v/>
      </c>
      <c r="K46" s="8" t="str">
        <f t="shared" si="41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13" t="str">
        <f t="shared" si="42"/>
        <v/>
      </c>
      <c r="Q46" s="45" t="str">
        <f t="shared" si="43"/>
        <v/>
      </c>
      <c r="R46" s="4" t="str">
        <f t="shared" si="44"/>
        <v/>
      </c>
      <c r="S46" s="4" t="str">
        <f t="shared" si="60"/>
        <v/>
      </c>
      <c r="T46" s="107" t="str">
        <f t="shared" si="45"/>
        <v/>
      </c>
      <c r="U46" s="4" t="str">
        <f>IF(M46="","",IF(B46="NB",U45,IF(T46="",SUM($T$5:$T46)+S46,SUM($T$5:$T46))))</f>
        <v/>
      </c>
      <c r="V46" s="109" t="str">
        <f t="shared" si="0"/>
        <v/>
      </c>
      <c r="W46" s="83" t="e">
        <f t="shared" si="61"/>
        <v>#VALUE!</v>
      </c>
      <c r="X46" s="85" t="str">
        <f t="shared" si="15"/>
        <v/>
      </c>
      <c r="Y46" s="9" t="str">
        <f t="shared" si="6"/>
        <v>B</v>
      </c>
      <c r="Z46" s="4" t="str">
        <f t="shared" si="7"/>
        <v>M1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6"/>
        <v>0</v>
      </c>
      <c r="AL46" s="1">
        <f t="shared" si="47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69"/>
        <v>N</v>
      </c>
      <c r="AR46" s="1" t="str">
        <f t="shared" si="70"/>
        <v>N</v>
      </c>
      <c r="AS46" s="1" t="str">
        <f t="shared" si="71"/>
        <v/>
      </c>
      <c r="AT46" s="15" t="str">
        <f t="shared" si="72"/>
        <v/>
      </c>
      <c r="AU46" s="1" t="str">
        <f t="shared" si="73"/>
        <v/>
      </c>
      <c r="AV46" s="1" t="str">
        <f t="shared" si="74"/>
        <v/>
      </c>
      <c r="AW46" s="1" t="str">
        <f t="shared" si="75"/>
        <v/>
      </c>
      <c r="AX46" s="1" t="str">
        <f t="shared" si="76"/>
        <v/>
      </c>
      <c r="AY46" s="1" t="str">
        <f t="shared" si="77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1">IF(AZ41="",0,AZ41)&amp;IF(AZ42="",0,AZ42)&amp;IF(AZ43="",0,AZ43)&amp;IF(AZ44="",0,AZ44)&amp;IF(AZ45="",0,AZ45)</f>
        <v>00000</v>
      </c>
      <c r="BC46" s="1" t="str">
        <f t="shared" si="81"/>
        <v>00000</v>
      </c>
      <c r="BD46" s="1" t="str">
        <f t="shared" ref="BD46:BE61" si="82">IF(AZ40="",0,AZ40)&amp;IF(AZ41="",0,AZ41)&amp;IF(AZ42="",0,AZ42)&amp;IF(AZ43="",0,AZ43)&amp;IF(AZ44="",0,AZ44)&amp;IF(AZ45="",0,AZ45)</f>
        <v>000000</v>
      </c>
      <c r="BE46" s="1" t="str">
        <f t="shared" si="82"/>
        <v>000000</v>
      </c>
      <c r="BF46" s="1" t="str">
        <f t="shared" si="49"/>
        <v>B</v>
      </c>
      <c r="BG46" s="1" t="str">
        <f t="shared" si="78"/>
        <v/>
      </c>
      <c r="BH46" s="1">
        <f t="shared" si="50"/>
        <v>0</v>
      </c>
      <c r="BI46" s="1" t="str">
        <f t="shared" si="79"/>
        <v/>
      </c>
      <c r="BJ46" s="1">
        <f t="shared" si="51"/>
        <v>0</v>
      </c>
      <c r="BK46" s="1" t="str">
        <f t="shared" si="80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2" t="str">
        <f t="shared" si="1"/>
        <v/>
      </c>
      <c r="D47" s="13" t="str">
        <f t="shared" si="37"/>
        <v/>
      </c>
      <c r="E47" s="45" t="str">
        <f t="shared" si="38"/>
        <v/>
      </c>
      <c r="F47" s="8" t="str">
        <f t="shared" si="12"/>
        <v/>
      </c>
      <c r="H47" s="105" t="str">
        <f t="shared" si="2"/>
        <v/>
      </c>
      <c r="I47" s="13" t="str">
        <f t="shared" si="39"/>
        <v/>
      </c>
      <c r="J47" s="45" t="str">
        <f t="shared" si="40"/>
        <v/>
      </c>
      <c r="K47" s="8" t="str">
        <f t="shared" si="41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13" t="str">
        <f t="shared" si="42"/>
        <v/>
      </c>
      <c r="Q47" s="45" t="str">
        <f t="shared" si="43"/>
        <v/>
      </c>
      <c r="R47" s="4" t="str">
        <f t="shared" si="44"/>
        <v/>
      </c>
      <c r="S47" s="4" t="str">
        <f t="shared" si="60"/>
        <v/>
      </c>
      <c r="T47" s="107" t="str">
        <f t="shared" si="45"/>
        <v/>
      </c>
      <c r="U47" s="4" t="str">
        <f>IF(M47="","",IF(B47="NB",U46,IF(T47="",SUM($T$5:$T47)+S47,SUM($T$5:$T47))))</f>
        <v/>
      </c>
      <c r="V47" s="109" t="str">
        <f t="shared" si="0"/>
        <v/>
      </c>
      <c r="W47" s="83" t="e">
        <f t="shared" si="61"/>
        <v>#VALUE!</v>
      </c>
      <c r="X47" s="85" t="str">
        <f t="shared" si="15"/>
        <v/>
      </c>
      <c r="Y47" s="9" t="str">
        <f t="shared" si="6"/>
        <v>B</v>
      </c>
      <c r="Z47" s="4" t="str">
        <f t="shared" si="7"/>
        <v>M1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6"/>
        <v>0</v>
      </c>
      <c r="AL47" s="1">
        <f t="shared" si="47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69"/>
        <v>N</v>
      </c>
      <c r="AR47" s="1" t="str">
        <f t="shared" si="70"/>
        <v>N</v>
      </c>
      <c r="AS47" s="1" t="str">
        <f t="shared" si="71"/>
        <v/>
      </c>
      <c r="AT47" s="15" t="str">
        <f t="shared" si="72"/>
        <v/>
      </c>
      <c r="AU47" s="1" t="str">
        <f t="shared" si="73"/>
        <v/>
      </c>
      <c r="AV47" s="1" t="str">
        <f t="shared" si="74"/>
        <v/>
      </c>
      <c r="AW47" s="1" t="str">
        <f t="shared" si="75"/>
        <v/>
      </c>
      <c r="AX47" s="1" t="str">
        <f t="shared" si="76"/>
        <v/>
      </c>
      <c r="AY47" s="1" t="str">
        <f t="shared" si="77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1"/>
        <v>00000</v>
      </c>
      <c r="BC47" s="1" t="str">
        <f t="shared" si="81"/>
        <v>00000</v>
      </c>
      <c r="BD47" s="1" t="str">
        <f t="shared" si="82"/>
        <v>000000</v>
      </c>
      <c r="BE47" s="1" t="str">
        <f t="shared" si="82"/>
        <v>000000</v>
      </c>
      <c r="BF47" s="1" t="str">
        <f t="shared" si="49"/>
        <v>B</v>
      </c>
      <c r="BG47" s="1" t="str">
        <f t="shared" si="78"/>
        <v/>
      </c>
      <c r="BH47" s="1">
        <f t="shared" si="50"/>
        <v>0</v>
      </c>
      <c r="BI47" s="1" t="str">
        <f t="shared" si="79"/>
        <v/>
      </c>
      <c r="BJ47" s="1">
        <f t="shared" si="51"/>
        <v>0</v>
      </c>
      <c r="BK47" s="1" t="str">
        <f t="shared" si="80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2" t="str">
        <f t="shared" si="1"/>
        <v/>
      </c>
      <c r="D48" s="13" t="str">
        <f t="shared" si="37"/>
        <v/>
      </c>
      <c r="E48" s="45" t="str">
        <f t="shared" si="38"/>
        <v/>
      </c>
      <c r="F48" s="8" t="str">
        <f t="shared" si="12"/>
        <v/>
      </c>
      <c r="H48" s="105" t="str">
        <f t="shared" si="2"/>
        <v/>
      </c>
      <c r="I48" s="13" t="str">
        <f t="shared" si="39"/>
        <v/>
      </c>
      <c r="J48" s="45" t="str">
        <f t="shared" si="40"/>
        <v/>
      </c>
      <c r="K48" s="8" t="str">
        <f t="shared" si="41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13" t="str">
        <f t="shared" si="42"/>
        <v/>
      </c>
      <c r="Q48" s="45" t="str">
        <f t="shared" si="43"/>
        <v/>
      </c>
      <c r="R48" s="4" t="str">
        <f t="shared" si="44"/>
        <v/>
      </c>
      <c r="S48" s="4" t="str">
        <f t="shared" si="60"/>
        <v/>
      </c>
      <c r="T48" s="107" t="str">
        <f t="shared" si="45"/>
        <v/>
      </c>
      <c r="U48" s="4" t="str">
        <f>IF(M48="","",IF(B48="NB",U47,IF(T48="",SUM($T$5:$T48)+S48,SUM($T$5:$T48))))</f>
        <v/>
      </c>
      <c r="V48" s="109" t="str">
        <f t="shared" si="0"/>
        <v/>
      </c>
      <c r="W48" s="83" t="e">
        <f t="shared" si="61"/>
        <v>#VALUE!</v>
      </c>
      <c r="X48" s="85" t="str">
        <f t="shared" si="15"/>
        <v/>
      </c>
      <c r="Y48" s="9" t="str">
        <f t="shared" si="6"/>
        <v>B</v>
      </c>
      <c r="Z48" s="4" t="str">
        <f t="shared" si="7"/>
        <v>M1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6"/>
        <v>0</v>
      </c>
      <c r="AL48" s="1">
        <f t="shared" si="47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69"/>
        <v>N</v>
      </c>
      <c r="AR48" s="1" t="str">
        <f t="shared" si="70"/>
        <v>N</v>
      </c>
      <c r="AS48" s="1" t="str">
        <f t="shared" si="71"/>
        <v/>
      </c>
      <c r="AT48" s="15" t="str">
        <f t="shared" si="72"/>
        <v/>
      </c>
      <c r="AU48" s="1" t="str">
        <f t="shared" si="73"/>
        <v/>
      </c>
      <c r="AV48" s="1" t="str">
        <f t="shared" si="74"/>
        <v/>
      </c>
      <c r="AW48" s="1" t="str">
        <f t="shared" si="75"/>
        <v/>
      </c>
      <c r="AX48" s="1" t="str">
        <f t="shared" si="76"/>
        <v/>
      </c>
      <c r="AY48" s="1" t="str">
        <f t="shared" si="77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1"/>
        <v>00000</v>
      </c>
      <c r="BC48" s="1" t="str">
        <f t="shared" si="81"/>
        <v>00000</v>
      </c>
      <c r="BD48" s="1" t="str">
        <f t="shared" si="82"/>
        <v>000000</v>
      </c>
      <c r="BE48" s="1" t="str">
        <f t="shared" si="82"/>
        <v>000000</v>
      </c>
      <c r="BF48" s="1" t="str">
        <f t="shared" si="49"/>
        <v>B</v>
      </c>
      <c r="BG48" s="1" t="str">
        <f t="shared" si="78"/>
        <v/>
      </c>
      <c r="BH48" s="1">
        <f t="shared" si="50"/>
        <v>0</v>
      </c>
      <c r="BI48" s="1" t="str">
        <f t="shared" si="79"/>
        <v/>
      </c>
      <c r="BJ48" s="1">
        <f t="shared" si="51"/>
        <v>0</v>
      </c>
      <c r="BK48" s="1" t="str">
        <f t="shared" si="80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6" t="str">
        <f t="shared" si="59"/>
        <v/>
      </c>
      <c r="C49" s="103" t="str">
        <f t="shared" si="1"/>
        <v/>
      </c>
      <c r="D49" s="13" t="str">
        <f t="shared" si="37"/>
        <v/>
      </c>
      <c r="E49" s="45" t="str">
        <f t="shared" si="38"/>
        <v/>
      </c>
      <c r="F49" s="10" t="str">
        <f t="shared" si="12"/>
        <v/>
      </c>
      <c r="H49" s="106" t="str">
        <f t="shared" si="2"/>
        <v/>
      </c>
      <c r="I49" s="13" t="str">
        <f t="shared" si="39"/>
        <v/>
      </c>
      <c r="J49" s="45" t="str">
        <f t="shared" si="40"/>
        <v/>
      </c>
      <c r="K49" s="10" t="str">
        <f t="shared" si="41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13" t="str">
        <f t="shared" si="42"/>
        <v/>
      </c>
      <c r="Q49" s="45" t="str">
        <f t="shared" si="43"/>
        <v/>
      </c>
      <c r="R49" s="5" t="str">
        <f t="shared" si="44"/>
        <v/>
      </c>
      <c r="S49" s="5" t="str">
        <f t="shared" si="60"/>
        <v/>
      </c>
      <c r="T49" s="107" t="str">
        <f t="shared" si="45"/>
        <v/>
      </c>
      <c r="U49" s="5" t="str">
        <f>IF(M49="","",IF(B49="NB",U48,IF(T49="",SUM($T$5:$T49)+S49,SUM($T$5:$T49))))</f>
        <v/>
      </c>
      <c r="V49" s="110" t="str">
        <f t="shared" si="0"/>
        <v/>
      </c>
      <c r="W49" s="83" t="e">
        <f t="shared" si="61"/>
        <v>#VALUE!</v>
      </c>
      <c r="X49" s="85" t="str">
        <f t="shared" si="15"/>
        <v/>
      </c>
      <c r="Y49" s="9" t="str">
        <f t="shared" si="6"/>
        <v>B</v>
      </c>
      <c r="Z49" s="4" t="str">
        <f t="shared" si="7"/>
        <v>M1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6"/>
        <v>0</v>
      </c>
      <c r="AL49" s="1">
        <f t="shared" si="47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69"/>
        <v>N</v>
      </c>
      <c r="AR49" s="1" t="str">
        <f t="shared" si="70"/>
        <v>N</v>
      </c>
      <c r="AS49" s="1" t="str">
        <f t="shared" si="71"/>
        <v/>
      </c>
      <c r="AT49" s="15" t="str">
        <f t="shared" si="72"/>
        <v/>
      </c>
      <c r="AU49" s="1" t="str">
        <f t="shared" si="73"/>
        <v/>
      </c>
      <c r="AV49" s="1" t="str">
        <f t="shared" si="74"/>
        <v/>
      </c>
      <c r="AW49" s="1" t="str">
        <f t="shared" si="75"/>
        <v/>
      </c>
      <c r="AX49" s="1" t="str">
        <f t="shared" si="76"/>
        <v/>
      </c>
      <c r="AY49" s="1" t="str">
        <f t="shared" si="77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1"/>
        <v>00000</v>
      </c>
      <c r="BC49" s="1" t="str">
        <f t="shared" si="81"/>
        <v>00000</v>
      </c>
      <c r="BD49" s="1" t="str">
        <f t="shared" si="82"/>
        <v>000000</v>
      </c>
      <c r="BE49" s="1" t="str">
        <f t="shared" si="82"/>
        <v>000000</v>
      </c>
      <c r="BF49" s="1" t="str">
        <f t="shared" si="49"/>
        <v>B</v>
      </c>
      <c r="BG49" s="1" t="str">
        <f t="shared" si="78"/>
        <v/>
      </c>
      <c r="BH49" s="1">
        <f t="shared" si="50"/>
        <v>0</v>
      </c>
      <c r="BI49" s="1" t="str">
        <f t="shared" si="79"/>
        <v/>
      </c>
      <c r="BJ49" s="1">
        <f t="shared" si="51"/>
        <v>0</v>
      </c>
      <c r="BK49" s="1" t="str">
        <f t="shared" si="80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1" t="str">
        <f t="shared" si="1"/>
        <v/>
      </c>
      <c r="D50" s="13" t="str">
        <f t="shared" si="37"/>
        <v/>
      </c>
      <c r="E50" s="45" t="str">
        <f t="shared" si="38"/>
        <v/>
      </c>
      <c r="F50" s="14" t="str">
        <f t="shared" si="12"/>
        <v/>
      </c>
      <c r="H50" s="104" t="str">
        <f t="shared" si="2"/>
        <v/>
      </c>
      <c r="I50" s="13" t="str">
        <f t="shared" si="39"/>
        <v/>
      </c>
      <c r="J50" s="45" t="str">
        <f t="shared" si="40"/>
        <v/>
      </c>
      <c r="K50" s="14" t="str">
        <f t="shared" si="41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2"/>
        <v/>
      </c>
      <c r="Q50" s="45" t="str">
        <f t="shared" si="43"/>
        <v/>
      </c>
      <c r="R50" s="96" t="str">
        <f t="shared" si="44"/>
        <v/>
      </c>
      <c r="S50" s="96" t="str">
        <f t="shared" si="60"/>
        <v/>
      </c>
      <c r="T50" s="107" t="str">
        <f t="shared" si="45"/>
        <v/>
      </c>
      <c r="U50" s="96" t="str">
        <f>IF(M50="","",IF(B50="NB",U49,IF(T50="",SUM($T$5:$T50)+S50,SUM($T$5:$T50))))</f>
        <v/>
      </c>
      <c r="V50" s="108" t="str">
        <f t="shared" si="0"/>
        <v/>
      </c>
      <c r="W50" s="83" t="e">
        <f t="shared" si="61"/>
        <v>#VALUE!</v>
      </c>
      <c r="X50" s="85" t="str">
        <f t="shared" si="15"/>
        <v/>
      </c>
      <c r="Y50" s="9" t="str">
        <f t="shared" si="6"/>
        <v>B</v>
      </c>
      <c r="Z50" s="4" t="str">
        <f t="shared" si="7"/>
        <v>M1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6"/>
        <v>0</v>
      </c>
      <c r="AL50" s="1">
        <f t="shared" si="47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69"/>
        <v>N</v>
      </c>
      <c r="AR50" s="1" t="str">
        <f t="shared" si="70"/>
        <v>N</v>
      </c>
      <c r="AS50" s="1" t="str">
        <f t="shared" si="71"/>
        <v/>
      </c>
      <c r="AT50" s="15" t="str">
        <f t="shared" si="72"/>
        <v/>
      </c>
      <c r="AU50" s="1" t="str">
        <f t="shared" si="73"/>
        <v/>
      </c>
      <c r="AV50" s="1" t="str">
        <f t="shared" si="74"/>
        <v/>
      </c>
      <c r="AW50" s="1" t="str">
        <f t="shared" si="75"/>
        <v/>
      </c>
      <c r="AX50" s="1" t="str">
        <f t="shared" si="76"/>
        <v/>
      </c>
      <c r="AY50" s="1" t="str">
        <f t="shared" si="77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1"/>
        <v>00000</v>
      </c>
      <c r="BC50" s="1" t="str">
        <f t="shared" si="81"/>
        <v>00000</v>
      </c>
      <c r="BD50" s="1" t="str">
        <f t="shared" si="82"/>
        <v>000000</v>
      </c>
      <c r="BE50" s="1" t="str">
        <f t="shared" si="82"/>
        <v>000000</v>
      </c>
      <c r="BF50" s="1" t="str">
        <f t="shared" si="49"/>
        <v>B</v>
      </c>
      <c r="BG50" s="1" t="str">
        <f t="shared" si="78"/>
        <v/>
      </c>
      <c r="BH50" s="1">
        <f t="shared" si="50"/>
        <v>0</v>
      </c>
      <c r="BI50" s="1" t="str">
        <f t="shared" si="79"/>
        <v/>
      </c>
      <c r="BJ50" s="1">
        <f t="shared" si="51"/>
        <v>0</v>
      </c>
      <c r="BK50" s="1" t="str">
        <f t="shared" si="80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2" t="str">
        <f t="shared" si="1"/>
        <v/>
      </c>
      <c r="D51" s="13" t="str">
        <f t="shared" si="37"/>
        <v/>
      </c>
      <c r="E51" s="45" t="str">
        <f t="shared" si="38"/>
        <v/>
      </c>
      <c r="F51" s="8" t="str">
        <f t="shared" si="12"/>
        <v/>
      </c>
      <c r="H51" s="105" t="str">
        <f t="shared" si="2"/>
        <v/>
      </c>
      <c r="I51" s="13" t="str">
        <f t="shared" si="39"/>
        <v/>
      </c>
      <c r="J51" s="45" t="str">
        <f t="shared" si="40"/>
        <v/>
      </c>
      <c r="K51" s="8" t="str">
        <f t="shared" si="41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13" t="str">
        <f t="shared" si="42"/>
        <v/>
      </c>
      <c r="Q51" s="45" t="str">
        <f t="shared" si="43"/>
        <v/>
      </c>
      <c r="R51" s="4" t="str">
        <f t="shared" si="44"/>
        <v/>
      </c>
      <c r="S51" s="4" t="str">
        <f t="shared" si="60"/>
        <v/>
      </c>
      <c r="T51" s="107" t="str">
        <f t="shared" si="45"/>
        <v/>
      </c>
      <c r="U51" s="4" t="str">
        <f>IF(M51="","",IF(B51="NB",U50,IF(T51="",SUM($T$5:$T51)+S51,SUM($T$5:$T51))))</f>
        <v/>
      </c>
      <c r="V51" s="109" t="str">
        <f t="shared" si="0"/>
        <v/>
      </c>
      <c r="W51" s="83" t="e">
        <f t="shared" si="61"/>
        <v>#VALUE!</v>
      </c>
      <c r="X51" s="85" t="str">
        <f t="shared" si="15"/>
        <v/>
      </c>
      <c r="Y51" s="9" t="str">
        <f t="shared" si="6"/>
        <v>B</v>
      </c>
      <c r="Z51" s="4" t="str">
        <f t="shared" si="7"/>
        <v>M1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6"/>
        <v>0</v>
      </c>
      <c r="AL51" s="1">
        <f t="shared" si="47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69"/>
        <v>N</v>
      </c>
      <c r="AR51" s="1" t="str">
        <f t="shared" si="70"/>
        <v>N</v>
      </c>
      <c r="AS51" s="1" t="str">
        <f t="shared" si="71"/>
        <v/>
      </c>
      <c r="AT51" s="15" t="str">
        <f t="shared" si="72"/>
        <v/>
      </c>
      <c r="AU51" s="1" t="str">
        <f t="shared" si="73"/>
        <v/>
      </c>
      <c r="AV51" s="1" t="str">
        <f t="shared" si="74"/>
        <v/>
      </c>
      <c r="AW51" s="1" t="str">
        <f t="shared" si="75"/>
        <v/>
      </c>
      <c r="AX51" s="1" t="str">
        <f t="shared" si="76"/>
        <v/>
      </c>
      <c r="AY51" s="1" t="str">
        <f t="shared" si="77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1"/>
        <v>00000</v>
      </c>
      <c r="BC51" s="1" t="str">
        <f t="shared" si="81"/>
        <v>00000</v>
      </c>
      <c r="BD51" s="1" t="str">
        <f t="shared" si="82"/>
        <v>000000</v>
      </c>
      <c r="BE51" s="1" t="str">
        <f t="shared" si="82"/>
        <v>000000</v>
      </c>
      <c r="BF51" s="1" t="str">
        <f t="shared" si="49"/>
        <v>B</v>
      </c>
      <c r="BG51" s="1" t="str">
        <f t="shared" si="78"/>
        <v/>
      </c>
      <c r="BH51" s="1">
        <f t="shared" si="50"/>
        <v>0</v>
      </c>
      <c r="BI51" s="1" t="str">
        <f t="shared" si="79"/>
        <v/>
      </c>
      <c r="BJ51" s="1">
        <f t="shared" si="51"/>
        <v>0</v>
      </c>
      <c r="BK51" s="1" t="str">
        <f t="shared" si="80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2" t="str">
        <f t="shared" si="1"/>
        <v/>
      </c>
      <c r="D52" s="13" t="str">
        <f t="shared" si="37"/>
        <v/>
      </c>
      <c r="E52" s="45" t="str">
        <f t="shared" si="38"/>
        <v/>
      </c>
      <c r="F52" s="8" t="str">
        <f t="shared" si="12"/>
        <v/>
      </c>
      <c r="H52" s="105" t="str">
        <f t="shared" si="2"/>
        <v/>
      </c>
      <c r="I52" s="13" t="str">
        <f t="shared" si="39"/>
        <v/>
      </c>
      <c r="J52" s="45" t="str">
        <f t="shared" si="40"/>
        <v/>
      </c>
      <c r="K52" s="8" t="str">
        <f t="shared" si="41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13" t="str">
        <f t="shared" si="42"/>
        <v/>
      </c>
      <c r="Q52" s="45" t="str">
        <f t="shared" si="43"/>
        <v/>
      </c>
      <c r="R52" s="4" t="str">
        <f t="shared" si="44"/>
        <v/>
      </c>
      <c r="S52" s="4" t="str">
        <f t="shared" si="60"/>
        <v/>
      </c>
      <c r="T52" s="107" t="str">
        <f t="shared" si="45"/>
        <v/>
      </c>
      <c r="U52" s="4" t="str">
        <f>IF(M52="","",IF(B52="NB",U51,IF(T52="",SUM($T$5:$T52)+S52,SUM($T$5:$T52))))</f>
        <v/>
      </c>
      <c r="V52" s="109" t="str">
        <f t="shared" si="0"/>
        <v/>
      </c>
      <c r="W52" s="83" t="e">
        <f t="shared" si="61"/>
        <v>#VALUE!</v>
      </c>
      <c r="X52" s="85" t="str">
        <f t="shared" si="15"/>
        <v/>
      </c>
      <c r="Y52" s="9" t="str">
        <f t="shared" si="6"/>
        <v>B</v>
      </c>
      <c r="Z52" s="4" t="str">
        <f t="shared" si="7"/>
        <v>M1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6"/>
        <v>0</v>
      </c>
      <c r="AL52" s="1">
        <f t="shared" si="47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69"/>
        <v>N</v>
      </c>
      <c r="AR52" s="1" t="str">
        <f t="shared" si="70"/>
        <v>N</v>
      </c>
      <c r="AS52" s="1" t="str">
        <f t="shared" si="71"/>
        <v/>
      </c>
      <c r="AT52" s="15" t="str">
        <f t="shared" si="72"/>
        <v/>
      </c>
      <c r="AU52" s="1" t="str">
        <f t="shared" si="73"/>
        <v/>
      </c>
      <c r="AV52" s="1" t="str">
        <f t="shared" si="74"/>
        <v/>
      </c>
      <c r="AW52" s="1" t="str">
        <f t="shared" si="75"/>
        <v/>
      </c>
      <c r="AX52" s="1" t="str">
        <f t="shared" si="76"/>
        <v/>
      </c>
      <c r="AY52" s="1" t="str">
        <f t="shared" si="77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1"/>
        <v>00000</v>
      </c>
      <c r="BC52" s="1" t="str">
        <f t="shared" si="81"/>
        <v>00000</v>
      </c>
      <c r="BD52" s="1" t="str">
        <f t="shared" si="82"/>
        <v>000000</v>
      </c>
      <c r="BE52" s="1" t="str">
        <f t="shared" si="82"/>
        <v>000000</v>
      </c>
      <c r="BF52" s="1" t="str">
        <f t="shared" si="49"/>
        <v>B</v>
      </c>
      <c r="BG52" s="1" t="str">
        <f t="shared" si="78"/>
        <v/>
      </c>
      <c r="BH52" s="1">
        <f t="shared" si="50"/>
        <v>0</v>
      </c>
      <c r="BI52" s="1" t="str">
        <f t="shared" si="79"/>
        <v/>
      </c>
      <c r="BJ52" s="1">
        <f t="shared" si="51"/>
        <v>0</v>
      </c>
      <c r="BK52" s="1" t="str">
        <f t="shared" si="80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2" t="str">
        <f t="shared" si="1"/>
        <v/>
      </c>
      <c r="D53" s="13" t="str">
        <f t="shared" si="37"/>
        <v/>
      </c>
      <c r="E53" s="45" t="str">
        <f t="shared" si="38"/>
        <v/>
      </c>
      <c r="F53" s="8" t="str">
        <f t="shared" si="12"/>
        <v/>
      </c>
      <c r="H53" s="105" t="str">
        <f t="shared" si="2"/>
        <v/>
      </c>
      <c r="I53" s="13" t="str">
        <f t="shared" si="39"/>
        <v/>
      </c>
      <c r="J53" s="45" t="str">
        <f t="shared" si="40"/>
        <v/>
      </c>
      <c r="K53" s="8" t="str">
        <f t="shared" si="41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13" t="str">
        <f t="shared" si="42"/>
        <v/>
      </c>
      <c r="Q53" s="45" t="str">
        <f t="shared" si="43"/>
        <v/>
      </c>
      <c r="R53" s="4" t="str">
        <f t="shared" si="44"/>
        <v/>
      </c>
      <c r="S53" s="4" t="str">
        <f t="shared" si="60"/>
        <v/>
      </c>
      <c r="T53" s="107" t="str">
        <f t="shared" si="45"/>
        <v/>
      </c>
      <c r="U53" s="4" t="str">
        <f>IF(M53="","",IF(B53="NB",U52,IF(T53="",SUM($T$5:$T53)+S53,SUM($T$5:$T53))))</f>
        <v/>
      </c>
      <c r="V53" s="109" t="str">
        <f t="shared" si="0"/>
        <v/>
      </c>
      <c r="W53" s="83" t="e">
        <f t="shared" si="61"/>
        <v>#VALUE!</v>
      </c>
      <c r="X53" s="85" t="str">
        <f t="shared" si="15"/>
        <v/>
      </c>
      <c r="Y53" s="9" t="str">
        <f t="shared" si="6"/>
        <v>B</v>
      </c>
      <c r="Z53" s="4" t="str">
        <f t="shared" si="7"/>
        <v>M1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6"/>
        <v>0</v>
      </c>
      <c r="AL53" s="1">
        <f t="shared" si="47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69"/>
        <v>N</v>
      </c>
      <c r="AR53" s="1" t="str">
        <f t="shared" si="70"/>
        <v>N</v>
      </c>
      <c r="AS53" s="1" t="str">
        <f t="shared" si="71"/>
        <v/>
      </c>
      <c r="AT53" s="15" t="str">
        <f t="shared" si="72"/>
        <v/>
      </c>
      <c r="AU53" s="1" t="str">
        <f t="shared" si="73"/>
        <v/>
      </c>
      <c r="AV53" s="1" t="str">
        <f t="shared" si="74"/>
        <v/>
      </c>
      <c r="AW53" s="1" t="str">
        <f t="shared" si="75"/>
        <v/>
      </c>
      <c r="AX53" s="1" t="str">
        <f t="shared" si="76"/>
        <v/>
      </c>
      <c r="AY53" s="1" t="str">
        <f t="shared" si="77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1"/>
        <v>00000</v>
      </c>
      <c r="BC53" s="1" t="str">
        <f t="shared" si="81"/>
        <v>00000</v>
      </c>
      <c r="BD53" s="1" t="str">
        <f t="shared" si="82"/>
        <v>000000</v>
      </c>
      <c r="BE53" s="1" t="str">
        <f t="shared" si="82"/>
        <v>000000</v>
      </c>
      <c r="BF53" s="1" t="str">
        <f t="shared" si="49"/>
        <v>B</v>
      </c>
      <c r="BG53" s="1" t="str">
        <f t="shared" si="78"/>
        <v/>
      </c>
      <c r="BH53" s="1">
        <f t="shared" si="50"/>
        <v>0</v>
      </c>
      <c r="BI53" s="1" t="str">
        <f t="shared" si="79"/>
        <v/>
      </c>
      <c r="BJ53" s="1">
        <f t="shared" si="51"/>
        <v>0</v>
      </c>
      <c r="BK53" s="1" t="str">
        <f t="shared" si="80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6" t="str">
        <f t="shared" si="59"/>
        <v/>
      </c>
      <c r="C54" s="103" t="str">
        <f t="shared" si="1"/>
        <v/>
      </c>
      <c r="D54" s="13" t="str">
        <f t="shared" si="37"/>
        <v/>
      </c>
      <c r="E54" s="45" t="str">
        <f t="shared" si="38"/>
        <v/>
      </c>
      <c r="F54" s="10" t="str">
        <f t="shared" si="12"/>
        <v/>
      </c>
      <c r="H54" s="106" t="str">
        <f t="shared" si="2"/>
        <v/>
      </c>
      <c r="I54" s="13" t="str">
        <f t="shared" si="39"/>
        <v/>
      </c>
      <c r="J54" s="45" t="str">
        <f t="shared" si="40"/>
        <v/>
      </c>
      <c r="K54" s="10" t="str">
        <f t="shared" si="41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13" t="str">
        <f t="shared" si="42"/>
        <v/>
      </c>
      <c r="Q54" s="45" t="str">
        <f t="shared" si="43"/>
        <v/>
      </c>
      <c r="R54" s="5" t="str">
        <f t="shared" si="44"/>
        <v/>
      </c>
      <c r="S54" s="5" t="str">
        <f t="shared" si="60"/>
        <v/>
      </c>
      <c r="T54" s="107" t="str">
        <f t="shared" si="45"/>
        <v/>
      </c>
      <c r="U54" s="5" t="str">
        <f>IF(M54="","",IF(B54="NB",U53,IF(T54="",SUM($T$5:$T54)+S54,SUM($T$5:$T54))))</f>
        <v/>
      </c>
      <c r="V54" s="110" t="str">
        <f t="shared" si="0"/>
        <v/>
      </c>
      <c r="W54" s="83" t="e">
        <f t="shared" si="61"/>
        <v>#VALUE!</v>
      </c>
      <c r="X54" s="85" t="str">
        <f t="shared" si="15"/>
        <v/>
      </c>
      <c r="Y54" s="9" t="str">
        <f t="shared" si="6"/>
        <v>B</v>
      </c>
      <c r="Z54" s="4" t="str">
        <f t="shared" si="7"/>
        <v>M1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6"/>
        <v>0</v>
      </c>
      <c r="AL54" s="1">
        <f t="shared" si="47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69"/>
        <v>N</v>
      </c>
      <c r="AR54" s="1" t="str">
        <f t="shared" si="70"/>
        <v>N</v>
      </c>
      <c r="AS54" s="1" t="str">
        <f t="shared" si="71"/>
        <v/>
      </c>
      <c r="AT54" s="15" t="str">
        <f t="shared" si="72"/>
        <v/>
      </c>
      <c r="AU54" s="1" t="str">
        <f t="shared" si="73"/>
        <v/>
      </c>
      <c r="AV54" s="1" t="str">
        <f t="shared" si="74"/>
        <v/>
      </c>
      <c r="AW54" s="1" t="str">
        <f t="shared" si="75"/>
        <v/>
      </c>
      <c r="AX54" s="1" t="str">
        <f t="shared" si="76"/>
        <v/>
      </c>
      <c r="AY54" s="1" t="str">
        <f t="shared" si="77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1"/>
        <v>00000</v>
      </c>
      <c r="BC54" s="1" t="str">
        <f t="shared" si="81"/>
        <v>00000</v>
      </c>
      <c r="BD54" s="1" t="str">
        <f t="shared" si="82"/>
        <v>000000</v>
      </c>
      <c r="BE54" s="1" t="str">
        <f t="shared" si="82"/>
        <v>000000</v>
      </c>
      <c r="BF54" s="1" t="str">
        <f t="shared" si="49"/>
        <v>B</v>
      </c>
      <c r="BG54" s="1" t="str">
        <f t="shared" si="78"/>
        <v/>
      </c>
      <c r="BH54" s="1">
        <f t="shared" si="50"/>
        <v>0</v>
      </c>
      <c r="BI54" s="1" t="str">
        <f t="shared" si="79"/>
        <v/>
      </c>
      <c r="BJ54" s="1">
        <f t="shared" si="51"/>
        <v>0</v>
      </c>
      <c r="BK54" s="1" t="str">
        <f t="shared" si="80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1" t="str">
        <f t="shared" si="1"/>
        <v/>
      </c>
      <c r="D55" s="13" t="str">
        <f t="shared" si="37"/>
        <v/>
      </c>
      <c r="E55" s="45" t="str">
        <f t="shared" si="38"/>
        <v/>
      </c>
      <c r="F55" s="14" t="str">
        <f t="shared" si="12"/>
        <v/>
      </c>
      <c r="H55" s="104" t="str">
        <f t="shared" si="2"/>
        <v/>
      </c>
      <c r="I55" s="13" t="str">
        <f t="shared" si="39"/>
        <v/>
      </c>
      <c r="J55" s="45" t="str">
        <f t="shared" si="40"/>
        <v/>
      </c>
      <c r="K55" s="14" t="str">
        <f t="shared" si="41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2"/>
        <v/>
      </c>
      <c r="Q55" s="45" t="str">
        <f t="shared" si="43"/>
        <v/>
      </c>
      <c r="R55" s="96" t="str">
        <f t="shared" si="44"/>
        <v/>
      </c>
      <c r="S55" s="96" t="str">
        <f t="shared" si="60"/>
        <v/>
      </c>
      <c r="T55" s="107" t="str">
        <f t="shared" si="45"/>
        <v/>
      </c>
      <c r="U55" s="96" t="str">
        <f>IF(M55="","",IF(B55="NB",U54,IF(T55="",SUM($T$5:$T55)+S55,SUM($T$5:$T55))))</f>
        <v/>
      </c>
      <c r="V55" s="108" t="str">
        <f t="shared" si="0"/>
        <v/>
      </c>
      <c r="W55" s="83" t="e">
        <f t="shared" si="61"/>
        <v>#VALUE!</v>
      </c>
      <c r="X55" s="85" t="str">
        <f t="shared" si="15"/>
        <v/>
      </c>
      <c r="Y55" s="9" t="str">
        <f t="shared" si="6"/>
        <v>B</v>
      </c>
      <c r="Z55" s="4" t="str">
        <f t="shared" si="7"/>
        <v>M1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6"/>
        <v>0</v>
      </c>
      <c r="AL55" s="1">
        <f t="shared" si="47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69"/>
        <v>N</v>
      </c>
      <c r="AR55" s="1" t="str">
        <f t="shared" si="70"/>
        <v>N</v>
      </c>
      <c r="AS55" s="1" t="str">
        <f t="shared" si="71"/>
        <v/>
      </c>
      <c r="AT55" s="15" t="str">
        <f t="shared" si="72"/>
        <v/>
      </c>
      <c r="AU55" s="1" t="str">
        <f t="shared" si="73"/>
        <v/>
      </c>
      <c r="AV55" s="1" t="str">
        <f t="shared" si="74"/>
        <v/>
      </c>
      <c r="AW55" s="1" t="str">
        <f t="shared" si="75"/>
        <v/>
      </c>
      <c r="AX55" s="1" t="str">
        <f t="shared" si="76"/>
        <v/>
      </c>
      <c r="AY55" s="1" t="str">
        <f t="shared" si="77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1"/>
        <v>00000</v>
      </c>
      <c r="BC55" s="1" t="str">
        <f t="shared" si="81"/>
        <v>00000</v>
      </c>
      <c r="BD55" s="1" t="str">
        <f t="shared" si="82"/>
        <v>000000</v>
      </c>
      <c r="BE55" s="1" t="str">
        <f t="shared" si="82"/>
        <v>000000</v>
      </c>
      <c r="BF55" s="1" t="str">
        <f t="shared" si="49"/>
        <v>B</v>
      </c>
      <c r="BG55" s="1" t="str">
        <f t="shared" si="78"/>
        <v/>
      </c>
      <c r="BH55" s="1">
        <f t="shared" si="50"/>
        <v>0</v>
      </c>
      <c r="BI55" s="1" t="str">
        <f t="shared" si="79"/>
        <v/>
      </c>
      <c r="BJ55" s="1">
        <f t="shared" si="51"/>
        <v>0</v>
      </c>
      <c r="BK55" s="1" t="str">
        <f t="shared" si="80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2" t="str">
        <f t="shared" si="1"/>
        <v/>
      </c>
      <c r="D56" s="13" t="str">
        <f t="shared" si="37"/>
        <v/>
      </c>
      <c r="E56" s="45" t="str">
        <f t="shared" si="38"/>
        <v/>
      </c>
      <c r="F56" s="8" t="str">
        <f t="shared" si="12"/>
        <v/>
      </c>
      <c r="H56" s="105" t="str">
        <f t="shared" si="2"/>
        <v/>
      </c>
      <c r="I56" s="13" t="str">
        <f t="shared" si="39"/>
        <v/>
      </c>
      <c r="J56" s="45" t="str">
        <f t="shared" si="40"/>
        <v/>
      </c>
      <c r="K56" s="8" t="str">
        <f t="shared" si="41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13" t="str">
        <f t="shared" si="42"/>
        <v/>
      </c>
      <c r="Q56" s="45" t="str">
        <f t="shared" si="43"/>
        <v/>
      </c>
      <c r="R56" s="4" t="str">
        <f t="shared" si="44"/>
        <v/>
      </c>
      <c r="S56" s="4" t="str">
        <f t="shared" si="60"/>
        <v/>
      </c>
      <c r="T56" s="107" t="str">
        <f t="shared" si="45"/>
        <v/>
      </c>
      <c r="U56" s="4" t="str">
        <f>IF(M56="","",IF(B56="NB",U55,IF(T56="",SUM($T$5:$T56)+S56,SUM($T$5:$T56))))</f>
        <v/>
      </c>
      <c r="V56" s="109" t="str">
        <f t="shared" si="0"/>
        <v/>
      </c>
      <c r="W56" s="83" t="e">
        <f t="shared" si="61"/>
        <v>#VALUE!</v>
      </c>
      <c r="X56" s="85" t="str">
        <f t="shared" si="15"/>
        <v/>
      </c>
      <c r="Y56" s="9" t="str">
        <f t="shared" si="6"/>
        <v>B</v>
      </c>
      <c r="Z56" s="4" t="str">
        <f t="shared" si="7"/>
        <v>M1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6"/>
        <v>0</v>
      </c>
      <c r="AL56" s="1">
        <f t="shared" si="47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 t="str">
        <f t="shared" si="71"/>
        <v/>
      </c>
      <c r="AT56" s="15" t="str">
        <f t="shared" si="72"/>
        <v/>
      </c>
      <c r="AU56" s="1" t="str">
        <f t="shared" si="73"/>
        <v/>
      </c>
      <c r="AV56" s="1" t="str">
        <f t="shared" si="74"/>
        <v/>
      </c>
      <c r="AW56" s="1" t="str">
        <f t="shared" si="75"/>
        <v/>
      </c>
      <c r="AX56" s="1" t="str">
        <f t="shared" si="76"/>
        <v/>
      </c>
      <c r="AY56" s="1" t="str">
        <f t="shared" si="77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1"/>
        <v>00000</v>
      </c>
      <c r="BC56" s="1" t="str">
        <f t="shared" si="81"/>
        <v>00000</v>
      </c>
      <c r="BD56" s="1" t="str">
        <f t="shared" si="82"/>
        <v>000000</v>
      </c>
      <c r="BE56" s="1" t="str">
        <f t="shared" si="82"/>
        <v>000000</v>
      </c>
      <c r="BF56" s="1" t="str">
        <f t="shared" si="49"/>
        <v>B</v>
      </c>
      <c r="BG56" s="1" t="str">
        <f t="shared" si="78"/>
        <v/>
      </c>
      <c r="BH56" s="1">
        <f t="shared" si="50"/>
        <v>0</v>
      </c>
      <c r="BI56" s="1" t="str">
        <f t="shared" si="79"/>
        <v/>
      </c>
      <c r="BJ56" s="1">
        <f t="shared" si="51"/>
        <v>0</v>
      </c>
      <c r="BK56" s="1" t="str">
        <f t="shared" si="80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2" t="str">
        <f t="shared" si="1"/>
        <v/>
      </c>
      <c r="D57" s="13" t="str">
        <f t="shared" si="37"/>
        <v/>
      </c>
      <c r="E57" s="45" t="str">
        <f t="shared" si="38"/>
        <v/>
      </c>
      <c r="F57" s="8" t="str">
        <f t="shared" si="12"/>
        <v/>
      </c>
      <c r="H57" s="105" t="str">
        <f t="shared" si="2"/>
        <v/>
      </c>
      <c r="I57" s="13" t="str">
        <f t="shared" si="39"/>
        <v/>
      </c>
      <c r="J57" s="45" t="str">
        <f t="shared" si="40"/>
        <v/>
      </c>
      <c r="K57" s="8" t="str">
        <f t="shared" si="41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13" t="str">
        <f t="shared" si="42"/>
        <v/>
      </c>
      <c r="Q57" s="45" t="str">
        <f t="shared" si="43"/>
        <v/>
      </c>
      <c r="R57" s="4" t="str">
        <f t="shared" si="44"/>
        <v/>
      </c>
      <c r="S57" s="4" t="str">
        <f t="shared" si="60"/>
        <v/>
      </c>
      <c r="T57" s="107" t="str">
        <f t="shared" si="45"/>
        <v/>
      </c>
      <c r="U57" s="4" t="str">
        <f>IF(M57="","",IF(B57="NB",U56,IF(T57="",SUM($T$5:$T57)+S57,SUM($T$5:$T57))))</f>
        <v/>
      </c>
      <c r="V57" s="109" t="str">
        <f t="shared" si="0"/>
        <v/>
      </c>
      <c r="W57" s="83" t="e">
        <f t="shared" si="61"/>
        <v>#VALUE!</v>
      </c>
      <c r="X57" s="85" t="str">
        <f t="shared" si="15"/>
        <v/>
      </c>
      <c r="Y57" s="9" t="str">
        <f t="shared" si="6"/>
        <v>B</v>
      </c>
      <c r="Z57" s="4" t="str">
        <f t="shared" si="7"/>
        <v>M1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6"/>
        <v>0</v>
      </c>
      <c r="AL57" s="1">
        <f t="shared" si="47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69"/>
        <v>N</v>
      </c>
      <c r="AR57" s="1" t="str">
        <f t="shared" si="70"/>
        <v>N</v>
      </c>
      <c r="AS57" s="1" t="str">
        <f t="shared" si="71"/>
        <v/>
      </c>
      <c r="AT57" s="15" t="str">
        <f t="shared" si="72"/>
        <v/>
      </c>
      <c r="AU57" s="1" t="str">
        <f t="shared" si="73"/>
        <v/>
      </c>
      <c r="AV57" s="1" t="str">
        <f t="shared" si="74"/>
        <v/>
      </c>
      <c r="AW57" s="1" t="str">
        <f t="shared" si="75"/>
        <v/>
      </c>
      <c r="AX57" s="1" t="str">
        <f t="shared" si="76"/>
        <v/>
      </c>
      <c r="AY57" s="1" t="str">
        <f t="shared" si="77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1"/>
        <v>00000</v>
      </c>
      <c r="BC57" s="1" t="str">
        <f t="shared" si="81"/>
        <v>00000</v>
      </c>
      <c r="BD57" s="1" t="str">
        <f t="shared" si="82"/>
        <v>000000</v>
      </c>
      <c r="BE57" s="1" t="str">
        <f t="shared" si="82"/>
        <v>000000</v>
      </c>
      <c r="BF57" s="1" t="str">
        <f t="shared" si="49"/>
        <v>B</v>
      </c>
      <c r="BG57" s="1" t="str">
        <f t="shared" si="78"/>
        <v/>
      </c>
      <c r="BH57" s="1">
        <f t="shared" si="50"/>
        <v>0</v>
      </c>
      <c r="BI57" s="1" t="str">
        <f t="shared" si="79"/>
        <v/>
      </c>
      <c r="BJ57" s="1">
        <f t="shared" si="51"/>
        <v>0</v>
      </c>
      <c r="BK57" s="1" t="str">
        <f t="shared" si="80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2" t="str">
        <f t="shared" si="1"/>
        <v/>
      </c>
      <c r="D58" s="13" t="str">
        <f t="shared" si="37"/>
        <v/>
      </c>
      <c r="E58" s="45" t="str">
        <f t="shared" si="38"/>
        <v/>
      </c>
      <c r="F58" s="8" t="str">
        <f t="shared" si="12"/>
        <v/>
      </c>
      <c r="H58" s="105" t="str">
        <f t="shared" si="2"/>
        <v/>
      </c>
      <c r="I58" s="13" t="str">
        <f t="shared" si="39"/>
        <v/>
      </c>
      <c r="J58" s="45" t="str">
        <f t="shared" si="40"/>
        <v/>
      </c>
      <c r="K58" s="8" t="str">
        <f t="shared" si="41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13" t="str">
        <f t="shared" si="42"/>
        <v/>
      </c>
      <c r="Q58" s="45" t="str">
        <f t="shared" si="43"/>
        <v/>
      </c>
      <c r="R58" s="4" t="str">
        <f t="shared" si="44"/>
        <v/>
      </c>
      <c r="S58" s="4" t="str">
        <f t="shared" si="60"/>
        <v/>
      </c>
      <c r="T58" s="107" t="str">
        <f t="shared" si="45"/>
        <v/>
      </c>
      <c r="U58" s="4" t="str">
        <f>IF(M58="","",IF(B58="NB",U57,IF(T58="",SUM($T$5:$T58)+S58,SUM($T$5:$T58))))</f>
        <v/>
      </c>
      <c r="V58" s="109" t="str">
        <f t="shared" si="0"/>
        <v/>
      </c>
      <c r="W58" s="83" t="e">
        <f t="shared" si="61"/>
        <v>#VALUE!</v>
      </c>
      <c r="X58" s="85" t="str">
        <f t="shared" si="15"/>
        <v/>
      </c>
      <c r="Y58" s="9" t="str">
        <f t="shared" si="6"/>
        <v>B</v>
      </c>
      <c r="Z58" s="4" t="str">
        <f t="shared" si="7"/>
        <v>M1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6"/>
        <v>0</v>
      </c>
      <c r="AL58" s="1">
        <f t="shared" si="47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69"/>
        <v>N</v>
      </c>
      <c r="AR58" s="1" t="str">
        <f t="shared" si="70"/>
        <v>N</v>
      </c>
      <c r="AS58" s="1" t="str">
        <f t="shared" si="71"/>
        <v/>
      </c>
      <c r="AT58" s="15" t="str">
        <f t="shared" si="72"/>
        <v/>
      </c>
      <c r="AU58" s="1" t="str">
        <f t="shared" si="73"/>
        <v/>
      </c>
      <c r="AV58" s="1" t="str">
        <f t="shared" si="74"/>
        <v/>
      </c>
      <c r="AW58" s="1" t="str">
        <f t="shared" si="75"/>
        <v/>
      </c>
      <c r="AX58" s="1" t="str">
        <f t="shared" si="76"/>
        <v/>
      </c>
      <c r="AY58" s="1" t="str">
        <f t="shared" si="77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1"/>
        <v>00000</v>
      </c>
      <c r="BC58" s="1" t="str">
        <f t="shared" si="81"/>
        <v>00000</v>
      </c>
      <c r="BD58" s="1" t="str">
        <f t="shared" si="82"/>
        <v>000000</v>
      </c>
      <c r="BE58" s="1" t="str">
        <f t="shared" si="82"/>
        <v>000000</v>
      </c>
      <c r="BF58" s="1" t="str">
        <f t="shared" si="49"/>
        <v>B</v>
      </c>
      <c r="BG58" s="1" t="str">
        <f t="shared" si="78"/>
        <v/>
      </c>
      <c r="BH58" s="1">
        <f t="shared" si="50"/>
        <v>0</v>
      </c>
      <c r="BI58" s="1" t="str">
        <f t="shared" si="79"/>
        <v/>
      </c>
      <c r="BJ58" s="1">
        <f t="shared" si="51"/>
        <v>0</v>
      </c>
      <c r="BK58" s="1" t="str">
        <f t="shared" si="80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6" t="str">
        <f t="shared" si="59"/>
        <v/>
      </c>
      <c r="C59" s="103" t="str">
        <f t="shared" si="1"/>
        <v/>
      </c>
      <c r="D59" s="13" t="str">
        <f t="shared" si="37"/>
        <v/>
      </c>
      <c r="E59" s="45" t="str">
        <f t="shared" si="38"/>
        <v/>
      </c>
      <c r="F59" s="10" t="str">
        <f t="shared" si="12"/>
        <v/>
      </c>
      <c r="H59" s="106" t="str">
        <f t="shared" si="2"/>
        <v/>
      </c>
      <c r="I59" s="13" t="str">
        <f t="shared" si="39"/>
        <v/>
      </c>
      <c r="J59" s="45" t="str">
        <f t="shared" si="40"/>
        <v/>
      </c>
      <c r="K59" s="10" t="str">
        <f t="shared" si="41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13" t="str">
        <f t="shared" si="42"/>
        <v/>
      </c>
      <c r="Q59" s="45" t="str">
        <f t="shared" si="43"/>
        <v/>
      </c>
      <c r="R59" s="5" t="str">
        <f t="shared" si="44"/>
        <v/>
      </c>
      <c r="S59" s="5" t="str">
        <f t="shared" si="60"/>
        <v/>
      </c>
      <c r="T59" s="107" t="str">
        <f t="shared" si="45"/>
        <v/>
      </c>
      <c r="U59" s="5" t="str">
        <f>IF(M59="","",IF(B59="NB",U58,IF(T59="",SUM($T$5:$T59)+S59,SUM($T$5:$T59))))</f>
        <v/>
      </c>
      <c r="V59" s="110" t="str">
        <f t="shared" si="0"/>
        <v/>
      </c>
      <c r="W59" s="83" t="e">
        <f t="shared" si="61"/>
        <v>#VALUE!</v>
      </c>
      <c r="X59" s="85" t="str">
        <f t="shared" si="15"/>
        <v/>
      </c>
      <c r="Y59" s="9" t="str">
        <f t="shared" si="6"/>
        <v>B</v>
      </c>
      <c r="Z59" s="4" t="str">
        <f t="shared" si="7"/>
        <v>M1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6"/>
        <v>0</v>
      </c>
      <c r="AL59" s="1">
        <f t="shared" si="47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69"/>
        <v>N</v>
      </c>
      <c r="AR59" s="1" t="str">
        <f t="shared" si="70"/>
        <v>N</v>
      </c>
      <c r="AS59" s="1" t="str">
        <f t="shared" si="71"/>
        <v/>
      </c>
      <c r="AT59" s="15" t="str">
        <f t="shared" si="72"/>
        <v/>
      </c>
      <c r="AU59" s="1" t="str">
        <f t="shared" si="73"/>
        <v/>
      </c>
      <c r="AV59" s="1" t="str">
        <f t="shared" si="74"/>
        <v/>
      </c>
      <c r="AW59" s="1" t="str">
        <f t="shared" si="75"/>
        <v/>
      </c>
      <c r="AX59" s="1" t="str">
        <f t="shared" si="76"/>
        <v/>
      </c>
      <c r="AY59" s="1" t="str">
        <f t="shared" si="77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1"/>
        <v>00000</v>
      </c>
      <c r="BC59" s="1" t="str">
        <f t="shared" si="81"/>
        <v>00000</v>
      </c>
      <c r="BD59" s="1" t="str">
        <f t="shared" si="82"/>
        <v>000000</v>
      </c>
      <c r="BE59" s="1" t="str">
        <f t="shared" si="82"/>
        <v>000000</v>
      </c>
      <c r="BF59" s="1" t="str">
        <f t="shared" si="49"/>
        <v>B</v>
      </c>
      <c r="BG59" s="1" t="str">
        <f t="shared" si="78"/>
        <v/>
      </c>
      <c r="BH59" s="1">
        <f t="shared" si="50"/>
        <v>0</v>
      </c>
      <c r="BI59" s="1" t="str">
        <f t="shared" si="79"/>
        <v/>
      </c>
      <c r="BJ59" s="1">
        <f t="shared" si="51"/>
        <v>0</v>
      </c>
      <c r="BK59" s="1" t="str">
        <f t="shared" si="80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1" t="str">
        <f t="shared" si="1"/>
        <v/>
      </c>
      <c r="D60" s="13" t="str">
        <f t="shared" si="37"/>
        <v/>
      </c>
      <c r="E60" s="45" t="str">
        <f t="shared" si="38"/>
        <v/>
      </c>
      <c r="F60" s="14" t="str">
        <f t="shared" si="12"/>
        <v/>
      </c>
      <c r="H60" s="104" t="str">
        <f t="shared" si="2"/>
        <v/>
      </c>
      <c r="I60" s="13" t="str">
        <f t="shared" si="39"/>
        <v/>
      </c>
      <c r="J60" s="45" t="str">
        <f t="shared" si="40"/>
        <v/>
      </c>
      <c r="K60" s="14" t="str">
        <f t="shared" si="41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2"/>
        <v/>
      </c>
      <c r="Q60" s="45" t="str">
        <f t="shared" si="43"/>
        <v/>
      </c>
      <c r="R60" s="96" t="str">
        <f t="shared" si="44"/>
        <v/>
      </c>
      <c r="S60" s="96" t="str">
        <f t="shared" si="60"/>
        <v/>
      </c>
      <c r="T60" s="107" t="str">
        <f t="shared" si="45"/>
        <v/>
      </c>
      <c r="U60" s="96" t="str">
        <f>IF(M60="","",IF(B60="NB",U59,IF(T60="",SUM($T$5:$T60)+S60,SUM($T$5:$T60))))</f>
        <v/>
      </c>
      <c r="V60" s="108" t="str">
        <f t="shared" si="0"/>
        <v/>
      </c>
      <c r="W60" s="83" t="e">
        <f t="shared" si="61"/>
        <v>#VALUE!</v>
      </c>
      <c r="X60" s="85" t="str">
        <f t="shared" si="15"/>
        <v/>
      </c>
      <c r="Y60" s="9" t="str">
        <f t="shared" si="6"/>
        <v>B</v>
      </c>
      <c r="Z60" s="4" t="str">
        <f t="shared" si="7"/>
        <v>M1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6"/>
        <v>0</v>
      </c>
      <c r="AL60" s="1">
        <f t="shared" si="47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69"/>
        <v>N</v>
      </c>
      <c r="AR60" s="1" t="str">
        <f t="shared" si="70"/>
        <v>N</v>
      </c>
      <c r="AS60" s="1" t="str">
        <f t="shared" si="71"/>
        <v/>
      </c>
      <c r="AT60" s="15" t="str">
        <f t="shared" si="72"/>
        <v/>
      </c>
      <c r="AU60" s="1" t="str">
        <f t="shared" si="73"/>
        <v/>
      </c>
      <c r="AV60" s="1" t="str">
        <f t="shared" si="74"/>
        <v/>
      </c>
      <c r="AW60" s="1" t="str">
        <f t="shared" si="75"/>
        <v/>
      </c>
      <c r="AX60" s="1" t="str">
        <f t="shared" si="76"/>
        <v/>
      </c>
      <c r="AY60" s="1" t="str">
        <f t="shared" si="77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1"/>
        <v>00000</v>
      </c>
      <c r="BC60" s="1" t="str">
        <f t="shared" si="81"/>
        <v>00000</v>
      </c>
      <c r="BD60" s="1" t="str">
        <f t="shared" si="82"/>
        <v>000000</v>
      </c>
      <c r="BE60" s="1" t="str">
        <f t="shared" si="82"/>
        <v>000000</v>
      </c>
      <c r="BF60" s="1" t="str">
        <f t="shared" si="49"/>
        <v>B</v>
      </c>
      <c r="BG60" s="1" t="str">
        <f t="shared" si="78"/>
        <v/>
      </c>
      <c r="BH60" s="1">
        <f t="shared" si="50"/>
        <v>0</v>
      </c>
      <c r="BI60" s="1" t="str">
        <f t="shared" si="79"/>
        <v/>
      </c>
      <c r="BJ60" s="1">
        <f t="shared" si="51"/>
        <v>0</v>
      </c>
      <c r="BK60" s="1" t="str">
        <f t="shared" si="80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2" t="str">
        <f t="shared" si="1"/>
        <v/>
      </c>
      <c r="D61" s="13" t="str">
        <f t="shared" si="37"/>
        <v/>
      </c>
      <c r="E61" s="45" t="str">
        <f t="shared" si="38"/>
        <v/>
      </c>
      <c r="F61" s="8" t="str">
        <f t="shared" si="12"/>
        <v/>
      </c>
      <c r="H61" s="105" t="str">
        <f t="shared" si="2"/>
        <v/>
      </c>
      <c r="I61" s="13" t="str">
        <f t="shared" si="39"/>
        <v/>
      </c>
      <c r="J61" s="45" t="str">
        <f t="shared" si="40"/>
        <v/>
      </c>
      <c r="K61" s="8" t="str">
        <f t="shared" si="41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13" t="str">
        <f t="shared" si="42"/>
        <v/>
      </c>
      <c r="Q61" s="45" t="str">
        <f t="shared" si="43"/>
        <v/>
      </c>
      <c r="R61" s="4" t="str">
        <f t="shared" si="44"/>
        <v/>
      </c>
      <c r="S61" s="4" t="str">
        <f t="shared" si="60"/>
        <v/>
      </c>
      <c r="T61" s="107" t="str">
        <f t="shared" si="45"/>
        <v/>
      </c>
      <c r="U61" s="4" t="str">
        <f>IF(M61="","",IF(B61="NB",U60,IF(T61="",SUM($T$5:$T61)+S61,SUM($T$5:$T61))))</f>
        <v/>
      </c>
      <c r="V61" s="109" t="str">
        <f t="shared" si="0"/>
        <v/>
      </c>
      <c r="W61" s="83" t="e">
        <f t="shared" si="61"/>
        <v>#VALUE!</v>
      </c>
      <c r="X61" s="85" t="str">
        <f t="shared" si="15"/>
        <v/>
      </c>
      <c r="Y61" s="9" t="str">
        <f t="shared" si="6"/>
        <v>B</v>
      </c>
      <c r="Z61" s="4" t="str">
        <f t="shared" si="7"/>
        <v>M1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6"/>
        <v>0</v>
      </c>
      <c r="AL61" s="1">
        <f t="shared" si="47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 t="str">
        <f t="shared" si="71"/>
        <v/>
      </c>
      <c r="AT61" s="15" t="str">
        <f t="shared" si="72"/>
        <v/>
      </c>
      <c r="AU61" s="1" t="str">
        <f t="shared" si="73"/>
        <v/>
      </c>
      <c r="AV61" s="1" t="str">
        <f t="shared" si="74"/>
        <v/>
      </c>
      <c r="AW61" s="1" t="str">
        <f t="shared" si="75"/>
        <v/>
      </c>
      <c r="AX61" s="1" t="str">
        <f t="shared" si="76"/>
        <v/>
      </c>
      <c r="AY61" s="1" t="str">
        <f t="shared" si="77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1"/>
        <v>00000</v>
      </c>
      <c r="BC61" s="1" t="str">
        <f t="shared" si="81"/>
        <v>00000</v>
      </c>
      <c r="BD61" s="1" t="str">
        <f t="shared" si="82"/>
        <v>000000</v>
      </c>
      <c r="BE61" s="1" t="str">
        <f t="shared" si="82"/>
        <v>000000</v>
      </c>
      <c r="BF61" s="1" t="str">
        <f t="shared" si="49"/>
        <v>B</v>
      </c>
      <c r="BG61" s="1" t="str">
        <f t="shared" si="78"/>
        <v/>
      </c>
      <c r="BH61" s="1">
        <f t="shared" si="50"/>
        <v>0</v>
      </c>
      <c r="BI61" s="1" t="str">
        <f t="shared" si="79"/>
        <v/>
      </c>
      <c r="BJ61" s="1">
        <f t="shared" si="51"/>
        <v>0</v>
      </c>
      <c r="BK61" s="1" t="str">
        <f t="shared" si="80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2" t="str">
        <f t="shared" si="1"/>
        <v/>
      </c>
      <c r="D62" s="13" t="str">
        <f t="shared" si="37"/>
        <v/>
      </c>
      <c r="E62" s="45" t="str">
        <f t="shared" si="38"/>
        <v/>
      </c>
      <c r="F62" s="8" t="str">
        <f t="shared" si="12"/>
        <v/>
      </c>
      <c r="H62" s="105" t="str">
        <f t="shared" si="2"/>
        <v/>
      </c>
      <c r="I62" s="13" t="str">
        <f t="shared" si="39"/>
        <v/>
      </c>
      <c r="J62" s="45" t="str">
        <f t="shared" si="40"/>
        <v/>
      </c>
      <c r="K62" s="8" t="str">
        <f t="shared" si="41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13" t="str">
        <f t="shared" si="42"/>
        <v/>
      </c>
      <c r="Q62" s="45" t="str">
        <f t="shared" si="43"/>
        <v/>
      </c>
      <c r="R62" s="4" t="str">
        <f t="shared" si="44"/>
        <v/>
      </c>
      <c r="S62" s="4" t="str">
        <f t="shared" si="60"/>
        <v/>
      </c>
      <c r="T62" s="107" t="str">
        <f t="shared" si="45"/>
        <v/>
      </c>
      <c r="U62" s="4" t="str">
        <f>IF(M62="","",IF(B62="NB",U61,IF(T62="",SUM($T$5:$T62)+S62,SUM($T$5:$T62))))</f>
        <v/>
      </c>
      <c r="V62" s="109" t="str">
        <f t="shared" si="0"/>
        <v/>
      </c>
      <c r="W62" s="83" t="e">
        <f t="shared" si="61"/>
        <v>#VALUE!</v>
      </c>
      <c r="X62" s="85" t="str">
        <f t="shared" si="15"/>
        <v/>
      </c>
      <c r="Y62" s="9" t="str">
        <f t="shared" si="6"/>
        <v>B</v>
      </c>
      <c r="Z62" s="4" t="str">
        <f t="shared" si="7"/>
        <v>M1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6"/>
        <v>0</v>
      </c>
      <c r="AL62" s="1">
        <f t="shared" si="47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69"/>
        <v>N</v>
      </c>
      <c r="AR62" s="1" t="str">
        <f t="shared" si="70"/>
        <v>N</v>
      </c>
      <c r="AS62" s="1" t="str">
        <f t="shared" si="71"/>
        <v/>
      </c>
      <c r="AT62" s="15" t="str">
        <f t="shared" si="72"/>
        <v/>
      </c>
      <c r="AU62" s="1" t="str">
        <f t="shared" si="73"/>
        <v/>
      </c>
      <c r="AV62" s="1" t="str">
        <f t="shared" si="74"/>
        <v/>
      </c>
      <c r="AW62" s="1" t="str">
        <f t="shared" si="75"/>
        <v/>
      </c>
      <c r="AX62" s="1" t="str">
        <f t="shared" si="76"/>
        <v/>
      </c>
      <c r="AY62" s="1" t="str">
        <f t="shared" si="77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3">IF(AZ57="",0,AZ57)&amp;IF(AZ58="",0,AZ58)&amp;IF(AZ59="",0,AZ59)&amp;IF(AZ60="",0,AZ60)&amp;IF(AZ61="",0,AZ61)</f>
        <v>00000</v>
      </c>
      <c r="BC62" s="1" t="str">
        <f t="shared" si="83"/>
        <v>00000</v>
      </c>
      <c r="BD62" s="1" t="str">
        <f t="shared" ref="BD62:BE109" si="84">IF(AZ56="",0,AZ56)&amp;IF(AZ57="",0,AZ57)&amp;IF(AZ58="",0,AZ58)&amp;IF(AZ59="",0,AZ59)&amp;IF(AZ60="",0,AZ60)&amp;IF(AZ61="",0,AZ61)</f>
        <v>000000</v>
      </c>
      <c r="BE62" s="1" t="str">
        <f t="shared" si="84"/>
        <v>000000</v>
      </c>
      <c r="BF62" s="1" t="str">
        <f t="shared" si="49"/>
        <v>B</v>
      </c>
      <c r="BG62" s="1" t="str">
        <f t="shared" si="78"/>
        <v/>
      </c>
      <c r="BH62" s="1">
        <f t="shared" si="50"/>
        <v>0</v>
      </c>
      <c r="BI62" s="1" t="str">
        <f t="shared" si="79"/>
        <v/>
      </c>
      <c r="BJ62" s="1">
        <f t="shared" si="51"/>
        <v>0</v>
      </c>
      <c r="BK62" s="1" t="str">
        <f t="shared" si="80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2" t="str">
        <f t="shared" si="1"/>
        <v/>
      </c>
      <c r="D63" s="13" t="str">
        <f t="shared" si="37"/>
        <v/>
      </c>
      <c r="E63" s="45" t="str">
        <f t="shared" si="38"/>
        <v/>
      </c>
      <c r="F63" s="8" t="str">
        <f t="shared" si="12"/>
        <v/>
      </c>
      <c r="H63" s="105" t="str">
        <f t="shared" si="2"/>
        <v/>
      </c>
      <c r="I63" s="13" t="str">
        <f t="shared" si="39"/>
        <v/>
      </c>
      <c r="J63" s="45" t="str">
        <f t="shared" si="40"/>
        <v/>
      </c>
      <c r="K63" s="8" t="str">
        <f t="shared" si="41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13" t="str">
        <f t="shared" si="42"/>
        <v/>
      </c>
      <c r="Q63" s="45" t="str">
        <f t="shared" si="43"/>
        <v/>
      </c>
      <c r="R63" s="4" t="str">
        <f t="shared" si="44"/>
        <v/>
      </c>
      <c r="S63" s="4" t="str">
        <f t="shared" si="60"/>
        <v/>
      </c>
      <c r="T63" s="107" t="str">
        <f t="shared" si="45"/>
        <v/>
      </c>
      <c r="U63" s="4" t="str">
        <f>IF(M63="","",IF(B63="NB",U62,IF(T63="",SUM($T$5:$T63)+S63,SUM($T$5:$T63))))</f>
        <v/>
      </c>
      <c r="V63" s="109" t="str">
        <f t="shared" si="0"/>
        <v/>
      </c>
      <c r="W63" s="83" t="e">
        <f t="shared" si="61"/>
        <v>#VALUE!</v>
      </c>
      <c r="X63" s="85" t="str">
        <f t="shared" si="15"/>
        <v/>
      </c>
      <c r="Y63" s="9" t="str">
        <f t="shared" si="6"/>
        <v>B</v>
      </c>
      <c r="Z63" s="4" t="str">
        <f t="shared" si="7"/>
        <v>M1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6"/>
        <v>0</v>
      </c>
      <c r="AL63" s="1">
        <f t="shared" si="47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69"/>
        <v>N</v>
      </c>
      <c r="AR63" s="1" t="str">
        <f t="shared" si="70"/>
        <v>N</v>
      </c>
      <c r="AS63" s="1" t="str">
        <f t="shared" si="71"/>
        <v/>
      </c>
      <c r="AT63" s="15" t="str">
        <f t="shared" si="72"/>
        <v/>
      </c>
      <c r="AU63" s="1" t="str">
        <f t="shared" si="73"/>
        <v/>
      </c>
      <c r="AV63" s="1" t="str">
        <f t="shared" si="74"/>
        <v/>
      </c>
      <c r="AW63" s="1" t="str">
        <f t="shared" si="75"/>
        <v/>
      </c>
      <c r="AX63" s="1" t="str">
        <f t="shared" si="76"/>
        <v/>
      </c>
      <c r="AY63" s="1" t="str">
        <f t="shared" si="77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00000</v>
      </c>
      <c r="BC63" s="1" t="str">
        <f t="shared" si="83"/>
        <v>00000</v>
      </c>
      <c r="BD63" s="1" t="str">
        <f t="shared" si="84"/>
        <v>000000</v>
      </c>
      <c r="BE63" s="1" t="str">
        <f t="shared" si="84"/>
        <v>000000</v>
      </c>
      <c r="BF63" s="1" t="str">
        <f t="shared" si="49"/>
        <v>B</v>
      </c>
      <c r="BG63" s="1" t="str">
        <f t="shared" si="78"/>
        <v/>
      </c>
      <c r="BH63" s="1">
        <f t="shared" si="50"/>
        <v>0</v>
      </c>
      <c r="BI63" s="1" t="str">
        <f t="shared" si="79"/>
        <v/>
      </c>
      <c r="BJ63" s="1">
        <f t="shared" si="51"/>
        <v>0</v>
      </c>
      <c r="BK63" s="1" t="str">
        <f t="shared" si="80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6" t="str">
        <f t="shared" si="59"/>
        <v/>
      </c>
      <c r="C64" s="103" t="str">
        <f t="shared" si="1"/>
        <v/>
      </c>
      <c r="D64" s="13" t="str">
        <f t="shared" si="37"/>
        <v/>
      </c>
      <c r="E64" s="45" t="str">
        <f t="shared" si="38"/>
        <v/>
      </c>
      <c r="F64" s="10" t="str">
        <f t="shared" si="12"/>
        <v/>
      </c>
      <c r="H64" s="106" t="str">
        <f t="shared" si="2"/>
        <v/>
      </c>
      <c r="I64" s="13" t="str">
        <f t="shared" si="39"/>
        <v/>
      </c>
      <c r="J64" s="45" t="str">
        <f t="shared" si="40"/>
        <v/>
      </c>
      <c r="K64" s="10" t="str">
        <f t="shared" si="41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13" t="str">
        <f t="shared" si="42"/>
        <v/>
      </c>
      <c r="Q64" s="45" t="str">
        <f t="shared" si="43"/>
        <v/>
      </c>
      <c r="R64" s="5" t="str">
        <f t="shared" si="44"/>
        <v/>
      </c>
      <c r="S64" s="5" t="str">
        <f t="shared" si="60"/>
        <v/>
      </c>
      <c r="T64" s="107" t="str">
        <f t="shared" si="45"/>
        <v/>
      </c>
      <c r="U64" s="5" t="str">
        <f>IF(M64="","",IF(B64="NB",U63,IF(T64="",SUM($T$5:$T64)+S64,SUM($T$5:$T64))))</f>
        <v/>
      </c>
      <c r="V64" s="110" t="str">
        <f t="shared" si="0"/>
        <v/>
      </c>
      <c r="W64" s="83" t="e">
        <f t="shared" si="61"/>
        <v>#VALUE!</v>
      </c>
      <c r="X64" s="85" t="str">
        <f t="shared" si="15"/>
        <v/>
      </c>
      <c r="Y64" s="9" t="str">
        <f t="shared" si="6"/>
        <v>B</v>
      </c>
      <c r="Z64" s="4" t="str">
        <f t="shared" si="7"/>
        <v>M1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6"/>
        <v>0</v>
      </c>
      <c r="AL64" s="1">
        <f t="shared" si="47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69"/>
        <v>N</v>
      </c>
      <c r="AR64" s="1" t="str">
        <f t="shared" si="70"/>
        <v>N</v>
      </c>
      <c r="AS64" s="1" t="str">
        <f t="shared" si="71"/>
        <v/>
      </c>
      <c r="AT64" s="15" t="str">
        <f t="shared" si="72"/>
        <v/>
      </c>
      <c r="AU64" s="1" t="str">
        <f t="shared" si="73"/>
        <v/>
      </c>
      <c r="AV64" s="1" t="str">
        <f t="shared" si="74"/>
        <v/>
      </c>
      <c r="AW64" s="1" t="str">
        <f t="shared" si="75"/>
        <v/>
      </c>
      <c r="AX64" s="1" t="str">
        <f t="shared" si="76"/>
        <v/>
      </c>
      <c r="AY64" s="1" t="str">
        <f t="shared" si="77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00000</v>
      </c>
      <c r="BC64" s="1" t="str">
        <f t="shared" si="83"/>
        <v>00000</v>
      </c>
      <c r="BD64" s="1" t="str">
        <f t="shared" si="84"/>
        <v>000000</v>
      </c>
      <c r="BE64" s="1" t="str">
        <f t="shared" si="84"/>
        <v>000000</v>
      </c>
      <c r="BF64" s="1" t="str">
        <f t="shared" si="49"/>
        <v>B</v>
      </c>
      <c r="BG64" s="1" t="str">
        <f t="shared" si="78"/>
        <v/>
      </c>
      <c r="BH64" s="1">
        <f t="shared" si="50"/>
        <v>0</v>
      </c>
      <c r="BI64" s="1" t="str">
        <f t="shared" si="79"/>
        <v/>
      </c>
      <c r="BJ64" s="1">
        <f t="shared" si="51"/>
        <v>0</v>
      </c>
      <c r="BK64" s="1" t="str">
        <f t="shared" si="80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1" t="str">
        <f t="shared" si="1"/>
        <v/>
      </c>
      <c r="D65" s="13" t="str">
        <f t="shared" si="37"/>
        <v/>
      </c>
      <c r="E65" s="45" t="str">
        <f t="shared" si="38"/>
        <v/>
      </c>
      <c r="F65" s="14" t="str">
        <f t="shared" si="12"/>
        <v/>
      </c>
      <c r="H65" s="104" t="str">
        <f t="shared" si="2"/>
        <v/>
      </c>
      <c r="I65" s="13" t="str">
        <f t="shared" si="39"/>
        <v/>
      </c>
      <c r="J65" s="45" t="str">
        <f t="shared" si="40"/>
        <v/>
      </c>
      <c r="K65" s="14" t="str">
        <f t="shared" si="41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2"/>
        <v/>
      </c>
      <c r="Q65" s="45" t="str">
        <f t="shared" si="43"/>
        <v/>
      </c>
      <c r="R65" s="96" t="str">
        <f t="shared" si="44"/>
        <v/>
      </c>
      <c r="S65" s="96" t="str">
        <f t="shared" si="60"/>
        <v/>
      </c>
      <c r="T65" s="107" t="str">
        <f t="shared" si="45"/>
        <v/>
      </c>
      <c r="U65" s="96" t="str">
        <f>IF(M65="","",IF(B65="NB",U64,IF(T65="",SUM($T$5:$T65)+S65,SUM($T$5:$T65))))</f>
        <v/>
      </c>
      <c r="V65" s="108" t="str">
        <f t="shared" si="0"/>
        <v/>
      </c>
      <c r="W65" s="83" t="e">
        <f t="shared" si="61"/>
        <v>#VALUE!</v>
      </c>
      <c r="X65" s="85" t="str">
        <f t="shared" si="15"/>
        <v/>
      </c>
      <c r="Y65" s="9" t="str">
        <f t="shared" si="6"/>
        <v>B</v>
      </c>
      <c r="Z65" s="4" t="str">
        <f t="shared" si="7"/>
        <v>M1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6"/>
        <v>0</v>
      </c>
      <c r="AL65" s="1">
        <f t="shared" si="47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69"/>
        <v>N</v>
      </c>
      <c r="AR65" s="1" t="str">
        <f t="shared" si="70"/>
        <v>N</v>
      </c>
      <c r="AS65" s="1" t="str">
        <f t="shared" si="71"/>
        <v/>
      </c>
      <c r="AT65" s="15" t="str">
        <f t="shared" si="72"/>
        <v/>
      </c>
      <c r="AU65" s="1" t="str">
        <f t="shared" si="73"/>
        <v/>
      </c>
      <c r="AV65" s="1" t="str">
        <f t="shared" si="74"/>
        <v/>
      </c>
      <c r="AW65" s="1" t="str">
        <f t="shared" si="75"/>
        <v/>
      </c>
      <c r="AX65" s="1" t="str">
        <f t="shared" si="76"/>
        <v/>
      </c>
      <c r="AY65" s="1" t="str">
        <f t="shared" si="77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00000</v>
      </c>
      <c r="BC65" s="1" t="str">
        <f t="shared" si="83"/>
        <v>00000</v>
      </c>
      <c r="BD65" s="1" t="str">
        <f t="shared" si="84"/>
        <v>000000</v>
      </c>
      <c r="BE65" s="1" t="str">
        <f t="shared" si="84"/>
        <v>000000</v>
      </c>
      <c r="BF65" s="1" t="str">
        <f t="shared" si="49"/>
        <v>B</v>
      </c>
      <c r="BG65" s="1" t="str">
        <f t="shared" si="78"/>
        <v/>
      </c>
      <c r="BH65" s="1">
        <f t="shared" si="50"/>
        <v>0</v>
      </c>
      <c r="BI65" s="1" t="str">
        <f t="shared" si="79"/>
        <v/>
      </c>
      <c r="BJ65" s="1">
        <f t="shared" si="51"/>
        <v>0</v>
      </c>
      <c r="BK65" s="1" t="str">
        <f t="shared" si="80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2" t="str">
        <f t="shared" si="1"/>
        <v/>
      </c>
      <c r="D66" s="13" t="str">
        <f t="shared" si="37"/>
        <v/>
      </c>
      <c r="E66" s="45" t="str">
        <f t="shared" si="38"/>
        <v/>
      </c>
      <c r="F66" s="8" t="str">
        <f t="shared" si="12"/>
        <v/>
      </c>
      <c r="H66" s="105" t="str">
        <f t="shared" si="2"/>
        <v/>
      </c>
      <c r="I66" s="13" t="str">
        <f t="shared" si="39"/>
        <v/>
      </c>
      <c r="J66" s="45" t="str">
        <f t="shared" si="40"/>
        <v/>
      </c>
      <c r="K66" s="8" t="str">
        <f t="shared" si="41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13" t="str">
        <f t="shared" si="42"/>
        <v/>
      </c>
      <c r="Q66" s="45" t="str">
        <f t="shared" si="43"/>
        <v/>
      </c>
      <c r="R66" s="4" t="str">
        <f t="shared" si="44"/>
        <v/>
      </c>
      <c r="S66" s="4" t="str">
        <f t="shared" si="60"/>
        <v/>
      </c>
      <c r="T66" s="107" t="str">
        <f t="shared" si="45"/>
        <v/>
      </c>
      <c r="U66" s="4" t="str">
        <f>IF(M66="","",IF(B66="NB",U65,IF(T66="",SUM($T$5:$T66)+S66,SUM($T$5:$T66))))</f>
        <v/>
      </c>
      <c r="V66" s="109" t="str">
        <f t="shared" si="0"/>
        <v/>
      </c>
      <c r="W66" s="83" t="e">
        <f t="shared" si="61"/>
        <v>#VALUE!</v>
      </c>
      <c r="X66" s="85" t="str">
        <f t="shared" si="15"/>
        <v/>
      </c>
      <c r="Y66" s="9" t="str">
        <f t="shared" si="6"/>
        <v>B</v>
      </c>
      <c r="Z66" s="4" t="str">
        <f t="shared" si="7"/>
        <v>M1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6"/>
        <v>0</v>
      </c>
      <c r="AL66" s="1">
        <f t="shared" si="47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69"/>
        <v>N</v>
      </c>
      <c r="AR66" s="1" t="str">
        <f t="shared" si="70"/>
        <v>N</v>
      </c>
      <c r="AS66" s="1" t="str">
        <f t="shared" si="71"/>
        <v/>
      </c>
      <c r="AT66" s="15" t="str">
        <f t="shared" si="72"/>
        <v/>
      </c>
      <c r="AU66" s="1" t="str">
        <f t="shared" si="73"/>
        <v/>
      </c>
      <c r="AV66" s="1" t="str">
        <f t="shared" si="74"/>
        <v/>
      </c>
      <c r="AW66" s="1" t="str">
        <f t="shared" si="75"/>
        <v/>
      </c>
      <c r="AX66" s="1" t="str">
        <f t="shared" si="76"/>
        <v/>
      </c>
      <c r="AY66" s="1" t="str">
        <f t="shared" si="77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3"/>
        <v>00000</v>
      </c>
      <c r="BD66" s="1" t="str">
        <f t="shared" si="84"/>
        <v>000000</v>
      </c>
      <c r="BE66" s="1" t="str">
        <f t="shared" si="84"/>
        <v>000000</v>
      </c>
      <c r="BF66" s="1" t="str">
        <f t="shared" si="49"/>
        <v>B</v>
      </c>
      <c r="BG66" s="1" t="str">
        <f t="shared" si="78"/>
        <v/>
      </c>
      <c r="BH66" s="1">
        <f t="shared" si="50"/>
        <v>0</v>
      </c>
      <c r="BI66" s="1" t="str">
        <f t="shared" si="79"/>
        <v/>
      </c>
      <c r="BJ66" s="1">
        <f t="shared" si="51"/>
        <v>0</v>
      </c>
      <c r="BK66" s="1" t="str">
        <f t="shared" si="80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2" t="str">
        <f t="shared" si="1"/>
        <v/>
      </c>
      <c r="D67" s="13" t="str">
        <f t="shared" si="37"/>
        <v/>
      </c>
      <c r="E67" s="45" t="str">
        <f t="shared" si="38"/>
        <v/>
      </c>
      <c r="F67" s="8" t="str">
        <f t="shared" si="12"/>
        <v/>
      </c>
      <c r="H67" s="105" t="str">
        <f t="shared" si="2"/>
        <v/>
      </c>
      <c r="I67" s="13" t="str">
        <f t="shared" si="39"/>
        <v/>
      </c>
      <c r="J67" s="45" t="str">
        <f t="shared" si="40"/>
        <v/>
      </c>
      <c r="K67" s="8" t="str">
        <f t="shared" si="41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13" t="str">
        <f t="shared" si="42"/>
        <v/>
      </c>
      <c r="Q67" s="45" t="str">
        <f t="shared" si="43"/>
        <v/>
      </c>
      <c r="R67" s="4" t="str">
        <f t="shared" si="44"/>
        <v/>
      </c>
      <c r="S67" s="4" t="str">
        <f t="shared" si="60"/>
        <v/>
      </c>
      <c r="T67" s="107" t="str">
        <f t="shared" si="45"/>
        <v/>
      </c>
      <c r="U67" s="4" t="str">
        <f>IF(M67="","",IF(B67="NB",U66,IF(T67="",SUM($T$5:$T67)+S67,SUM($T$5:$T67))))</f>
        <v/>
      </c>
      <c r="V67" s="109" t="str">
        <f t="shared" si="0"/>
        <v/>
      </c>
      <c r="W67" s="83" t="e">
        <f t="shared" si="61"/>
        <v>#VALUE!</v>
      </c>
      <c r="X67" s="85" t="str">
        <f t="shared" si="15"/>
        <v/>
      </c>
      <c r="Y67" s="9" t="str">
        <f t="shared" si="6"/>
        <v>B</v>
      </c>
      <c r="Z67" s="4" t="str">
        <f t="shared" si="7"/>
        <v>M1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6"/>
        <v>0</v>
      </c>
      <c r="AL67" s="1">
        <f t="shared" si="47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69"/>
        <v>N</v>
      </c>
      <c r="AR67" s="1" t="str">
        <f t="shared" si="70"/>
        <v>N</v>
      </c>
      <c r="AS67" s="1" t="str">
        <f t="shared" si="71"/>
        <v/>
      </c>
      <c r="AT67" s="15" t="str">
        <f t="shared" si="72"/>
        <v/>
      </c>
      <c r="AU67" s="1" t="str">
        <f t="shared" si="73"/>
        <v/>
      </c>
      <c r="AV67" s="1" t="str">
        <f t="shared" si="74"/>
        <v/>
      </c>
      <c r="AW67" s="1" t="str">
        <f t="shared" si="75"/>
        <v/>
      </c>
      <c r="AX67" s="1" t="str">
        <f t="shared" si="76"/>
        <v/>
      </c>
      <c r="AY67" s="1" t="str">
        <f t="shared" si="77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3"/>
        <v>00000</v>
      </c>
      <c r="BD67" s="1" t="str">
        <f t="shared" si="84"/>
        <v>000000</v>
      </c>
      <c r="BE67" s="1" t="str">
        <f t="shared" si="84"/>
        <v>000000</v>
      </c>
      <c r="BF67" s="1" t="str">
        <f t="shared" si="49"/>
        <v>B</v>
      </c>
      <c r="BG67" s="1" t="str">
        <f t="shared" si="78"/>
        <v/>
      </c>
      <c r="BH67" s="1">
        <f t="shared" si="50"/>
        <v>0</v>
      </c>
      <c r="BI67" s="1" t="str">
        <f t="shared" si="79"/>
        <v/>
      </c>
      <c r="BJ67" s="1">
        <f t="shared" si="51"/>
        <v>0</v>
      </c>
      <c r="BK67" s="1" t="str">
        <f t="shared" si="80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2" t="str">
        <f t="shared" si="1"/>
        <v/>
      </c>
      <c r="D68" s="13" t="str">
        <f t="shared" si="37"/>
        <v/>
      </c>
      <c r="E68" s="45" t="str">
        <f t="shared" si="38"/>
        <v/>
      </c>
      <c r="F68" s="8" t="str">
        <f t="shared" si="12"/>
        <v/>
      </c>
      <c r="H68" s="105" t="str">
        <f t="shared" si="2"/>
        <v/>
      </c>
      <c r="I68" s="13" t="str">
        <f t="shared" si="39"/>
        <v/>
      </c>
      <c r="J68" s="45" t="str">
        <f t="shared" si="40"/>
        <v/>
      </c>
      <c r="K68" s="8" t="str">
        <f t="shared" si="41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13" t="str">
        <f t="shared" si="42"/>
        <v/>
      </c>
      <c r="Q68" s="45" t="str">
        <f t="shared" si="43"/>
        <v/>
      </c>
      <c r="R68" s="4" t="str">
        <f t="shared" si="44"/>
        <v/>
      </c>
      <c r="S68" s="4" t="str">
        <f t="shared" si="60"/>
        <v/>
      </c>
      <c r="T68" s="107" t="str">
        <f t="shared" si="45"/>
        <v/>
      </c>
      <c r="U68" s="4" t="str">
        <f>IF(M68="","",IF(B68="NB",U67,IF(T68="",SUM($T$5:$T68)+S68,SUM($T$5:$T68))))</f>
        <v/>
      </c>
      <c r="V68" s="109" t="str">
        <f t="shared" si="0"/>
        <v/>
      </c>
      <c r="W68" s="83" t="e">
        <f t="shared" si="61"/>
        <v>#VALUE!</v>
      </c>
      <c r="X68" s="85" t="str">
        <f t="shared" si="15"/>
        <v/>
      </c>
      <c r="Y68" s="9" t="str">
        <f t="shared" si="6"/>
        <v>B</v>
      </c>
      <c r="Z68" s="4" t="str">
        <f t="shared" si="7"/>
        <v>M1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6"/>
        <v>0</v>
      </c>
      <c r="AL68" s="1">
        <f t="shared" si="47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69"/>
        <v>N</v>
      </c>
      <c r="AR68" s="1" t="str">
        <f t="shared" si="70"/>
        <v>N</v>
      </c>
      <c r="AS68" s="1" t="str">
        <f t="shared" si="71"/>
        <v/>
      </c>
      <c r="AT68" s="15" t="str">
        <f t="shared" si="72"/>
        <v/>
      </c>
      <c r="AU68" s="1" t="str">
        <f t="shared" si="73"/>
        <v/>
      </c>
      <c r="AV68" s="1" t="str">
        <f t="shared" si="74"/>
        <v/>
      </c>
      <c r="AW68" s="1" t="str">
        <f t="shared" si="75"/>
        <v/>
      </c>
      <c r="AX68" s="1" t="str">
        <f t="shared" si="76"/>
        <v/>
      </c>
      <c r="AY68" s="1" t="str">
        <f t="shared" si="77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3"/>
        <v>00000</v>
      </c>
      <c r="BD68" s="1" t="str">
        <f t="shared" si="84"/>
        <v>000000</v>
      </c>
      <c r="BE68" s="1" t="str">
        <f t="shared" si="84"/>
        <v>000000</v>
      </c>
      <c r="BF68" s="1" t="str">
        <f t="shared" si="49"/>
        <v>B</v>
      </c>
      <c r="BG68" s="1" t="str">
        <f t="shared" si="78"/>
        <v/>
      </c>
      <c r="BH68" s="1">
        <f t="shared" si="50"/>
        <v>0</v>
      </c>
      <c r="BI68" s="1" t="str">
        <f t="shared" si="79"/>
        <v/>
      </c>
      <c r="BJ68" s="1">
        <f t="shared" si="51"/>
        <v>0</v>
      </c>
      <c r="BK68" s="1" t="str">
        <f t="shared" si="80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6" t="str">
        <f t="shared" si="59"/>
        <v/>
      </c>
      <c r="C69" s="103" t="str">
        <f t="shared" si="1"/>
        <v/>
      </c>
      <c r="D69" s="13" t="str">
        <f t="shared" si="37"/>
        <v/>
      </c>
      <c r="E69" s="45" t="str">
        <f t="shared" si="38"/>
        <v/>
      </c>
      <c r="F69" s="10" t="str">
        <f t="shared" si="12"/>
        <v/>
      </c>
      <c r="H69" s="106" t="str">
        <f t="shared" si="2"/>
        <v/>
      </c>
      <c r="I69" s="13" t="str">
        <f t="shared" si="39"/>
        <v/>
      </c>
      <c r="J69" s="45" t="str">
        <f t="shared" si="40"/>
        <v/>
      </c>
      <c r="K69" s="10" t="str">
        <f t="shared" si="41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13" t="str">
        <f t="shared" si="42"/>
        <v/>
      </c>
      <c r="Q69" s="45" t="str">
        <f t="shared" si="43"/>
        <v/>
      </c>
      <c r="R69" s="5" t="str">
        <f t="shared" si="44"/>
        <v/>
      </c>
      <c r="S69" s="5" t="str">
        <f t="shared" si="60"/>
        <v/>
      </c>
      <c r="T69" s="107" t="str">
        <f t="shared" si="45"/>
        <v/>
      </c>
      <c r="U69" s="5" t="str">
        <f>IF(M69="","",IF(B69="NB",U68,IF(T69="",SUM($T$5:$T69)+S69,SUM($T$5:$T69))))</f>
        <v/>
      </c>
      <c r="V69" s="110" t="str">
        <f t="shared" ref="V69:V109" si="85">IF(AW69="R","Rabbit","")</f>
        <v/>
      </c>
      <c r="W69" s="83" t="e">
        <f t="shared" si="61"/>
        <v>#VALUE!</v>
      </c>
      <c r="X69" s="85" t="str">
        <f t="shared" si="15"/>
        <v/>
      </c>
      <c r="Y69" s="9" t="str">
        <f t="shared" si="6"/>
        <v>B</v>
      </c>
      <c r="Z69" s="4" t="str">
        <f t="shared" si="7"/>
        <v>M1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6"/>
        <v>0</v>
      </c>
      <c r="AL69" s="1">
        <f t="shared" si="47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69"/>
        <v>N</v>
      </c>
      <c r="AR69" s="1" t="str">
        <f t="shared" si="70"/>
        <v>N</v>
      </c>
      <c r="AS69" s="1" t="str">
        <f t="shared" si="71"/>
        <v/>
      </c>
      <c r="AT69" s="15" t="str">
        <f t="shared" si="72"/>
        <v/>
      </c>
      <c r="AU69" s="1" t="str">
        <f t="shared" si="73"/>
        <v/>
      </c>
      <c r="AV69" s="1" t="str">
        <f t="shared" si="74"/>
        <v/>
      </c>
      <c r="AW69" s="1" t="str">
        <f t="shared" si="75"/>
        <v/>
      </c>
      <c r="AX69" s="1" t="str">
        <f t="shared" si="76"/>
        <v/>
      </c>
      <c r="AY69" s="1" t="str">
        <f t="shared" si="77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3"/>
        <v>00000</v>
      </c>
      <c r="BD69" s="1" t="str">
        <f t="shared" si="84"/>
        <v>000000</v>
      </c>
      <c r="BE69" s="1" t="str">
        <f t="shared" si="84"/>
        <v>000000</v>
      </c>
      <c r="BF69" s="1" t="str">
        <f t="shared" si="49"/>
        <v>B</v>
      </c>
      <c r="BG69" s="1" t="str">
        <f t="shared" si="78"/>
        <v/>
      </c>
      <c r="BH69" s="1">
        <f t="shared" si="50"/>
        <v>0</v>
      </c>
      <c r="BI69" s="1" t="str">
        <f t="shared" si="79"/>
        <v/>
      </c>
      <c r="BJ69" s="1">
        <f t="shared" si="51"/>
        <v>0</v>
      </c>
      <c r="BK69" s="1" t="str">
        <f t="shared" si="80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1" t="str">
        <f t="shared" si="1"/>
        <v/>
      </c>
      <c r="D70" s="13" t="str">
        <f t="shared" si="37"/>
        <v/>
      </c>
      <c r="E70" s="45" t="str">
        <f t="shared" si="38"/>
        <v/>
      </c>
      <c r="F70" s="14" t="str">
        <f t="shared" si="12"/>
        <v/>
      </c>
      <c r="H70" s="104" t="str">
        <f t="shared" si="2"/>
        <v/>
      </c>
      <c r="I70" s="13" t="str">
        <f t="shared" si="39"/>
        <v/>
      </c>
      <c r="J70" s="45" t="str">
        <f t="shared" si="40"/>
        <v/>
      </c>
      <c r="K70" s="14" t="str">
        <f t="shared" si="41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2"/>
        <v/>
      </c>
      <c r="Q70" s="45" t="str">
        <f t="shared" si="43"/>
        <v/>
      </c>
      <c r="R70" s="96" t="str">
        <f t="shared" si="44"/>
        <v/>
      </c>
      <c r="S70" s="96" t="str">
        <f t="shared" si="60"/>
        <v/>
      </c>
      <c r="T70" s="107" t="str">
        <f t="shared" si="45"/>
        <v/>
      </c>
      <c r="U70" s="96" t="str">
        <f>IF(M70="","",IF(B70="NB",U69,IF(T70="",SUM($T$5:$T70)+S70,SUM($T$5:$T70))))</f>
        <v/>
      </c>
      <c r="V70" s="108" t="str">
        <f t="shared" si="85"/>
        <v/>
      </c>
      <c r="W70" s="83" t="e">
        <f t="shared" si="61"/>
        <v>#VALUE!</v>
      </c>
      <c r="X70" s="85" t="str">
        <f t="shared" si="15"/>
        <v/>
      </c>
      <c r="Y70" s="9" t="str">
        <f t="shared" si="6"/>
        <v>B</v>
      </c>
      <c r="Z70" s="4" t="str">
        <f t="shared" si="7"/>
        <v>M1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6"/>
        <v>0</v>
      </c>
      <c r="AL70" s="1">
        <f t="shared" si="47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69"/>
        <v>N</v>
      </c>
      <c r="AR70" s="1" t="str">
        <f t="shared" si="70"/>
        <v>N</v>
      </c>
      <c r="AS70" s="1" t="str">
        <f t="shared" si="71"/>
        <v/>
      </c>
      <c r="AT70" s="15" t="str">
        <f t="shared" si="72"/>
        <v/>
      </c>
      <c r="AU70" s="1" t="str">
        <f t="shared" si="73"/>
        <v/>
      </c>
      <c r="AV70" s="1" t="str">
        <f t="shared" si="74"/>
        <v/>
      </c>
      <c r="AW70" s="1" t="str">
        <f t="shared" si="75"/>
        <v/>
      </c>
      <c r="AX70" s="1" t="str">
        <f t="shared" si="76"/>
        <v/>
      </c>
      <c r="AY70" s="1" t="str">
        <f t="shared" si="77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00000</v>
      </c>
      <c r="BD70" s="1" t="str">
        <f t="shared" si="84"/>
        <v>000000</v>
      </c>
      <c r="BE70" s="1" t="str">
        <f t="shared" si="84"/>
        <v>000000</v>
      </c>
      <c r="BF70" s="1" t="str">
        <f t="shared" si="49"/>
        <v>B</v>
      </c>
      <c r="BG70" s="1" t="str">
        <f t="shared" si="78"/>
        <v/>
      </c>
      <c r="BH70" s="1">
        <f t="shared" si="50"/>
        <v>0</v>
      </c>
      <c r="BI70" s="1" t="str">
        <f t="shared" si="79"/>
        <v/>
      </c>
      <c r="BJ70" s="1">
        <f t="shared" si="51"/>
        <v>0</v>
      </c>
      <c r="BK70" s="1" t="str">
        <f t="shared" si="80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2" t="str">
        <f t="shared" ref="C71:C109" si="86">IF(Y71=Y70,"",Y71)</f>
        <v/>
      </c>
      <c r="D71" s="13" t="str">
        <f t="shared" si="37"/>
        <v/>
      </c>
      <c r="E71" s="45" t="str">
        <f t="shared" si="38"/>
        <v/>
      </c>
      <c r="F71" s="8" t="str">
        <f t="shared" si="12"/>
        <v/>
      </c>
      <c r="H71" s="105" t="str">
        <f t="shared" ref="H71:H109" si="87">IF(Z71=Z70,"",Z71)</f>
        <v/>
      </c>
      <c r="I71" s="13" t="str">
        <f t="shared" si="39"/>
        <v/>
      </c>
      <c r="J71" s="45" t="str">
        <f t="shared" si="40"/>
        <v/>
      </c>
      <c r="K71" s="8" t="str">
        <f t="shared" si="41"/>
        <v/>
      </c>
      <c r="L71" s="54"/>
      <c r="M71" s="17" t="str">
        <f>IF('Hedging Dashboard'!AH71="","",'Hedging Dashboard'!AH71)</f>
        <v/>
      </c>
      <c r="O71" s="9" t="str">
        <f t="shared" ref="O71:O109" si="88">IF(AA70=AA71,"",AA71)</f>
        <v/>
      </c>
      <c r="P71" s="13" t="str">
        <f t="shared" si="42"/>
        <v/>
      </c>
      <c r="Q71" s="45" t="str">
        <f t="shared" si="43"/>
        <v/>
      </c>
      <c r="R71" s="4" t="str">
        <f t="shared" si="44"/>
        <v/>
      </c>
      <c r="S71" s="4" t="str">
        <f t="shared" si="60"/>
        <v/>
      </c>
      <c r="T71" s="107" t="str">
        <f t="shared" si="45"/>
        <v/>
      </c>
      <c r="U71" s="4" t="str">
        <f>IF(M71="","",IF(B71="NB",U70,IF(T71="",SUM($T$5:$T71)+S71,SUM($T$5:$T71))))</f>
        <v/>
      </c>
      <c r="V71" s="109" t="str">
        <f t="shared" si="85"/>
        <v/>
      </c>
      <c r="W71" s="83" t="e">
        <f t="shared" si="61"/>
        <v>#VALUE!</v>
      </c>
      <c r="X71" s="85" t="str">
        <f t="shared" si="15"/>
        <v/>
      </c>
      <c r="Y71" s="9" t="str">
        <f t="shared" si="6"/>
        <v>B</v>
      </c>
      <c r="Z71" s="4" t="str">
        <f t="shared" si="7"/>
        <v>M1</v>
      </c>
      <c r="AA71" s="4" t="str">
        <f t="shared" si="8"/>
        <v>B</v>
      </c>
      <c r="AB71" s="4" t="str">
        <f t="shared" ref="AB71:AB116" si="89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6"/>
        <v>0</v>
      </c>
      <c r="AL71" s="1">
        <f t="shared" si="47"/>
        <v>0</v>
      </c>
      <c r="AM71" s="1" t="str">
        <f t="shared" ref="AM71:AM102" si="90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69"/>
        <v>N</v>
      </c>
      <c r="AR71" s="1" t="str">
        <f t="shared" si="70"/>
        <v>N</v>
      </c>
      <c r="AS71" s="1" t="str">
        <f t="shared" si="71"/>
        <v/>
      </c>
      <c r="AT71" s="15" t="str">
        <f t="shared" si="72"/>
        <v/>
      </c>
      <c r="AU71" s="1" t="str">
        <f t="shared" si="73"/>
        <v/>
      </c>
      <c r="AV71" s="1" t="str">
        <f t="shared" si="74"/>
        <v/>
      </c>
      <c r="AW71" s="1" t="str">
        <f t="shared" si="75"/>
        <v/>
      </c>
      <c r="AX71" s="1" t="str">
        <f t="shared" si="76"/>
        <v/>
      </c>
      <c r="AY71" s="1" t="str">
        <f t="shared" si="77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3"/>
        <v>00000</v>
      </c>
      <c r="BD71" s="1" t="str">
        <f t="shared" si="84"/>
        <v>000000</v>
      </c>
      <c r="BE71" s="1" t="str">
        <f t="shared" si="84"/>
        <v>000000</v>
      </c>
      <c r="BF71" s="1" t="str">
        <f t="shared" si="49"/>
        <v>B</v>
      </c>
      <c r="BG71" s="1" t="str">
        <f t="shared" si="78"/>
        <v/>
      </c>
      <c r="BH71" s="1">
        <f t="shared" si="50"/>
        <v>0</v>
      </c>
      <c r="BI71" s="1" t="str">
        <f t="shared" si="79"/>
        <v/>
      </c>
      <c r="BJ71" s="1">
        <f t="shared" si="51"/>
        <v>0</v>
      </c>
      <c r="BK71" s="1" t="str">
        <f t="shared" si="80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2" t="str">
        <f t="shared" si="86"/>
        <v/>
      </c>
      <c r="D72" s="13" t="str">
        <f t="shared" si="37"/>
        <v/>
      </c>
      <c r="E72" s="45" t="str">
        <f t="shared" si="38"/>
        <v/>
      </c>
      <c r="F72" s="8" t="str">
        <f t="shared" si="12"/>
        <v/>
      </c>
      <c r="H72" s="105" t="str">
        <f t="shared" si="87"/>
        <v/>
      </c>
      <c r="I72" s="13" t="str">
        <f t="shared" si="39"/>
        <v/>
      </c>
      <c r="J72" s="45" t="str">
        <f t="shared" si="40"/>
        <v/>
      </c>
      <c r="K72" s="8" t="str">
        <f t="shared" si="41"/>
        <v/>
      </c>
      <c r="L72" s="54"/>
      <c r="M72" s="17" t="str">
        <f>IF('Hedging Dashboard'!AH72="","",'Hedging Dashboard'!AH72)</f>
        <v/>
      </c>
      <c r="O72" s="9" t="str">
        <f t="shared" si="88"/>
        <v/>
      </c>
      <c r="P72" s="13" t="str">
        <f t="shared" si="42"/>
        <v/>
      </c>
      <c r="Q72" s="45" t="str">
        <f t="shared" si="43"/>
        <v/>
      </c>
      <c r="R72" s="4" t="str">
        <f t="shared" si="44"/>
        <v/>
      </c>
      <c r="S72" s="4" t="str">
        <f t="shared" si="60"/>
        <v/>
      </c>
      <c r="T72" s="107" t="str">
        <f t="shared" si="45"/>
        <v/>
      </c>
      <c r="U72" s="4" t="str">
        <f>IF(M72="","",IF(B72="NB",U71,IF(T72="",SUM($T$5:$T72)+S72,SUM($T$5:$T72))))</f>
        <v/>
      </c>
      <c r="V72" s="109" t="str">
        <f t="shared" si="85"/>
        <v/>
      </c>
      <c r="W72" s="83" t="e">
        <f t="shared" si="61"/>
        <v>#VALUE!</v>
      </c>
      <c r="X72" s="85" t="str">
        <f t="shared" si="15"/>
        <v/>
      </c>
      <c r="Y72" s="9" t="str">
        <f t="shared" ref="Y72:Y109" si="91">IF(AND(AB72="LL",Y70=Y71),IF(Y71="B","M1","B"),Y71)</f>
        <v>B</v>
      </c>
      <c r="Z72" s="4" t="str">
        <f t="shared" ref="Z72:Z109" si="92">IF(AND(AC72="LL",Z70=Z71),IF(Z71="M1","C","M1"),Z71)</f>
        <v>M1</v>
      </c>
      <c r="AA72" s="4" t="str">
        <f t="shared" ref="AA72:AA109" si="93">IF(AND(AD72="LL",AA70=AA71),IF(AA71="C","B","C"),AA71)</f>
        <v>B</v>
      </c>
      <c r="AB72" s="4" t="str">
        <f t="shared" si="89"/>
        <v/>
      </c>
      <c r="AC72" s="4" t="str">
        <f t="shared" ref="AC72:AC116" si="94">K70&amp;K71</f>
        <v/>
      </c>
      <c r="AD72" s="4" t="str">
        <f t="shared" ref="AD72:AD116" si="95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6"/>
        <v>0</v>
      </c>
      <c r="AL72" s="1">
        <f t="shared" si="47"/>
        <v>0</v>
      </c>
      <c r="AM72" s="1" t="str">
        <f t="shared" si="90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 t="str">
        <f t="shared" si="71"/>
        <v/>
      </c>
      <c r="AT72" s="15" t="str">
        <f t="shared" si="72"/>
        <v/>
      </c>
      <c r="AU72" s="1" t="str">
        <f t="shared" si="73"/>
        <v/>
      </c>
      <c r="AV72" s="1" t="str">
        <f t="shared" si="74"/>
        <v/>
      </c>
      <c r="AW72" s="1" t="str">
        <f t="shared" si="75"/>
        <v/>
      </c>
      <c r="AX72" s="1" t="str">
        <f t="shared" si="76"/>
        <v/>
      </c>
      <c r="AY72" s="1" t="str">
        <f t="shared" si="77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3"/>
        <v>00000</v>
      </c>
      <c r="BD72" s="1" t="str">
        <f t="shared" si="84"/>
        <v>000000</v>
      </c>
      <c r="BE72" s="1" t="str">
        <f t="shared" si="84"/>
        <v>000000</v>
      </c>
      <c r="BF72" s="1" t="str">
        <f t="shared" si="49"/>
        <v>B</v>
      </c>
      <c r="BG72" s="1" t="str">
        <f t="shared" si="78"/>
        <v/>
      </c>
      <c r="BH72" s="1">
        <f t="shared" si="50"/>
        <v>0</v>
      </c>
      <c r="BI72" s="1" t="str">
        <f t="shared" si="79"/>
        <v/>
      </c>
      <c r="BJ72" s="1">
        <f t="shared" si="51"/>
        <v>0</v>
      </c>
      <c r="BK72" s="1" t="str">
        <f t="shared" si="80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2" t="str">
        <f t="shared" si="86"/>
        <v/>
      </c>
      <c r="D73" s="13" t="str">
        <f t="shared" si="37"/>
        <v/>
      </c>
      <c r="E73" s="45" t="str">
        <f t="shared" si="38"/>
        <v/>
      </c>
      <c r="F73" s="8" t="str">
        <f t="shared" si="12"/>
        <v/>
      </c>
      <c r="H73" s="105" t="str">
        <f t="shared" si="87"/>
        <v/>
      </c>
      <c r="I73" s="13" t="str">
        <f t="shared" si="39"/>
        <v/>
      </c>
      <c r="J73" s="45" t="str">
        <f t="shared" si="40"/>
        <v/>
      </c>
      <c r="K73" s="8" t="str">
        <f t="shared" si="41"/>
        <v/>
      </c>
      <c r="L73" s="54"/>
      <c r="M73" s="17" t="str">
        <f>IF('Hedging Dashboard'!AH73="","",'Hedging Dashboard'!AH73)</f>
        <v/>
      </c>
      <c r="O73" s="9" t="str">
        <f t="shared" si="88"/>
        <v/>
      </c>
      <c r="P73" s="13" t="str">
        <f t="shared" si="42"/>
        <v/>
      </c>
      <c r="Q73" s="45" t="str">
        <f t="shared" si="43"/>
        <v/>
      </c>
      <c r="R73" s="4" t="str">
        <f t="shared" si="44"/>
        <v/>
      </c>
      <c r="S73" s="4" t="str">
        <f t="shared" si="60"/>
        <v/>
      </c>
      <c r="T73" s="107" t="str">
        <f t="shared" si="45"/>
        <v/>
      </c>
      <c r="U73" s="4" t="str">
        <f>IF(M73="","",IF(B73="NB",U72,IF(T73="",SUM($T$5:$T73)+S73,SUM($T$5:$T73))))</f>
        <v/>
      </c>
      <c r="V73" s="109" t="str">
        <f t="shared" si="85"/>
        <v/>
      </c>
      <c r="W73" s="83" t="e">
        <f t="shared" si="61"/>
        <v>#VALUE!</v>
      </c>
      <c r="X73" s="85" t="str">
        <f t="shared" si="15"/>
        <v/>
      </c>
      <c r="Y73" s="9" t="str">
        <f t="shared" si="91"/>
        <v>B</v>
      </c>
      <c r="Z73" s="4" t="str">
        <f t="shared" si="92"/>
        <v>M1</v>
      </c>
      <c r="AA73" s="4" t="str">
        <f t="shared" si="93"/>
        <v>B</v>
      </c>
      <c r="AB73" s="4" t="str">
        <f t="shared" si="89"/>
        <v/>
      </c>
      <c r="AC73" s="4" t="str">
        <f t="shared" si="94"/>
        <v/>
      </c>
      <c r="AD73" s="4" t="str">
        <f t="shared" si="95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6"/>
        <v>0</v>
      </c>
      <c r="AL73" s="1">
        <f t="shared" si="47"/>
        <v>0</v>
      </c>
      <c r="AM73" s="1" t="str">
        <f t="shared" si="90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69"/>
        <v>N</v>
      </c>
      <c r="AR73" s="1" t="str">
        <f t="shared" si="70"/>
        <v>N</v>
      </c>
      <c r="AS73" s="1" t="str">
        <f t="shared" si="71"/>
        <v/>
      </c>
      <c r="AT73" s="15" t="str">
        <f t="shared" si="72"/>
        <v/>
      </c>
      <c r="AU73" s="1" t="str">
        <f t="shared" si="73"/>
        <v/>
      </c>
      <c r="AV73" s="1" t="str">
        <f t="shared" si="74"/>
        <v/>
      </c>
      <c r="AW73" s="1" t="str">
        <f t="shared" si="75"/>
        <v/>
      </c>
      <c r="AX73" s="1" t="str">
        <f t="shared" si="76"/>
        <v/>
      </c>
      <c r="AY73" s="1" t="str">
        <f t="shared" si="77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3"/>
        <v>00000</v>
      </c>
      <c r="BD73" s="1" t="str">
        <f t="shared" si="84"/>
        <v>000000</v>
      </c>
      <c r="BE73" s="1" t="str">
        <f t="shared" si="84"/>
        <v>000000</v>
      </c>
      <c r="BF73" s="1" t="str">
        <f t="shared" si="49"/>
        <v>B</v>
      </c>
      <c r="BG73" s="1" t="str">
        <f t="shared" si="78"/>
        <v/>
      </c>
      <c r="BH73" s="1">
        <f t="shared" si="50"/>
        <v>0</v>
      </c>
      <c r="BI73" s="1" t="str">
        <f t="shared" si="79"/>
        <v/>
      </c>
      <c r="BJ73" s="1">
        <f t="shared" si="51"/>
        <v>0</v>
      </c>
      <c r="BK73" s="1" t="str">
        <f t="shared" si="80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6" t="str">
        <f t="shared" ref="B74:B109" si="96">IF(M73="","",IF(AK74=AL74,"NB",IF(AK74&gt;AL74,"P"&amp;(AK74-AL74),"B"&amp;(AL74-AK74))))</f>
        <v/>
      </c>
      <c r="C74" s="103" t="str">
        <f t="shared" si="86"/>
        <v/>
      </c>
      <c r="D74" s="13" t="str">
        <f t="shared" si="37"/>
        <v/>
      </c>
      <c r="E74" s="45" t="str">
        <f t="shared" si="38"/>
        <v/>
      </c>
      <c r="F74" s="10" t="str">
        <f t="shared" ref="F74:F109" si="97">IF(M74="","",IF(M74="P",IF(D74="","L","W"),IF(E74="","L","W")))</f>
        <v/>
      </c>
      <c r="H74" s="106" t="str">
        <f t="shared" si="87"/>
        <v/>
      </c>
      <c r="I74" s="13" t="str">
        <f t="shared" si="39"/>
        <v/>
      </c>
      <c r="J74" s="45" t="str">
        <f t="shared" si="40"/>
        <v/>
      </c>
      <c r="K74" s="10" t="str">
        <f t="shared" si="41"/>
        <v/>
      </c>
      <c r="L74" s="54"/>
      <c r="M74" s="18" t="str">
        <f>IF('Hedging Dashboard'!AH74="","",'Hedging Dashboard'!AH74)</f>
        <v/>
      </c>
      <c r="O74" s="86" t="str">
        <f t="shared" si="88"/>
        <v/>
      </c>
      <c r="P74" s="13" t="str">
        <f t="shared" si="42"/>
        <v/>
      </c>
      <c r="Q74" s="45" t="str">
        <f t="shared" si="43"/>
        <v/>
      </c>
      <c r="R74" s="5" t="str">
        <f t="shared" si="44"/>
        <v/>
      </c>
      <c r="S74" s="5" t="str">
        <f t="shared" ref="S74:S109" si="98">IF(M74="","",IF(X74="",IF(AO74="S",0,S73),IF(X74="W",IF(AO74="S",0,S73)+INT(REPLACE(B74,1,1,"")),IF(AO74="S",0,S73)-INT(REPLACE(B74,1,1,"")))))</f>
        <v/>
      </c>
      <c r="T74" s="107" t="str">
        <f t="shared" si="45"/>
        <v/>
      </c>
      <c r="U74" s="5" t="str">
        <f>IF(M74="","",IF(B74="NB",U73,IF(T74="",SUM($T$5:$T74)+S74,SUM($T$5:$T74))))</f>
        <v/>
      </c>
      <c r="V74" s="110" t="str">
        <f t="shared" si="85"/>
        <v/>
      </c>
      <c r="W74" s="83" t="e">
        <f t="shared" ref="W74:W109" si="99">IF(M74="","",IF(K74="W",0+BN74,0-BN74)+IF(F74="W",0+BM74,0-BM74))+IF(R74="W",0+BO74,0-BO74)</f>
        <v>#VALUE!</v>
      </c>
      <c r="X74" s="85" t="str">
        <f t="shared" ref="X74:X109" si="100">IF(M74="","",IF(W74&gt;0,"W",IF(W74&lt;0,"L","")))</f>
        <v/>
      </c>
      <c r="Y74" s="9" t="str">
        <f t="shared" si="91"/>
        <v>B</v>
      </c>
      <c r="Z74" s="4" t="str">
        <f t="shared" si="92"/>
        <v>M1</v>
      </c>
      <c r="AA74" s="4" t="str">
        <f t="shared" si="93"/>
        <v>B</v>
      </c>
      <c r="AB74" s="4" t="str">
        <f t="shared" si="89"/>
        <v/>
      </c>
      <c r="AC74" s="4" t="str">
        <f t="shared" si="94"/>
        <v/>
      </c>
      <c r="AD74" s="4" t="str">
        <f t="shared" si="95"/>
        <v/>
      </c>
      <c r="AE74" s="1" t="str">
        <f t="shared" ref="AE74:AE105" si="101">IF(M73="","",IF(Y74="B",IF(M73="P",BH74,""),IF(M72="P",BH74,"")))</f>
        <v/>
      </c>
      <c r="AF74" s="1" t="str">
        <f t="shared" ref="AF74:AF105" si="102">IF(M73="","",IF(Y74="B",IF(M73="B",BH74,""),IF(M72="B",BH74,"")))</f>
        <v/>
      </c>
      <c r="AG74" s="1" t="str">
        <f t="shared" ref="AG74:AG105" si="103">IF(M73="","",IF(Z74="C",IF(M73="B",BJ74,""),IF(M72="P",BJ74,"")))</f>
        <v/>
      </c>
      <c r="AH74" s="1" t="str">
        <f t="shared" ref="AH74:AH105" si="104">IF(M73="","",IF(Z74="C",IF(M73="P",BJ74,""),IF(M72="B",BJ74,"")))</f>
        <v/>
      </c>
      <c r="AI74" s="1" t="str">
        <f t="shared" ref="AI74:AI105" si="105">IF(M73="","",IF(AND(AE74="L5",AH74="L5",AY74=""),"L0",AX74))</f>
        <v/>
      </c>
      <c r="AJ74" s="1" t="str">
        <f t="shared" ref="AJ74:AJ105" si="106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90"/>
        <v/>
      </c>
      <c r="AN74" s="1">
        <f t="shared" ref="AN74:AN105" si="107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8">IF(OR(F70&amp;F71&amp;F72="WLW",F71&amp;F72="WW"),"Y","N")</f>
        <v>N</v>
      </c>
      <c r="AQ74" s="1" t="str">
        <f t="shared" ref="AQ74:AQ105" si="109">IF(OR(K70&amp;K71&amp;K72="WLW",K71&amp;K72="WW"),"Y","N")</f>
        <v>N</v>
      </c>
      <c r="AR74" s="1" t="str">
        <f t="shared" ref="AR74:AR105" si="110">IF(OR(R70&amp;R71&amp;R72="WLW",R71&amp;R72="WW"),"Y","N")</f>
        <v>N</v>
      </c>
      <c r="AS74" s="1" t="str">
        <f t="shared" ref="AS74:AS109" si="111">IF(M73="","",IF(AO74="S",1,AS73+1))</f>
        <v/>
      </c>
      <c r="AT74" s="15" t="str">
        <f t="shared" ref="AT74:AT105" si="112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3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4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5">IF(M73="","",IF(AND(S74&lt;0,AS74&gt;2,S74&gt;=(2-AS74)),"R","N"))</f>
        <v/>
      </c>
      <c r="AX74" s="1" t="str">
        <f t="shared" ref="AX74:AX109" si="116">IF(M73="","",IF(AA74="B",IF(M73="P",BL74,""),IF(M73="B",BL74,"")))</f>
        <v/>
      </c>
      <c r="AY74" s="1" t="str">
        <f t="shared" ref="AY74:AY109" si="117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3"/>
        <v>00000</v>
      </c>
      <c r="BD74" s="1" t="str">
        <f t="shared" si="84"/>
        <v>000000</v>
      </c>
      <c r="BE74" s="1" t="str">
        <f t="shared" si="84"/>
        <v>000000</v>
      </c>
      <c r="BF74" s="1" t="str">
        <f t="shared" si="49"/>
        <v>B</v>
      </c>
      <c r="BG74" s="1" t="str">
        <f t="shared" ref="BG74:BG109" si="118">IF(AE73="",AF73,AE73)&amp;F73</f>
        <v/>
      </c>
      <c r="BH74" s="1">
        <f t="shared" si="50"/>
        <v>0</v>
      </c>
      <c r="BI74" s="1" t="str">
        <f t="shared" ref="BI74:BI109" si="119">IF(AG73="",AH73,AG73)&amp;K73</f>
        <v/>
      </c>
      <c r="BJ74" s="1">
        <f t="shared" si="51"/>
        <v>0</v>
      </c>
      <c r="BK74" s="1" t="str">
        <f t="shared" ref="BK74:BK109" si="120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6"/>
        <v/>
      </c>
      <c r="C75" s="101" t="str">
        <f t="shared" si="86"/>
        <v/>
      </c>
      <c r="D75" s="13" t="str">
        <f t="shared" ref="D75:D109" si="121">AE75</f>
        <v/>
      </c>
      <c r="E75" s="45" t="str">
        <f t="shared" ref="E75:E109" si="122">AF75</f>
        <v/>
      </c>
      <c r="F75" s="14" t="str">
        <f t="shared" si="97"/>
        <v/>
      </c>
      <c r="H75" s="104" t="str">
        <f t="shared" si="87"/>
        <v/>
      </c>
      <c r="I75" s="13" t="str">
        <f t="shared" ref="I75:I109" si="123">AG75</f>
        <v/>
      </c>
      <c r="J75" s="45" t="str">
        <f t="shared" ref="J75:J109" si="124">AH75</f>
        <v/>
      </c>
      <c r="K75" s="14" t="str">
        <f t="shared" ref="K75:K109" si="125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8"/>
        <v/>
      </c>
      <c r="P75" s="13" t="str">
        <f t="shared" ref="P75:P109" si="126">AI75</f>
        <v/>
      </c>
      <c r="Q75" s="45" t="str">
        <f t="shared" ref="Q75:Q109" si="127">AJ75</f>
        <v/>
      </c>
      <c r="R75" s="96" t="str">
        <f t="shared" ref="R75:R109" si="128">IF(M75="","",IF(M75="P",IF(P75="","L","W"),IF(Q75="","L","W")))</f>
        <v/>
      </c>
      <c r="S75" s="96" t="str">
        <f t="shared" si="98"/>
        <v/>
      </c>
      <c r="T75" s="107" t="str">
        <f t="shared" ref="T75:T109" si="129">IF(M74="","",IF(AO75="S","",IF(S75&gt;=0,S75,IF(AW75="R",S75,""))))</f>
        <v/>
      </c>
      <c r="U75" s="96" t="str">
        <f>IF(M75="","",IF(B75="NB",U74,IF(T75="",SUM($T$5:$T75)+S75,SUM($T$5:$T75))))</f>
        <v/>
      </c>
      <c r="V75" s="108" t="str">
        <f t="shared" si="85"/>
        <v/>
      </c>
      <c r="W75" s="83" t="e">
        <f t="shared" si="99"/>
        <v>#VALUE!</v>
      </c>
      <c r="X75" s="85" t="str">
        <f t="shared" si="100"/>
        <v/>
      </c>
      <c r="Y75" s="9" t="str">
        <f t="shared" si="91"/>
        <v>B</v>
      </c>
      <c r="Z75" s="4" t="str">
        <f t="shared" si="92"/>
        <v>M1</v>
      </c>
      <c r="AA75" s="4" t="str">
        <f t="shared" si="93"/>
        <v>B</v>
      </c>
      <c r="AB75" s="4" t="str">
        <f t="shared" si="89"/>
        <v/>
      </c>
      <c r="AC75" s="4" t="str">
        <f t="shared" si="94"/>
        <v/>
      </c>
      <c r="AD75" s="4" t="str">
        <f t="shared" si="95"/>
        <v/>
      </c>
      <c r="AE75" s="1" t="str">
        <f t="shared" si="101"/>
        <v/>
      </c>
      <c r="AF75" s="1" t="str">
        <f t="shared" si="102"/>
        <v/>
      </c>
      <c r="AG75" s="1" t="str">
        <f t="shared" si="103"/>
        <v/>
      </c>
      <c r="AH75" s="1" t="str">
        <f t="shared" si="104"/>
        <v/>
      </c>
      <c r="AI75" s="1" t="str">
        <f t="shared" si="105"/>
        <v/>
      </c>
      <c r="AJ75" s="1" t="str">
        <f t="shared" si="106"/>
        <v/>
      </c>
      <c r="AK75" s="1">
        <f t="shared" ref="AK75:AK138" si="130">IF(D75="",0,IF(OR(D75="B",D75="XB"),1,INT(RIGHT(D75))))+IF(I75="",0,IF(OR(I75="B",I75="XB"),1,INT(RIGHT(I75))))+IF(P75="",0,IF(OR(P75="B",P75="XB"),1,INT(RIGHT(P75))))</f>
        <v>0</v>
      </c>
      <c r="AL75" s="1">
        <f t="shared" ref="AL75:AL138" si="131">IF(E75="",0,IF(OR(E75="B",E75="XB"),1,INT(RIGHT(E75))))+IF(J75="",0,IF(OR(J75="B",J75="XB"),1,INT(RIGHT(J75))))+IF(Q75="",0,IF(OR(Q75="B",Q75="XB"),1,INT(RIGHT(Q75))))</f>
        <v>0</v>
      </c>
      <c r="AM75" s="1" t="str">
        <f t="shared" si="90"/>
        <v/>
      </c>
      <c r="AN75" s="1">
        <f t="shared" si="107"/>
        <v>0</v>
      </c>
      <c r="AO75" s="1" t="str">
        <f t="shared" si="56"/>
        <v/>
      </c>
      <c r="AP75" s="1" t="str">
        <f t="shared" si="108"/>
        <v>N</v>
      </c>
      <c r="AQ75" s="1" t="str">
        <f t="shared" si="109"/>
        <v>N</v>
      </c>
      <c r="AR75" s="1" t="str">
        <f t="shared" si="110"/>
        <v>N</v>
      </c>
      <c r="AS75" s="1" t="str">
        <f t="shared" si="111"/>
        <v/>
      </c>
      <c r="AT75" s="15" t="str">
        <f t="shared" si="112"/>
        <v/>
      </c>
      <c r="AU75" s="1" t="str">
        <f t="shared" si="113"/>
        <v/>
      </c>
      <c r="AV75" s="1" t="str">
        <f t="shared" si="114"/>
        <v/>
      </c>
      <c r="AW75" s="1" t="str">
        <f t="shared" si="115"/>
        <v/>
      </c>
      <c r="AX75" s="1" t="str">
        <f t="shared" si="116"/>
        <v/>
      </c>
      <c r="AY75" s="1" t="str">
        <f t="shared" si="117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3"/>
        <v>00000</v>
      </c>
      <c r="BD75" s="1" t="str">
        <f t="shared" si="84"/>
        <v>000000</v>
      </c>
      <c r="BE75" s="1" t="str">
        <f t="shared" si="84"/>
        <v>000000</v>
      </c>
      <c r="BF75" s="1" t="str">
        <f t="shared" ref="BF75:BF109" si="132">IF(COUNTBLANK(AZ70:AZ74)&gt;2,"B","P")</f>
        <v>B</v>
      </c>
      <c r="BG75" s="1" t="str">
        <f t="shared" si="118"/>
        <v/>
      </c>
      <c r="BH75" s="1">
        <f t="shared" ref="BH75:BH109" si="133">IF(OR(AO75="S",AND(AT74="Y",AP75="N",BH74&lt;&gt;"B")),"B",IFERROR(VLOOKUP(BG75,BT:BU,2,FALSE),""))</f>
        <v>0</v>
      </c>
      <c r="BI75" s="1" t="str">
        <f t="shared" si="119"/>
        <v/>
      </c>
      <c r="BJ75" s="1">
        <f t="shared" ref="BJ75:BJ109" si="134">IF(OR(AO75="S",AND(AU74="Y",AQ75="N",BJ74&lt;&gt;"B")),"B",IFERROR(VLOOKUP(BI75,BT:BU,2,FALSE),""))</f>
        <v>0</v>
      </c>
      <c r="BK75" s="1" t="str">
        <f t="shared" si="120"/>
        <v/>
      </c>
      <c r="BL75" s="1">
        <f t="shared" ref="BL75:BL109" si="135">IF(OR(AO75="S",AND(AV74="Y",AR75="N",BL74&lt;&gt;"B")),"B",IFERROR(VLOOKUP(BK75,BT:BU,2,FALSE),""))</f>
        <v>0</v>
      </c>
      <c r="BM75" s="1" t="str">
        <f t="shared" ref="BM75:BM109" si="136">IF(BH75="","",IF(OR(BH75="B",BH75="XB"),1,RIGHT(BH75)))</f>
        <v>0</v>
      </c>
      <c r="BN75" s="1" t="str">
        <f t="shared" ref="BN75:BN109" si="137">IF(BJ75="","",IF(OR(BJ75="B",BJ75="XB"),1,RIGHT(BJ75)))</f>
        <v>0</v>
      </c>
      <c r="BO75" s="1" t="str">
        <f t="shared" ref="BO75:BO109" si="138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6"/>
        <v/>
      </c>
      <c r="C76" s="102" t="str">
        <f t="shared" si="86"/>
        <v/>
      </c>
      <c r="D76" s="13" t="str">
        <f t="shared" si="121"/>
        <v/>
      </c>
      <c r="E76" s="45" t="str">
        <f t="shared" si="122"/>
        <v/>
      </c>
      <c r="F76" s="8" t="str">
        <f t="shared" si="97"/>
        <v/>
      </c>
      <c r="H76" s="105" t="str">
        <f t="shared" si="87"/>
        <v/>
      </c>
      <c r="I76" s="13" t="str">
        <f t="shared" si="123"/>
        <v/>
      </c>
      <c r="J76" s="45" t="str">
        <f t="shared" si="124"/>
        <v/>
      </c>
      <c r="K76" s="8" t="str">
        <f t="shared" si="125"/>
        <v/>
      </c>
      <c r="L76" s="54"/>
      <c r="M76" s="17" t="str">
        <f>IF('Hedging Dashboard'!AH76="","",'Hedging Dashboard'!AH76)</f>
        <v/>
      </c>
      <c r="O76" s="9" t="str">
        <f t="shared" si="88"/>
        <v/>
      </c>
      <c r="P76" s="13" t="str">
        <f t="shared" si="126"/>
        <v/>
      </c>
      <c r="Q76" s="45" t="str">
        <f t="shared" si="127"/>
        <v/>
      </c>
      <c r="R76" s="4" t="str">
        <f t="shared" si="128"/>
        <v/>
      </c>
      <c r="S76" s="4" t="str">
        <f t="shared" si="98"/>
        <v/>
      </c>
      <c r="T76" s="107" t="str">
        <f t="shared" si="129"/>
        <v/>
      </c>
      <c r="U76" s="4" t="str">
        <f>IF(M76="","",IF(B76="NB",U75,IF(T76="",SUM($T$5:$T76)+S76,SUM($T$5:$T76))))</f>
        <v/>
      </c>
      <c r="V76" s="109" t="str">
        <f t="shared" si="85"/>
        <v/>
      </c>
      <c r="W76" s="83" t="e">
        <f t="shared" si="99"/>
        <v>#VALUE!</v>
      </c>
      <c r="X76" s="85" t="str">
        <f t="shared" si="100"/>
        <v/>
      </c>
      <c r="Y76" s="9" t="str">
        <f t="shared" si="91"/>
        <v>B</v>
      </c>
      <c r="Z76" s="4" t="str">
        <f t="shared" si="92"/>
        <v>M1</v>
      </c>
      <c r="AA76" s="4" t="str">
        <f t="shared" si="93"/>
        <v>B</v>
      </c>
      <c r="AB76" s="4" t="str">
        <f t="shared" si="89"/>
        <v/>
      </c>
      <c r="AC76" s="4" t="str">
        <f t="shared" si="94"/>
        <v/>
      </c>
      <c r="AD76" s="4" t="str">
        <f t="shared" si="95"/>
        <v/>
      </c>
      <c r="AE76" s="1" t="str">
        <f t="shared" si="101"/>
        <v/>
      </c>
      <c r="AF76" s="1" t="str">
        <f t="shared" si="102"/>
        <v/>
      </c>
      <c r="AG76" s="1" t="str">
        <f t="shared" si="103"/>
        <v/>
      </c>
      <c r="AH76" s="1" t="str">
        <f t="shared" si="104"/>
        <v/>
      </c>
      <c r="AI76" s="1" t="str">
        <f t="shared" si="105"/>
        <v/>
      </c>
      <c r="AJ76" s="1" t="str">
        <f t="shared" si="106"/>
        <v/>
      </c>
      <c r="AK76" s="1">
        <f t="shared" si="130"/>
        <v>0</v>
      </c>
      <c r="AL76" s="1">
        <f t="shared" si="131"/>
        <v>0</v>
      </c>
      <c r="AM76" s="1" t="str">
        <f t="shared" si="90"/>
        <v/>
      </c>
      <c r="AN76" s="1">
        <f t="shared" si="107"/>
        <v>0</v>
      </c>
      <c r="AO76" s="1" t="str">
        <f t="shared" ref="AO76:AO109" si="139">IF(M75="","",IF(AW75="R","S",IF(AO75="S","C",IF(S75&gt;=0,"S","C"))))</f>
        <v/>
      </c>
      <c r="AP76" s="1" t="str">
        <f t="shared" si="108"/>
        <v>N</v>
      </c>
      <c r="AQ76" s="1" t="str">
        <f t="shared" si="109"/>
        <v>N</v>
      </c>
      <c r="AR76" s="1" t="str">
        <f t="shared" si="110"/>
        <v>N</v>
      </c>
      <c r="AS76" s="1" t="str">
        <f t="shared" si="111"/>
        <v/>
      </c>
      <c r="AT76" s="15" t="str">
        <f t="shared" si="112"/>
        <v/>
      </c>
      <c r="AU76" s="1" t="str">
        <f t="shared" si="113"/>
        <v/>
      </c>
      <c r="AV76" s="1" t="str">
        <f t="shared" si="114"/>
        <v/>
      </c>
      <c r="AW76" s="1" t="str">
        <f t="shared" si="115"/>
        <v/>
      </c>
      <c r="AX76" s="1" t="str">
        <f t="shared" si="116"/>
        <v/>
      </c>
      <c r="AY76" s="1" t="str">
        <f t="shared" si="117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3"/>
        <v>00000</v>
      </c>
      <c r="BD76" s="1" t="str">
        <f t="shared" si="84"/>
        <v>000000</v>
      </c>
      <c r="BE76" s="1" t="str">
        <f t="shared" si="84"/>
        <v>000000</v>
      </c>
      <c r="BF76" s="1" t="str">
        <f t="shared" si="132"/>
        <v>B</v>
      </c>
      <c r="BG76" s="1" t="str">
        <f t="shared" si="118"/>
        <v/>
      </c>
      <c r="BH76" s="1">
        <f t="shared" si="133"/>
        <v>0</v>
      </c>
      <c r="BI76" s="1" t="str">
        <f t="shared" si="119"/>
        <v/>
      </c>
      <c r="BJ76" s="1">
        <f t="shared" si="134"/>
        <v>0</v>
      </c>
      <c r="BK76" s="1" t="str">
        <f t="shared" si="120"/>
        <v/>
      </c>
      <c r="BL76" s="1">
        <f t="shared" si="135"/>
        <v>0</v>
      </c>
      <c r="BM76" s="1" t="str">
        <f t="shared" si="136"/>
        <v>0</v>
      </c>
      <c r="BN76" s="1" t="str">
        <f t="shared" si="137"/>
        <v>0</v>
      </c>
      <c r="BO76" s="1" t="str">
        <f t="shared" si="138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6"/>
        <v/>
      </c>
      <c r="C77" s="102" t="str">
        <f t="shared" si="86"/>
        <v/>
      </c>
      <c r="D77" s="13" t="str">
        <f t="shared" si="121"/>
        <v/>
      </c>
      <c r="E77" s="45" t="str">
        <f t="shared" si="122"/>
        <v/>
      </c>
      <c r="F77" s="8" t="str">
        <f t="shared" si="97"/>
        <v/>
      </c>
      <c r="H77" s="105" t="str">
        <f t="shared" si="87"/>
        <v/>
      </c>
      <c r="I77" s="13" t="str">
        <f t="shared" si="123"/>
        <v/>
      </c>
      <c r="J77" s="45" t="str">
        <f t="shared" si="124"/>
        <v/>
      </c>
      <c r="K77" s="8" t="str">
        <f t="shared" si="125"/>
        <v/>
      </c>
      <c r="L77" s="54"/>
      <c r="M77" s="17" t="str">
        <f>IF('Hedging Dashboard'!AH77="","",'Hedging Dashboard'!AH77)</f>
        <v/>
      </c>
      <c r="O77" s="9" t="str">
        <f t="shared" si="88"/>
        <v/>
      </c>
      <c r="P77" s="13" t="str">
        <f t="shared" si="126"/>
        <v/>
      </c>
      <c r="Q77" s="45" t="str">
        <f t="shared" si="127"/>
        <v/>
      </c>
      <c r="R77" s="4" t="str">
        <f t="shared" si="128"/>
        <v/>
      </c>
      <c r="S77" s="4" t="str">
        <f t="shared" si="98"/>
        <v/>
      </c>
      <c r="T77" s="107" t="str">
        <f t="shared" si="129"/>
        <v/>
      </c>
      <c r="U77" s="4" t="str">
        <f>IF(M77="","",IF(B77="NB",U76,IF(T77="",SUM($T$5:$T77)+S77,SUM($T$5:$T77))))</f>
        <v/>
      </c>
      <c r="V77" s="109" t="str">
        <f t="shared" si="85"/>
        <v/>
      </c>
      <c r="W77" s="83" t="e">
        <f t="shared" si="99"/>
        <v>#VALUE!</v>
      </c>
      <c r="X77" s="85" t="str">
        <f t="shared" si="100"/>
        <v/>
      </c>
      <c r="Y77" s="9" t="str">
        <f t="shared" si="91"/>
        <v>B</v>
      </c>
      <c r="Z77" s="4" t="str">
        <f t="shared" si="92"/>
        <v>M1</v>
      </c>
      <c r="AA77" s="4" t="str">
        <f t="shared" si="93"/>
        <v>B</v>
      </c>
      <c r="AB77" s="4" t="str">
        <f t="shared" si="89"/>
        <v/>
      </c>
      <c r="AC77" s="4" t="str">
        <f t="shared" si="94"/>
        <v/>
      </c>
      <c r="AD77" s="4" t="str">
        <f t="shared" si="95"/>
        <v/>
      </c>
      <c r="AE77" s="1" t="str">
        <f t="shared" si="101"/>
        <v/>
      </c>
      <c r="AF77" s="1" t="str">
        <f t="shared" si="102"/>
        <v/>
      </c>
      <c r="AG77" s="1" t="str">
        <f t="shared" si="103"/>
        <v/>
      </c>
      <c r="AH77" s="1" t="str">
        <f t="shared" si="104"/>
        <v/>
      </c>
      <c r="AI77" s="1" t="str">
        <f t="shared" si="105"/>
        <v/>
      </c>
      <c r="AJ77" s="1" t="str">
        <f t="shared" si="106"/>
        <v/>
      </c>
      <c r="AK77" s="1">
        <f t="shared" si="130"/>
        <v>0</v>
      </c>
      <c r="AL77" s="1">
        <f t="shared" si="131"/>
        <v>0</v>
      </c>
      <c r="AM77" s="1" t="str">
        <f t="shared" si="90"/>
        <v/>
      </c>
      <c r="AN77" s="1">
        <f t="shared" si="107"/>
        <v>0</v>
      </c>
      <c r="AO77" s="1" t="str">
        <f t="shared" si="139"/>
        <v/>
      </c>
      <c r="AP77" s="1" t="str">
        <f t="shared" si="108"/>
        <v>N</v>
      </c>
      <c r="AQ77" s="1" t="str">
        <f t="shared" si="109"/>
        <v>N</v>
      </c>
      <c r="AR77" s="1" t="str">
        <f t="shared" si="110"/>
        <v>N</v>
      </c>
      <c r="AS77" s="1" t="str">
        <f t="shared" si="111"/>
        <v/>
      </c>
      <c r="AT77" s="15" t="str">
        <f t="shared" si="112"/>
        <v/>
      </c>
      <c r="AU77" s="1" t="str">
        <f t="shared" si="113"/>
        <v/>
      </c>
      <c r="AV77" s="1" t="str">
        <f t="shared" si="114"/>
        <v/>
      </c>
      <c r="AW77" s="1" t="str">
        <f t="shared" si="115"/>
        <v/>
      </c>
      <c r="AX77" s="1" t="str">
        <f t="shared" si="116"/>
        <v/>
      </c>
      <c r="AY77" s="1" t="str">
        <f t="shared" si="117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3"/>
        <v>00000</v>
      </c>
      <c r="BD77" s="1" t="str">
        <f t="shared" si="84"/>
        <v>000000</v>
      </c>
      <c r="BE77" s="1" t="str">
        <f t="shared" si="84"/>
        <v>000000</v>
      </c>
      <c r="BF77" s="1" t="str">
        <f t="shared" si="132"/>
        <v>B</v>
      </c>
      <c r="BG77" s="1" t="str">
        <f t="shared" si="118"/>
        <v/>
      </c>
      <c r="BH77" s="1">
        <f t="shared" si="133"/>
        <v>0</v>
      </c>
      <c r="BI77" s="1" t="str">
        <f t="shared" si="119"/>
        <v/>
      </c>
      <c r="BJ77" s="1">
        <f t="shared" si="134"/>
        <v>0</v>
      </c>
      <c r="BK77" s="1" t="str">
        <f t="shared" si="120"/>
        <v/>
      </c>
      <c r="BL77" s="1">
        <f t="shared" si="135"/>
        <v>0</v>
      </c>
      <c r="BM77" s="1" t="str">
        <f t="shared" si="136"/>
        <v>0</v>
      </c>
      <c r="BN77" s="1" t="str">
        <f t="shared" si="137"/>
        <v>0</v>
      </c>
      <c r="BO77" s="1" t="str">
        <f t="shared" si="138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6"/>
        <v/>
      </c>
      <c r="C78" s="102" t="str">
        <f t="shared" si="86"/>
        <v/>
      </c>
      <c r="D78" s="13" t="str">
        <f t="shared" si="121"/>
        <v/>
      </c>
      <c r="E78" s="45" t="str">
        <f t="shared" si="122"/>
        <v/>
      </c>
      <c r="F78" s="8" t="str">
        <f t="shared" si="97"/>
        <v/>
      </c>
      <c r="H78" s="105" t="str">
        <f t="shared" si="87"/>
        <v/>
      </c>
      <c r="I78" s="13" t="str">
        <f t="shared" si="123"/>
        <v/>
      </c>
      <c r="J78" s="45" t="str">
        <f t="shared" si="124"/>
        <v/>
      </c>
      <c r="K78" s="8" t="str">
        <f t="shared" si="125"/>
        <v/>
      </c>
      <c r="L78" s="54"/>
      <c r="M78" s="17" t="str">
        <f>IF('Hedging Dashboard'!AH78="","",'Hedging Dashboard'!AH78)</f>
        <v/>
      </c>
      <c r="O78" s="9" t="str">
        <f t="shared" si="88"/>
        <v/>
      </c>
      <c r="P78" s="13" t="str">
        <f t="shared" si="126"/>
        <v/>
      </c>
      <c r="Q78" s="45" t="str">
        <f t="shared" si="127"/>
        <v/>
      </c>
      <c r="R78" s="4" t="str">
        <f t="shared" si="128"/>
        <v/>
      </c>
      <c r="S78" s="4" t="str">
        <f t="shared" si="98"/>
        <v/>
      </c>
      <c r="T78" s="107" t="str">
        <f t="shared" si="129"/>
        <v/>
      </c>
      <c r="U78" s="4" t="str">
        <f>IF(M78="","",IF(B78="NB",U77,IF(T78="",SUM($T$5:$T78)+S78,SUM($T$5:$T78))))</f>
        <v/>
      </c>
      <c r="V78" s="109" t="str">
        <f t="shared" si="85"/>
        <v/>
      </c>
      <c r="W78" s="83" t="e">
        <f t="shared" si="99"/>
        <v>#VALUE!</v>
      </c>
      <c r="X78" s="85" t="str">
        <f t="shared" si="100"/>
        <v/>
      </c>
      <c r="Y78" s="9" t="str">
        <f t="shared" si="91"/>
        <v>B</v>
      </c>
      <c r="Z78" s="4" t="str">
        <f t="shared" si="92"/>
        <v>M1</v>
      </c>
      <c r="AA78" s="4" t="str">
        <f t="shared" si="93"/>
        <v>B</v>
      </c>
      <c r="AB78" s="4" t="str">
        <f t="shared" si="89"/>
        <v/>
      </c>
      <c r="AC78" s="4" t="str">
        <f t="shared" si="94"/>
        <v/>
      </c>
      <c r="AD78" s="4" t="str">
        <f t="shared" si="95"/>
        <v/>
      </c>
      <c r="AE78" s="1" t="str">
        <f t="shared" si="101"/>
        <v/>
      </c>
      <c r="AF78" s="1" t="str">
        <f t="shared" si="102"/>
        <v/>
      </c>
      <c r="AG78" s="1" t="str">
        <f t="shared" si="103"/>
        <v/>
      </c>
      <c r="AH78" s="1" t="str">
        <f t="shared" si="104"/>
        <v/>
      </c>
      <c r="AI78" s="1" t="str">
        <f t="shared" si="105"/>
        <v/>
      </c>
      <c r="AJ78" s="1" t="str">
        <f t="shared" si="106"/>
        <v/>
      </c>
      <c r="AK78" s="1">
        <f t="shared" si="130"/>
        <v>0</v>
      </c>
      <c r="AL78" s="1">
        <f t="shared" si="131"/>
        <v>0</v>
      </c>
      <c r="AM78" s="1" t="str">
        <f t="shared" si="90"/>
        <v/>
      </c>
      <c r="AN78" s="1">
        <f t="shared" si="107"/>
        <v>0</v>
      </c>
      <c r="AO78" s="1" t="str">
        <f t="shared" si="139"/>
        <v/>
      </c>
      <c r="AP78" s="1" t="str">
        <f t="shared" si="108"/>
        <v>N</v>
      </c>
      <c r="AQ78" s="1" t="str">
        <f t="shared" si="109"/>
        <v>N</v>
      </c>
      <c r="AR78" s="1" t="str">
        <f t="shared" si="110"/>
        <v>N</v>
      </c>
      <c r="AS78" s="1" t="str">
        <f t="shared" si="111"/>
        <v/>
      </c>
      <c r="AT78" s="15" t="str">
        <f t="shared" si="112"/>
        <v/>
      </c>
      <c r="AU78" s="1" t="str">
        <f t="shared" si="113"/>
        <v/>
      </c>
      <c r="AV78" s="1" t="str">
        <f t="shared" si="114"/>
        <v/>
      </c>
      <c r="AW78" s="1" t="str">
        <f t="shared" si="115"/>
        <v/>
      </c>
      <c r="AX78" s="1" t="str">
        <f t="shared" si="116"/>
        <v/>
      </c>
      <c r="AY78" s="1" t="str">
        <f t="shared" si="117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3"/>
        <v>00000</v>
      </c>
      <c r="BD78" s="1" t="str">
        <f t="shared" si="84"/>
        <v>000000</v>
      </c>
      <c r="BE78" s="1" t="str">
        <f t="shared" si="84"/>
        <v>000000</v>
      </c>
      <c r="BF78" s="1" t="str">
        <f t="shared" si="132"/>
        <v>B</v>
      </c>
      <c r="BG78" s="1" t="str">
        <f t="shared" si="118"/>
        <v/>
      </c>
      <c r="BH78" s="1">
        <f t="shared" si="133"/>
        <v>0</v>
      </c>
      <c r="BI78" s="1" t="str">
        <f t="shared" si="119"/>
        <v/>
      </c>
      <c r="BJ78" s="1">
        <f t="shared" si="134"/>
        <v>0</v>
      </c>
      <c r="BK78" s="1" t="str">
        <f t="shared" si="120"/>
        <v/>
      </c>
      <c r="BL78" s="1">
        <f t="shared" si="135"/>
        <v>0</v>
      </c>
      <c r="BM78" s="1" t="str">
        <f t="shared" si="136"/>
        <v>0</v>
      </c>
      <c r="BN78" s="1" t="str">
        <f t="shared" si="137"/>
        <v>0</v>
      </c>
      <c r="BO78" s="1" t="str">
        <f t="shared" si="138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6" t="str">
        <f t="shared" si="96"/>
        <v/>
      </c>
      <c r="C79" s="103" t="str">
        <f t="shared" si="86"/>
        <v/>
      </c>
      <c r="D79" s="13" t="str">
        <f t="shared" si="121"/>
        <v/>
      </c>
      <c r="E79" s="45" t="str">
        <f t="shared" si="122"/>
        <v/>
      </c>
      <c r="F79" s="10" t="str">
        <f t="shared" si="97"/>
        <v/>
      </c>
      <c r="H79" s="106" t="str">
        <f t="shared" si="87"/>
        <v/>
      </c>
      <c r="I79" s="13" t="str">
        <f t="shared" si="123"/>
        <v/>
      </c>
      <c r="J79" s="45" t="str">
        <f t="shared" si="124"/>
        <v/>
      </c>
      <c r="K79" s="10" t="str">
        <f t="shared" si="125"/>
        <v/>
      </c>
      <c r="L79" s="54"/>
      <c r="M79" s="18" t="str">
        <f>IF('Hedging Dashboard'!AH79="","",'Hedging Dashboard'!AH79)</f>
        <v/>
      </c>
      <c r="O79" s="86" t="str">
        <f t="shared" si="88"/>
        <v/>
      </c>
      <c r="P79" s="13" t="str">
        <f t="shared" si="126"/>
        <v/>
      </c>
      <c r="Q79" s="45" t="str">
        <f t="shared" si="127"/>
        <v/>
      </c>
      <c r="R79" s="5" t="str">
        <f t="shared" si="128"/>
        <v/>
      </c>
      <c r="S79" s="5" t="str">
        <f t="shared" si="98"/>
        <v/>
      </c>
      <c r="T79" s="107" t="str">
        <f t="shared" si="129"/>
        <v/>
      </c>
      <c r="U79" s="5" t="str">
        <f>IF(M79="","",IF(B79="NB",U78,IF(T79="",SUM($T$5:$T79)+S79,SUM($T$5:$T79))))</f>
        <v/>
      </c>
      <c r="V79" s="110" t="str">
        <f t="shared" si="85"/>
        <v/>
      </c>
      <c r="W79" s="83" t="e">
        <f t="shared" si="99"/>
        <v>#VALUE!</v>
      </c>
      <c r="X79" s="85" t="str">
        <f t="shared" si="100"/>
        <v/>
      </c>
      <c r="Y79" s="9" t="str">
        <f t="shared" si="91"/>
        <v>B</v>
      </c>
      <c r="Z79" s="4" t="str">
        <f t="shared" si="92"/>
        <v>M1</v>
      </c>
      <c r="AA79" s="4" t="str">
        <f t="shared" si="93"/>
        <v>B</v>
      </c>
      <c r="AB79" s="4" t="str">
        <f t="shared" si="89"/>
        <v/>
      </c>
      <c r="AC79" s="4" t="str">
        <f t="shared" si="94"/>
        <v/>
      </c>
      <c r="AD79" s="4" t="str">
        <f t="shared" si="95"/>
        <v/>
      </c>
      <c r="AE79" s="1" t="str">
        <f t="shared" si="101"/>
        <v/>
      </c>
      <c r="AF79" s="1" t="str">
        <f t="shared" si="102"/>
        <v/>
      </c>
      <c r="AG79" s="1" t="str">
        <f t="shared" si="103"/>
        <v/>
      </c>
      <c r="AH79" s="1" t="str">
        <f t="shared" si="104"/>
        <v/>
      </c>
      <c r="AI79" s="1" t="str">
        <f t="shared" si="105"/>
        <v/>
      </c>
      <c r="AJ79" s="1" t="str">
        <f t="shared" si="106"/>
        <v/>
      </c>
      <c r="AK79" s="1">
        <f t="shared" si="130"/>
        <v>0</v>
      </c>
      <c r="AL79" s="1">
        <f t="shared" si="131"/>
        <v>0</v>
      </c>
      <c r="AM79" s="1" t="str">
        <f t="shared" si="90"/>
        <v/>
      </c>
      <c r="AN79" s="1">
        <f t="shared" si="107"/>
        <v>0</v>
      </c>
      <c r="AO79" s="1" t="str">
        <f t="shared" si="139"/>
        <v/>
      </c>
      <c r="AP79" s="1" t="str">
        <f t="shared" si="108"/>
        <v>N</v>
      </c>
      <c r="AQ79" s="1" t="str">
        <f t="shared" si="109"/>
        <v>N</v>
      </c>
      <c r="AR79" s="1" t="str">
        <f t="shared" si="110"/>
        <v>N</v>
      </c>
      <c r="AS79" s="1" t="str">
        <f t="shared" si="111"/>
        <v/>
      </c>
      <c r="AT79" s="15" t="str">
        <f t="shared" si="112"/>
        <v/>
      </c>
      <c r="AU79" s="1" t="str">
        <f t="shared" si="113"/>
        <v/>
      </c>
      <c r="AV79" s="1" t="str">
        <f t="shared" si="114"/>
        <v/>
      </c>
      <c r="AW79" s="1" t="str">
        <f t="shared" si="115"/>
        <v/>
      </c>
      <c r="AX79" s="1" t="str">
        <f t="shared" si="116"/>
        <v/>
      </c>
      <c r="AY79" s="1" t="str">
        <f t="shared" si="117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3"/>
        <v>00000</v>
      </c>
      <c r="BD79" s="1" t="str">
        <f t="shared" si="84"/>
        <v>000000</v>
      </c>
      <c r="BE79" s="1" t="str">
        <f t="shared" si="84"/>
        <v>000000</v>
      </c>
      <c r="BF79" s="1" t="str">
        <f t="shared" si="132"/>
        <v>B</v>
      </c>
      <c r="BG79" s="1" t="str">
        <f t="shared" si="118"/>
        <v/>
      </c>
      <c r="BH79" s="1">
        <f t="shared" si="133"/>
        <v>0</v>
      </c>
      <c r="BI79" s="1" t="str">
        <f t="shared" si="119"/>
        <v/>
      </c>
      <c r="BJ79" s="1">
        <f t="shared" si="134"/>
        <v>0</v>
      </c>
      <c r="BK79" s="1" t="str">
        <f t="shared" si="120"/>
        <v/>
      </c>
      <c r="BL79" s="1">
        <f t="shared" si="135"/>
        <v>0</v>
      </c>
      <c r="BM79" s="1" t="str">
        <f t="shared" si="136"/>
        <v>0</v>
      </c>
      <c r="BN79" s="1" t="str">
        <f t="shared" si="137"/>
        <v>0</v>
      </c>
      <c r="BO79" s="1" t="str">
        <f t="shared" si="138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6"/>
        <v/>
      </c>
      <c r="C80" s="101" t="str">
        <f t="shared" si="86"/>
        <v/>
      </c>
      <c r="D80" s="13" t="str">
        <f t="shared" si="121"/>
        <v/>
      </c>
      <c r="E80" s="45" t="str">
        <f t="shared" si="122"/>
        <v/>
      </c>
      <c r="F80" s="14" t="str">
        <f t="shared" si="97"/>
        <v/>
      </c>
      <c r="H80" s="104" t="str">
        <f t="shared" si="87"/>
        <v/>
      </c>
      <c r="I80" s="13" t="str">
        <f t="shared" si="123"/>
        <v/>
      </c>
      <c r="J80" s="45" t="str">
        <f t="shared" si="124"/>
        <v/>
      </c>
      <c r="K80" s="14" t="str">
        <f t="shared" si="125"/>
        <v/>
      </c>
      <c r="L80" s="54"/>
      <c r="M80" s="16" t="str">
        <f>IF('Hedging Dashboard'!AH80="","",'Hedging Dashboard'!AH80)</f>
        <v/>
      </c>
      <c r="O80" s="12" t="str">
        <f t="shared" si="88"/>
        <v/>
      </c>
      <c r="P80" s="13" t="str">
        <f t="shared" si="126"/>
        <v/>
      </c>
      <c r="Q80" s="45" t="str">
        <f t="shared" si="127"/>
        <v/>
      </c>
      <c r="R80" s="96" t="str">
        <f t="shared" si="128"/>
        <v/>
      </c>
      <c r="S80" s="96" t="str">
        <f t="shared" si="98"/>
        <v/>
      </c>
      <c r="T80" s="107" t="str">
        <f t="shared" si="129"/>
        <v/>
      </c>
      <c r="U80" s="96" t="str">
        <f>IF(M80="","",IF(B80="NB",U79,IF(T80="",SUM($T$5:$T80)+S80,SUM($T$5:$T80))))</f>
        <v/>
      </c>
      <c r="V80" s="108" t="str">
        <f t="shared" si="85"/>
        <v/>
      </c>
      <c r="W80" s="83" t="e">
        <f t="shared" si="99"/>
        <v>#VALUE!</v>
      </c>
      <c r="X80" s="85" t="str">
        <f t="shared" si="100"/>
        <v/>
      </c>
      <c r="Y80" s="9" t="str">
        <f t="shared" si="91"/>
        <v>B</v>
      </c>
      <c r="Z80" s="4" t="str">
        <f t="shared" si="92"/>
        <v>M1</v>
      </c>
      <c r="AA80" s="4" t="str">
        <f t="shared" si="93"/>
        <v>B</v>
      </c>
      <c r="AB80" s="4" t="str">
        <f t="shared" si="89"/>
        <v/>
      </c>
      <c r="AC80" s="4" t="str">
        <f t="shared" si="94"/>
        <v/>
      </c>
      <c r="AD80" s="4" t="str">
        <f t="shared" si="95"/>
        <v/>
      </c>
      <c r="AE80" s="1" t="str">
        <f t="shared" si="101"/>
        <v/>
      </c>
      <c r="AF80" s="1" t="str">
        <f t="shared" si="102"/>
        <v/>
      </c>
      <c r="AG80" s="1" t="str">
        <f t="shared" si="103"/>
        <v/>
      </c>
      <c r="AH80" s="1" t="str">
        <f t="shared" si="104"/>
        <v/>
      </c>
      <c r="AI80" s="1" t="str">
        <f t="shared" si="105"/>
        <v/>
      </c>
      <c r="AJ80" s="1" t="str">
        <f t="shared" si="106"/>
        <v/>
      </c>
      <c r="AK80" s="1">
        <f t="shared" si="130"/>
        <v>0</v>
      </c>
      <c r="AL80" s="1">
        <f t="shared" si="131"/>
        <v>0</v>
      </c>
      <c r="AM80" s="1" t="str">
        <f t="shared" si="90"/>
        <v/>
      </c>
      <c r="AN80" s="1">
        <f t="shared" si="107"/>
        <v>0</v>
      </c>
      <c r="AO80" s="1" t="str">
        <f t="shared" si="139"/>
        <v/>
      </c>
      <c r="AP80" s="1" t="str">
        <f t="shared" si="108"/>
        <v>N</v>
      </c>
      <c r="AQ80" s="1" t="str">
        <f t="shared" si="109"/>
        <v>N</v>
      </c>
      <c r="AR80" s="1" t="str">
        <f t="shared" si="110"/>
        <v>N</v>
      </c>
      <c r="AS80" s="1" t="str">
        <f t="shared" si="111"/>
        <v/>
      </c>
      <c r="AT80" s="15" t="str">
        <f t="shared" si="112"/>
        <v/>
      </c>
      <c r="AU80" s="1" t="str">
        <f t="shared" si="113"/>
        <v/>
      </c>
      <c r="AV80" s="1" t="str">
        <f t="shared" si="114"/>
        <v/>
      </c>
      <c r="AW80" s="1" t="str">
        <f t="shared" si="115"/>
        <v/>
      </c>
      <c r="AX80" s="1" t="str">
        <f t="shared" si="116"/>
        <v/>
      </c>
      <c r="AY80" s="1" t="str">
        <f t="shared" si="117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3"/>
        <v>00000</v>
      </c>
      <c r="BD80" s="1" t="str">
        <f t="shared" si="84"/>
        <v>000000</v>
      </c>
      <c r="BE80" s="1" t="str">
        <f t="shared" si="84"/>
        <v>000000</v>
      </c>
      <c r="BF80" s="1" t="str">
        <f t="shared" si="132"/>
        <v>B</v>
      </c>
      <c r="BG80" s="1" t="str">
        <f t="shared" si="118"/>
        <v/>
      </c>
      <c r="BH80" s="1">
        <f t="shared" si="133"/>
        <v>0</v>
      </c>
      <c r="BI80" s="1" t="str">
        <f t="shared" si="119"/>
        <v/>
      </c>
      <c r="BJ80" s="1">
        <f t="shared" si="134"/>
        <v>0</v>
      </c>
      <c r="BK80" s="1" t="str">
        <f t="shared" si="120"/>
        <v/>
      </c>
      <c r="BL80" s="1">
        <f t="shared" si="135"/>
        <v>0</v>
      </c>
      <c r="BM80" s="1" t="str">
        <f t="shared" si="136"/>
        <v>0</v>
      </c>
      <c r="BN80" s="1" t="str">
        <f t="shared" si="137"/>
        <v>0</v>
      </c>
      <c r="BO80" s="1" t="str">
        <f t="shared" si="138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6"/>
        <v/>
      </c>
      <c r="C81" s="102" t="str">
        <f t="shared" si="86"/>
        <v/>
      </c>
      <c r="D81" s="13" t="str">
        <f t="shared" si="121"/>
        <v/>
      </c>
      <c r="E81" s="45" t="str">
        <f t="shared" si="122"/>
        <v/>
      </c>
      <c r="F81" s="8" t="str">
        <f t="shared" si="97"/>
        <v/>
      </c>
      <c r="H81" s="105" t="str">
        <f t="shared" si="87"/>
        <v/>
      </c>
      <c r="I81" s="13" t="str">
        <f t="shared" si="123"/>
        <v/>
      </c>
      <c r="J81" s="45" t="str">
        <f t="shared" si="124"/>
        <v/>
      </c>
      <c r="K81" s="8" t="str">
        <f t="shared" si="125"/>
        <v/>
      </c>
      <c r="L81" s="54"/>
      <c r="M81" s="17" t="str">
        <f>IF('Hedging Dashboard'!AH81="","",'Hedging Dashboard'!AH81)</f>
        <v/>
      </c>
      <c r="O81" s="9" t="str">
        <f t="shared" si="88"/>
        <v/>
      </c>
      <c r="P81" s="13" t="str">
        <f t="shared" si="126"/>
        <v/>
      </c>
      <c r="Q81" s="45" t="str">
        <f t="shared" si="127"/>
        <v/>
      </c>
      <c r="R81" s="4" t="str">
        <f t="shared" si="128"/>
        <v/>
      </c>
      <c r="S81" s="4" t="str">
        <f t="shared" si="98"/>
        <v/>
      </c>
      <c r="T81" s="107" t="str">
        <f t="shared" si="129"/>
        <v/>
      </c>
      <c r="U81" s="4" t="str">
        <f>IF(M81="","",IF(B81="NB",U80,IF(T81="",SUM($T$5:$T81)+S81,SUM($T$5:$T81))))</f>
        <v/>
      </c>
      <c r="V81" s="109" t="str">
        <f t="shared" si="85"/>
        <v/>
      </c>
      <c r="W81" s="83" t="e">
        <f t="shared" si="99"/>
        <v>#VALUE!</v>
      </c>
      <c r="X81" s="85" t="str">
        <f t="shared" si="100"/>
        <v/>
      </c>
      <c r="Y81" s="9" t="str">
        <f t="shared" si="91"/>
        <v>B</v>
      </c>
      <c r="Z81" s="4" t="str">
        <f t="shared" si="92"/>
        <v>M1</v>
      </c>
      <c r="AA81" s="4" t="str">
        <f t="shared" si="93"/>
        <v>B</v>
      </c>
      <c r="AB81" s="4" t="str">
        <f t="shared" si="89"/>
        <v/>
      </c>
      <c r="AC81" s="4" t="str">
        <f t="shared" si="94"/>
        <v/>
      </c>
      <c r="AD81" s="4" t="str">
        <f t="shared" si="95"/>
        <v/>
      </c>
      <c r="AE81" s="1" t="str">
        <f t="shared" si="101"/>
        <v/>
      </c>
      <c r="AF81" s="1" t="str">
        <f t="shared" si="102"/>
        <v/>
      </c>
      <c r="AG81" s="1" t="str">
        <f t="shared" si="103"/>
        <v/>
      </c>
      <c r="AH81" s="1" t="str">
        <f t="shared" si="104"/>
        <v/>
      </c>
      <c r="AI81" s="1" t="str">
        <f t="shared" si="105"/>
        <v/>
      </c>
      <c r="AJ81" s="1" t="str">
        <f t="shared" si="106"/>
        <v/>
      </c>
      <c r="AK81" s="1">
        <f t="shared" si="130"/>
        <v>0</v>
      </c>
      <c r="AL81" s="1">
        <f t="shared" si="131"/>
        <v>0</v>
      </c>
      <c r="AM81" s="1" t="str">
        <f t="shared" si="90"/>
        <v/>
      </c>
      <c r="AN81" s="1">
        <f t="shared" si="107"/>
        <v>0</v>
      </c>
      <c r="AO81" s="1" t="str">
        <f t="shared" si="139"/>
        <v/>
      </c>
      <c r="AP81" s="1" t="str">
        <f t="shared" si="108"/>
        <v>N</v>
      </c>
      <c r="AQ81" s="1" t="str">
        <f t="shared" si="109"/>
        <v>N</v>
      </c>
      <c r="AR81" s="1" t="str">
        <f t="shared" si="110"/>
        <v>N</v>
      </c>
      <c r="AS81" s="1" t="str">
        <f t="shared" si="111"/>
        <v/>
      </c>
      <c r="AT81" s="15" t="str">
        <f t="shared" si="112"/>
        <v/>
      </c>
      <c r="AU81" s="1" t="str">
        <f t="shared" si="113"/>
        <v/>
      </c>
      <c r="AV81" s="1" t="str">
        <f t="shared" si="114"/>
        <v/>
      </c>
      <c r="AW81" s="1" t="str">
        <f t="shared" si="115"/>
        <v/>
      </c>
      <c r="AX81" s="1" t="str">
        <f t="shared" si="116"/>
        <v/>
      </c>
      <c r="AY81" s="1" t="str">
        <f t="shared" si="117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3"/>
        <v>00000</v>
      </c>
      <c r="BD81" s="1" t="str">
        <f t="shared" si="84"/>
        <v>000000</v>
      </c>
      <c r="BE81" s="1" t="str">
        <f t="shared" si="84"/>
        <v>000000</v>
      </c>
      <c r="BF81" s="1" t="str">
        <f t="shared" si="132"/>
        <v>B</v>
      </c>
      <c r="BG81" s="1" t="str">
        <f t="shared" si="118"/>
        <v/>
      </c>
      <c r="BH81" s="1">
        <f t="shared" si="133"/>
        <v>0</v>
      </c>
      <c r="BI81" s="1" t="str">
        <f t="shared" si="119"/>
        <v/>
      </c>
      <c r="BJ81" s="1">
        <f t="shared" si="134"/>
        <v>0</v>
      </c>
      <c r="BK81" s="1" t="str">
        <f t="shared" si="120"/>
        <v/>
      </c>
      <c r="BL81" s="1">
        <f t="shared" si="135"/>
        <v>0</v>
      </c>
      <c r="BM81" s="1" t="str">
        <f t="shared" si="136"/>
        <v>0</v>
      </c>
      <c r="BN81" s="1" t="str">
        <f t="shared" si="137"/>
        <v>0</v>
      </c>
      <c r="BO81" s="1" t="str">
        <f t="shared" si="138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6"/>
        <v/>
      </c>
      <c r="C82" s="102" t="str">
        <f t="shared" si="86"/>
        <v/>
      </c>
      <c r="D82" s="13" t="str">
        <f t="shared" si="121"/>
        <v/>
      </c>
      <c r="E82" s="45" t="str">
        <f t="shared" si="122"/>
        <v/>
      </c>
      <c r="F82" s="8" t="str">
        <f t="shared" si="97"/>
        <v/>
      </c>
      <c r="H82" s="105" t="str">
        <f t="shared" si="87"/>
        <v/>
      </c>
      <c r="I82" s="13" t="str">
        <f t="shared" si="123"/>
        <v/>
      </c>
      <c r="J82" s="45" t="str">
        <f t="shared" si="124"/>
        <v/>
      </c>
      <c r="K82" s="8" t="str">
        <f t="shared" si="125"/>
        <v/>
      </c>
      <c r="L82" s="54"/>
      <c r="M82" s="17" t="str">
        <f>IF('Hedging Dashboard'!AH82="","",'Hedging Dashboard'!AH82)</f>
        <v/>
      </c>
      <c r="O82" s="9" t="str">
        <f t="shared" si="88"/>
        <v/>
      </c>
      <c r="P82" s="13" t="str">
        <f t="shared" si="126"/>
        <v/>
      </c>
      <c r="Q82" s="45" t="str">
        <f t="shared" si="127"/>
        <v/>
      </c>
      <c r="R82" s="4" t="str">
        <f t="shared" si="128"/>
        <v/>
      </c>
      <c r="S82" s="4" t="str">
        <f t="shared" si="98"/>
        <v/>
      </c>
      <c r="T82" s="107" t="str">
        <f t="shared" si="129"/>
        <v/>
      </c>
      <c r="U82" s="4" t="str">
        <f>IF(M82="","",IF(B82="NB",U81,IF(T82="",SUM($T$5:$T82)+S82,SUM($T$5:$T82))))</f>
        <v/>
      </c>
      <c r="V82" s="109" t="str">
        <f t="shared" si="85"/>
        <v/>
      </c>
      <c r="W82" s="83" t="e">
        <f t="shared" si="99"/>
        <v>#VALUE!</v>
      </c>
      <c r="X82" s="85" t="str">
        <f t="shared" si="100"/>
        <v/>
      </c>
      <c r="Y82" s="9" t="str">
        <f t="shared" si="91"/>
        <v>B</v>
      </c>
      <c r="Z82" s="4" t="str">
        <f t="shared" si="92"/>
        <v>M1</v>
      </c>
      <c r="AA82" s="4" t="str">
        <f t="shared" si="93"/>
        <v>B</v>
      </c>
      <c r="AB82" s="4" t="str">
        <f t="shared" si="89"/>
        <v/>
      </c>
      <c r="AC82" s="4" t="str">
        <f t="shared" si="94"/>
        <v/>
      </c>
      <c r="AD82" s="4" t="str">
        <f t="shared" si="95"/>
        <v/>
      </c>
      <c r="AE82" s="1" t="str">
        <f t="shared" si="101"/>
        <v/>
      </c>
      <c r="AF82" s="1" t="str">
        <f t="shared" si="102"/>
        <v/>
      </c>
      <c r="AG82" s="1" t="str">
        <f t="shared" si="103"/>
        <v/>
      </c>
      <c r="AH82" s="1" t="str">
        <f t="shared" si="104"/>
        <v/>
      </c>
      <c r="AI82" s="1" t="str">
        <f t="shared" si="105"/>
        <v/>
      </c>
      <c r="AJ82" s="1" t="str">
        <f t="shared" si="106"/>
        <v/>
      </c>
      <c r="AK82" s="1">
        <f t="shared" si="130"/>
        <v>0</v>
      </c>
      <c r="AL82" s="1">
        <f t="shared" si="131"/>
        <v>0</v>
      </c>
      <c r="AM82" s="1" t="str">
        <f t="shared" si="90"/>
        <v/>
      </c>
      <c r="AN82" s="1">
        <f t="shared" si="107"/>
        <v>0</v>
      </c>
      <c r="AO82" s="1" t="str">
        <f t="shared" si="139"/>
        <v/>
      </c>
      <c r="AP82" s="1" t="str">
        <f t="shared" si="108"/>
        <v>N</v>
      </c>
      <c r="AQ82" s="1" t="str">
        <f t="shared" si="109"/>
        <v>N</v>
      </c>
      <c r="AR82" s="1" t="str">
        <f t="shared" si="110"/>
        <v>N</v>
      </c>
      <c r="AS82" s="1" t="str">
        <f t="shared" si="111"/>
        <v/>
      </c>
      <c r="AT82" s="15" t="str">
        <f t="shared" si="112"/>
        <v/>
      </c>
      <c r="AU82" s="1" t="str">
        <f t="shared" si="113"/>
        <v/>
      </c>
      <c r="AV82" s="1" t="str">
        <f t="shared" si="114"/>
        <v/>
      </c>
      <c r="AW82" s="1" t="str">
        <f t="shared" si="115"/>
        <v/>
      </c>
      <c r="AX82" s="1" t="str">
        <f t="shared" si="116"/>
        <v/>
      </c>
      <c r="AY82" s="1" t="str">
        <f t="shared" si="117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00000</v>
      </c>
      <c r="BD82" s="1" t="str">
        <f t="shared" si="84"/>
        <v>000000</v>
      </c>
      <c r="BE82" s="1" t="str">
        <f t="shared" si="84"/>
        <v>000000</v>
      </c>
      <c r="BF82" s="1" t="str">
        <f t="shared" si="132"/>
        <v>B</v>
      </c>
      <c r="BG82" s="1" t="str">
        <f t="shared" si="118"/>
        <v/>
      </c>
      <c r="BH82" s="1">
        <f t="shared" si="133"/>
        <v>0</v>
      </c>
      <c r="BI82" s="1" t="str">
        <f t="shared" si="119"/>
        <v/>
      </c>
      <c r="BJ82" s="1">
        <f t="shared" si="134"/>
        <v>0</v>
      </c>
      <c r="BK82" s="1" t="str">
        <f t="shared" si="120"/>
        <v/>
      </c>
      <c r="BL82" s="1">
        <f t="shared" si="135"/>
        <v>0</v>
      </c>
      <c r="BM82" s="1" t="str">
        <f t="shared" si="136"/>
        <v>0</v>
      </c>
      <c r="BN82" s="1" t="str">
        <f t="shared" si="137"/>
        <v>0</v>
      </c>
      <c r="BO82" s="1" t="str">
        <f t="shared" si="138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6"/>
        <v/>
      </c>
      <c r="C83" s="102" t="str">
        <f t="shared" si="86"/>
        <v/>
      </c>
      <c r="D83" s="13" t="str">
        <f t="shared" si="121"/>
        <v/>
      </c>
      <c r="E83" s="45" t="str">
        <f t="shared" si="122"/>
        <v/>
      </c>
      <c r="F83" s="8" t="str">
        <f t="shared" si="97"/>
        <v/>
      </c>
      <c r="H83" s="105" t="str">
        <f t="shared" si="87"/>
        <v/>
      </c>
      <c r="I83" s="13" t="str">
        <f t="shared" si="123"/>
        <v/>
      </c>
      <c r="J83" s="45" t="str">
        <f t="shared" si="124"/>
        <v/>
      </c>
      <c r="K83" s="8" t="str">
        <f t="shared" si="125"/>
        <v/>
      </c>
      <c r="L83" s="54"/>
      <c r="M83" s="17" t="str">
        <f>IF('Hedging Dashboard'!AH83="","",'Hedging Dashboard'!AH83)</f>
        <v/>
      </c>
      <c r="O83" s="9" t="str">
        <f t="shared" si="88"/>
        <v/>
      </c>
      <c r="P83" s="13" t="str">
        <f t="shared" si="126"/>
        <v/>
      </c>
      <c r="Q83" s="45" t="str">
        <f t="shared" si="127"/>
        <v/>
      </c>
      <c r="R83" s="4" t="str">
        <f t="shared" si="128"/>
        <v/>
      </c>
      <c r="S83" s="4" t="str">
        <f t="shared" si="98"/>
        <v/>
      </c>
      <c r="T83" s="107" t="str">
        <f t="shared" si="129"/>
        <v/>
      </c>
      <c r="U83" s="4" t="str">
        <f>IF(M83="","",IF(B83="NB",U82,IF(T83="",SUM($T$5:$T83)+S83,SUM($T$5:$T83))))</f>
        <v/>
      </c>
      <c r="V83" s="109" t="str">
        <f t="shared" si="85"/>
        <v/>
      </c>
      <c r="W83" s="83" t="e">
        <f t="shared" si="99"/>
        <v>#VALUE!</v>
      </c>
      <c r="X83" s="85" t="str">
        <f t="shared" si="100"/>
        <v/>
      </c>
      <c r="Y83" s="9" t="str">
        <f t="shared" si="91"/>
        <v>B</v>
      </c>
      <c r="Z83" s="4" t="str">
        <f t="shared" si="92"/>
        <v>M1</v>
      </c>
      <c r="AA83" s="4" t="str">
        <f t="shared" si="93"/>
        <v>B</v>
      </c>
      <c r="AB83" s="4" t="str">
        <f t="shared" si="89"/>
        <v/>
      </c>
      <c r="AC83" s="4" t="str">
        <f t="shared" si="94"/>
        <v/>
      </c>
      <c r="AD83" s="4" t="str">
        <f t="shared" si="95"/>
        <v/>
      </c>
      <c r="AE83" s="1" t="str">
        <f t="shared" si="101"/>
        <v/>
      </c>
      <c r="AF83" s="1" t="str">
        <f t="shared" si="102"/>
        <v/>
      </c>
      <c r="AG83" s="1" t="str">
        <f t="shared" si="103"/>
        <v/>
      </c>
      <c r="AH83" s="1" t="str">
        <f t="shared" si="104"/>
        <v/>
      </c>
      <c r="AI83" s="1" t="str">
        <f t="shared" si="105"/>
        <v/>
      </c>
      <c r="AJ83" s="1" t="str">
        <f t="shared" si="106"/>
        <v/>
      </c>
      <c r="AK83" s="1">
        <f t="shared" si="130"/>
        <v>0</v>
      </c>
      <c r="AL83" s="1">
        <f t="shared" si="131"/>
        <v>0</v>
      </c>
      <c r="AM83" s="1" t="str">
        <f t="shared" si="90"/>
        <v/>
      </c>
      <c r="AN83" s="1">
        <f t="shared" si="107"/>
        <v>0</v>
      </c>
      <c r="AO83" s="1" t="str">
        <f t="shared" si="139"/>
        <v/>
      </c>
      <c r="AP83" s="1" t="str">
        <f t="shared" si="108"/>
        <v>N</v>
      </c>
      <c r="AQ83" s="1" t="str">
        <f t="shared" si="109"/>
        <v>N</v>
      </c>
      <c r="AR83" s="1" t="str">
        <f t="shared" si="110"/>
        <v>N</v>
      </c>
      <c r="AS83" s="1" t="str">
        <f t="shared" si="111"/>
        <v/>
      </c>
      <c r="AT83" s="15" t="str">
        <f t="shared" si="112"/>
        <v/>
      </c>
      <c r="AU83" s="1" t="str">
        <f t="shared" si="113"/>
        <v/>
      </c>
      <c r="AV83" s="1" t="str">
        <f t="shared" si="114"/>
        <v/>
      </c>
      <c r="AW83" s="1" t="str">
        <f t="shared" si="115"/>
        <v/>
      </c>
      <c r="AX83" s="1" t="str">
        <f t="shared" si="116"/>
        <v/>
      </c>
      <c r="AY83" s="1" t="str">
        <f t="shared" si="117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3"/>
        <v>00000</v>
      </c>
      <c r="BD83" s="1" t="str">
        <f t="shared" si="84"/>
        <v>000000</v>
      </c>
      <c r="BE83" s="1" t="str">
        <f t="shared" si="84"/>
        <v>000000</v>
      </c>
      <c r="BF83" s="1" t="str">
        <f t="shared" si="132"/>
        <v>B</v>
      </c>
      <c r="BG83" s="1" t="str">
        <f t="shared" si="118"/>
        <v/>
      </c>
      <c r="BH83" s="1">
        <f t="shared" si="133"/>
        <v>0</v>
      </c>
      <c r="BI83" s="1" t="str">
        <f t="shared" si="119"/>
        <v/>
      </c>
      <c r="BJ83" s="1">
        <f t="shared" si="134"/>
        <v>0</v>
      </c>
      <c r="BK83" s="1" t="str">
        <f t="shared" si="120"/>
        <v/>
      </c>
      <c r="BL83" s="1">
        <f t="shared" si="135"/>
        <v>0</v>
      </c>
      <c r="BM83" s="1" t="str">
        <f t="shared" si="136"/>
        <v>0</v>
      </c>
      <c r="BN83" s="1" t="str">
        <f t="shared" si="137"/>
        <v>0</v>
      </c>
      <c r="BO83" s="1" t="str">
        <f t="shared" si="138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6" t="str">
        <f t="shared" si="96"/>
        <v/>
      </c>
      <c r="C84" s="103" t="str">
        <f t="shared" si="86"/>
        <v/>
      </c>
      <c r="D84" s="13" t="str">
        <f t="shared" si="121"/>
        <v/>
      </c>
      <c r="E84" s="45" t="str">
        <f t="shared" si="122"/>
        <v/>
      </c>
      <c r="F84" s="10" t="str">
        <f t="shared" si="97"/>
        <v/>
      </c>
      <c r="H84" s="106" t="str">
        <f t="shared" si="87"/>
        <v/>
      </c>
      <c r="I84" s="13" t="str">
        <f t="shared" si="123"/>
        <v/>
      </c>
      <c r="J84" s="45" t="str">
        <f t="shared" si="124"/>
        <v/>
      </c>
      <c r="K84" s="10" t="str">
        <f t="shared" si="125"/>
        <v/>
      </c>
      <c r="L84" s="54"/>
      <c r="M84" s="18" t="str">
        <f>IF('Hedging Dashboard'!AH84="","",'Hedging Dashboard'!AH84)</f>
        <v/>
      </c>
      <c r="O84" s="86" t="str">
        <f t="shared" si="88"/>
        <v/>
      </c>
      <c r="P84" s="13" t="str">
        <f t="shared" si="126"/>
        <v/>
      </c>
      <c r="Q84" s="45" t="str">
        <f t="shared" si="127"/>
        <v/>
      </c>
      <c r="R84" s="5" t="str">
        <f t="shared" si="128"/>
        <v/>
      </c>
      <c r="S84" s="5" t="str">
        <f t="shared" si="98"/>
        <v/>
      </c>
      <c r="T84" s="107" t="str">
        <f t="shared" si="129"/>
        <v/>
      </c>
      <c r="U84" s="5" t="str">
        <f>IF(M84="","",IF(B84="NB",U83,IF(T84="",SUM($T$5:$T84)+S84,SUM($T$5:$T84))))</f>
        <v/>
      </c>
      <c r="V84" s="110" t="str">
        <f t="shared" si="85"/>
        <v/>
      </c>
      <c r="W84" s="83" t="e">
        <f t="shared" si="99"/>
        <v>#VALUE!</v>
      </c>
      <c r="X84" s="85" t="str">
        <f t="shared" si="100"/>
        <v/>
      </c>
      <c r="Y84" s="9" t="str">
        <f t="shared" si="91"/>
        <v>B</v>
      </c>
      <c r="Z84" s="4" t="str">
        <f t="shared" si="92"/>
        <v>M1</v>
      </c>
      <c r="AA84" s="4" t="str">
        <f t="shared" si="93"/>
        <v>B</v>
      </c>
      <c r="AB84" s="4" t="str">
        <f t="shared" si="89"/>
        <v/>
      </c>
      <c r="AC84" s="4" t="str">
        <f t="shared" si="94"/>
        <v/>
      </c>
      <c r="AD84" s="4" t="str">
        <f t="shared" si="95"/>
        <v/>
      </c>
      <c r="AE84" s="1" t="str">
        <f t="shared" si="101"/>
        <v/>
      </c>
      <c r="AF84" s="1" t="str">
        <f t="shared" si="102"/>
        <v/>
      </c>
      <c r="AG84" s="1" t="str">
        <f t="shared" si="103"/>
        <v/>
      </c>
      <c r="AH84" s="1" t="str">
        <f t="shared" si="104"/>
        <v/>
      </c>
      <c r="AI84" s="1" t="str">
        <f t="shared" si="105"/>
        <v/>
      </c>
      <c r="AJ84" s="1" t="str">
        <f t="shared" si="106"/>
        <v/>
      </c>
      <c r="AK84" s="1">
        <f t="shared" si="130"/>
        <v>0</v>
      </c>
      <c r="AL84" s="1">
        <f t="shared" si="131"/>
        <v>0</v>
      </c>
      <c r="AM84" s="1" t="str">
        <f t="shared" si="90"/>
        <v/>
      </c>
      <c r="AN84" s="1">
        <f t="shared" si="107"/>
        <v>0</v>
      </c>
      <c r="AO84" s="1" t="str">
        <f t="shared" si="139"/>
        <v/>
      </c>
      <c r="AP84" s="1" t="str">
        <f t="shared" si="108"/>
        <v>N</v>
      </c>
      <c r="AQ84" s="1" t="str">
        <f t="shared" si="109"/>
        <v>N</v>
      </c>
      <c r="AR84" s="1" t="str">
        <f t="shared" si="110"/>
        <v>N</v>
      </c>
      <c r="AS84" s="1" t="str">
        <f t="shared" si="111"/>
        <v/>
      </c>
      <c r="AT84" s="15" t="str">
        <f t="shared" si="112"/>
        <v/>
      </c>
      <c r="AU84" s="1" t="str">
        <f t="shared" si="113"/>
        <v/>
      </c>
      <c r="AV84" s="1" t="str">
        <f t="shared" si="114"/>
        <v/>
      </c>
      <c r="AW84" s="1" t="str">
        <f t="shared" si="115"/>
        <v/>
      </c>
      <c r="AX84" s="1" t="str">
        <f t="shared" si="116"/>
        <v/>
      </c>
      <c r="AY84" s="1" t="str">
        <f t="shared" si="117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3"/>
        <v>00000</v>
      </c>
      <c r="BD84" s="1" t="str">
        <f t="shared" si="84"/>
        <v>000000</v>
      </c>
      <c r="BE84" s="1" t="str">
        <f t="shared" si="84"/>
        <v>000000</v>
      </c>
      <c r="BF84" s="1" t="str">
        <f t="shared" si="132"/>
        <v>B</v>
      </c>
      <c r="BG84" s="1" t="str">
        <f t="shared" si="118"/>
        <v/>
      </c>
      <c r="BH84" s="1">
        <f t="shared" si="133"/>
        <v>0</v>
      </c>
      <c r="BI84" s="1" t="str">
        <f t="shared" si="119"/>
        <v/>
      </c>
      <c r="BJ84" s="1">
        <f t="shared" si="134"/>
        <v>0</v>
      </c>
      <c r="BK84" s="1" t="str">
        <f t="shared" si="120"/>
        <v/>
      </c>
      <c r="BL84" s="1">
        <f t="shared" si="135"/>
        <v>0</v>
      </c>
      <c r="BM84" s="1" t="str">
        <f t="shared" si="136"/>
        <v>0</v>
      </c>
      <c r="BN84" s="1" t="str">
        <f t="shared" si="137"/>
        <v>0</v>
      </c>
      <c r="BO84" s="1" t="str">
        <f t="shared" si="138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6"/>
        <v/>
      </c>
      <c r="C85" s="101" t="str">
        <f t="shared" si="86"/>
        <v/>
      </c>
      <c r="D85" s="13" t="str">
        <f t="shared" si="121"/>
        <v/>
      </c>
      <c r="E85" s="45" t="str">
        <f t="shared" si="122"/>
        <v/>
      </c>
      <c r="F85" s="14" t="str">
        <f t="shared" si="97"/>
        <v/>
      </c>
      <c r="H85" s="104" t="str">
        <f t="shared" si="87"/>
        <v/>
      </c>
      <c r="I85" s="13" t="str">
        <f t="shared" si="123"/>
        <v/>
      </c>
      <c r="J85" s="45" t="str">
        <f t="shared" si="124"/>
        <v/>
      </c>
      <c r="K85" s="14" t="str">
        <f t="shared" si="125"/>
        <v/>
      </c>
      <c r="L85" s="54"/>
      <c r="M85" s="16" t="str">
        <f>IF('Hedging Dashboard'!AH85="","",'Hedging Dashboard'!AH85)</f>
        <v/>
      </c>
      <c r="O85" s="12" t="str">
        <f t="shared" si="88"/>
        <v/>
      </c>
      <c r="P85" s="13" t="str">
        <f t="shared" si="126"/>
        <v/>
      </c>
      <c r="Q85" s="45" t="str">
        <f t="shared" si="127"/>
        <v/>
      </c>
      <c r="R85" s="96" t="str">
        <f t="shared" si="128"/>
        <v/>
      </c>
      <c r="S85" s="96" t="str">
        <f t="shared" si="98"/>
        <v/>
      </c>
      <c r="T85" s="107" t="str">
        <f t="shared" si="129"/>
        <v/>
      </c>
      <c r="U85" s="96" t="str">
        <f>IF(M85="","",IF(B85="NB",U84,IF(T85="",SUM($T$5:$T85)+S85,SUM($T$5:$T85))))</f>
        <v/>
      </c>
      <c r="V85" s="108" t="str">
        <f t="shared" si="85"/>
        <v/>
      </c>
      <c r="W85" s="83" t="e">
        <f t="shared" si="99"/>
        <v>#VALUE!</v>
      </c>
      <c r="X85" s="85" t="str">
        <f t="shared" si="100"/>
        <v/>
      </c>
      <c r="Y85" s="9" t="str">
        <f t="shared" si="91"/>
        <v>B</v>
      </c>
      <c r="Z85" s="4" t="str">
        <f t="shared" si="92"/>
        <v>M1</v>
      </c>
      <c r="AA85" s="4" t="str">
        <f t="shared" si="93"/>
        <v>B</v>
      </c>
      <c r="AB85" s="4" t="str">
        <f t="shared" si="89"/>
        <v/>
      </c>
      <c r="AC85" s="4" t="str">
        <f t="shared" si="94"/>
        <v/>
      </c>
      <c r="AD85" s="4" t="str">
        <f t="shared" si="95"/>
        <v/>
      </c>
      <c r="AE85" s="1" t="str">
        <f t="shared" si="101"/>
        <v/>
      </c>
      <c r="AF85" s="1" t="str">
        <f t="shared" si="102"/>
        <v/>
      </c>
      <c r="AG85" s="1" t="str">
        <f t="shared" si="103"/>
        <v/>
      </c>
      <c r="AH85" s="1" t="str">
        <f t="shared" si="104"/>
        <v/>
      </c>
      <c r="AI85" s="1" t="str">
        <f t="shared" si="105"/>
        <v/>
      </c>
      <c r="AJ85" s="1" t="str">
        <f t="shared" si="106"/>
        <v/>
      </c>
      <c r="AK85" s="1">
        <f t="shared" si="130"/>
        <v>0</v>
      </c>
      <c r="AL85" s="1">
        <f t="shared" si="131"/>
        <v>0</v>
      </c>
      <c r="AM85" s="1" t="str">
        <f t="shared" si="90"/>
        <v/>
      </c>
      <c r="AN85" s="1">
        <f t="shared" si="107"/>
        <v>0</v>
      </c>
      <c r="AO85" s="1" t="str">
        <f t="shared" si="139"/>
        <v/>
      </c>
      <c r="AP85" s="1" t="str">
        <f t="shared" si="108"/>
        <v>N</v>
      </c>
      <c r="AQ85" s="1" t="str">
        <f t="shared" si="109"/>
        <v>N</v>
      </c>
      <c r="AR85" s="1" t="str">
        <f t="shared" si="110"/>
        <v>N</v>
      </c>
      <c r="AS85" s="1" t="str">
        <f t="shared" si="111"/>
        <v/>
      </c>
      <c r="AT85" s="15" t="str">
        <f t="shared" si="112"/>
        <v/>
      </c>
      <c r="AU85" s="1" t="str">
        <f t="shared" si="113"/>
        <v/>
      </c>
      <c r="AV85" s="1" t="str">
        <f t="shared" si="114"/>
        <v/>
      </c>
      <c r="AW85" s="1" t="str">
        <f t="shared" si="115"/>
        <v/>
      </c>
      <c r="AX85" s="1" t="str">
        <f t="shared" si="116"/>
        <v/>
      </c>
      <c r="AY85" s="1" t="str">
        <f t="shared" si="117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3"/>
        <v>00000</v>
      </c>
      <c r="BD85" s="1" t="str">
        <f t="shared" si="84"/>
        <v>000000</v>
      </c>
      <c r="BE85" s="1" t="str">
        <f t="shared" si="84"/>
        <v>000000</v>
      </c>
      <c r="BF85" s="1" t="str">
        <f t="shared" si="132"/>
        <v>B</v>
      </c>
      <c r="BG85" s="1" t="str">
        <f t="shared" si="118"/>
        <v/>
      </c>
      <c r="BH85" s="1">
        <f t="shared" si="133"/>
        <v>0</v>
      </c>
      <c r="BI85" s="1" t="str">
        <f t="shared" si="119"/>
        <v/>
      </c>
      <c r="BJ85" s="1">
        <f t="shared" si="134"/>
        <v>0</v>
      </c>
      <c r="BK85" s="1" t="str">
        <f t="shared" si="120"/>
        <v/>
      </c>
      <c r="BL85" s="1">
        <f t="shared" si="135"/>
        <v>0</v>
      </c>
      <c r="BM85" s="1" t="str">
        <f t="shared" si="136"/>
        <v>0</v>
      </c>
      <c r="BN85" s="1" t="str">
        <f t="shared" si="137"/>
        <v>0</v>
      </c>
      <c r="BO85" s="1" t="str">
        <f t="shared" si="138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6"/>
        <v/>
      </c>
      <c r="C86" s="102" t="str">
        <f t="shared" si="86"/>
        <v/>
      </c>
      <c r="D86" s="13" t="str">
        <f t="shared" si="121"/>
        <v/>
      </c>
      <c r="E86" s="45" t="str">
        <f t="shared" si="122"/>
        <v/>
      </c>
      <c r="F86" s="8" t="str">
        <f t="shared" si="97"/>
        <v/>
      </c>
      <c r="H86" s="105" t="str">
        <f t="shared" si="87"/>
        <v/>
      </c>
      <c r="I86" s="13" t="str">
        <f t="shared" si="123"/>
        <v/>
      </c>
      <c r="J86" s="45" t="str">
        <f t="shared" si="124"/>
        <v/>
      </c>
      <c r="K86" s="8" t="str">
        <f t="shared" si="125"/>
        <v/>
      </c>
      <c r="L86" s="54"/>
      <c r="M86" s="17" t="str">
        <f>IF('Hedging Dashboard'!AH86="","",'Hedging Dashboard'!AH86)</f>
        <v/>
      </c>
      <c r="O86" s="9" t="str">
        <f t="shared" si="88"/>
        <v/>
      </c>
      <c r="P86" s="13" t="str">
        <f t="shared" si="126"/>
        <v/>
      </c>
      <c r="Q86" s="45" t="str">
        <f t="shared" si="127"/>
        <v/>
      </c>
      <c r="R86" s="4" t="str">
        <f t="shared" si="128"/>
        <v/>
      </c>
      <c r="S86" s="4" t="str">
        <f t="shared" si="98"/>
        <v/>
      </c>
      <c r="T86" s="107" t="str">
        <f t="shared" si="129"/>
        <v/>
      </c>
      <c r="U86" s="4" t="str">
        <f>IF(M86="","",IF(B86="NB",U85,IF(T86="",SUM($T$5:$T86)+S86,SUM($T$5:$T86))))</f>
        <v/>
      </c>
      <c r="V86" s="109" t="str">
        <f t="shared" si="85"/>
        <v/>
      </c>
      <c r="W86" s="83" t="e">
        <f t="shared" si="99"/>
        <v>#VALUE!</v>
      </c>
      <c r="X86" s="85" t="str">
        <f t="shared" si="100"/>
        <v/>
      </c>
      <c r="Y86" s="9" t="str">
        <f t="shared" si="91"/>
        <v>B</v>
      </c>
      <c r="Z86" s="4" t="str">
        <f t="shared" si="92"/>
        <v>M1</v>
      </c>
      <c r="AA86" s="4" t="str">
        <f t="shared" si="93"/>
        <v>B</v>
      </c>
      <c r="AB86" s="4" t="str">
        <f t="shared" si="89"/>
        <v/>
      </c>
      <c r="AC86" s="4" t="str">
        <f t="shared" si="94"/>
        <v/>
      </c>
      <c r="AD86" s="4" t="str">
        <f t="shared" si="95"/>
        <v/>
      </c>
      <c r="AE86" s="1" t="str">
        <f t="shared" si="101"/>
        <v/>
      </c>
      <c r="AF86" s="1" t="str">
        <f t="shared" si="102"/>
        <v/>
      </c>
      <c r="AG86" s="1" t="str">
        <f t="shared" si="103"/>
        <v/>
      </c>
      <c r="AH86" s="1" t="str">
        <f t="shared" si="104"/>
        <v/>
      </c>
      <c r="AI86" s="1" t="str">
        <f t="shared" si="105"/>
        <v/>
      </c>
      <c r="AJ86" s="1" t="str">
        <f t="shared" si="106"/>
        <v/>
      </c>
      <c r="AK86" s="1">
        <f t="shared" si="130"/>
        <v>0</v>
      </c>
      <c r="AL86" s="1">
        <f t="shared" si="131"/>
        <v>0</v>
      </c>
      <c r="AM86" s="1" t="str">
        <f t="shared" si="90"/>
        <v/>
      </c>
      <c r="AN86" s="1">
        <f t="shared" si="107"/>
        <v>0</v>
      </c>
      <c r="AO86" s="1" t="str">
        <f t="shared" si="139"/>
        <v/>
      </c>
      <c r="AP86" s="1" t="str">
        <f t="shared" si="108"/>
        <v>N</v>
      </c>
      <c r="AQ86" s="1" t="str">
        <f t="shared" si="109"/>
        <v>N</v>
      </c>
      <c r="AR86" s="1" t="str">
        <f t="shared" si="110"/>
        <v>N</v>
      </c>
      <c r="AS86" s="1" t="str">
        <f t="shared" si="111"/>
        <v/>
      </c>
      <c r="AT86" s="15" t="str">
        <f t="shared" si="112"/>
        <v/>
      </c>
      <c r="AU86" s="1" t="str">
        <f t="shared" si="113"/>
        <v/>
      </c>
      <c r="AV86" s="1" t="str">
        <f t="shared" si="114"/>
        <v/>
      </c>
      <c r="AW86" s="1" t="str">
        <f t="shared" si="115"/>
        <v/>
      </c>
      <c r="AX86" s="1" t="str">
        <f t="shared" si="116"/>
        <v/>
      </c>
      <c r="AY86" s="1" t="str">
        <f t="shared" si="117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3"/>
        <v>00000</v>
      </c>
      <c r="BD86" s="1" t="str">
        <f t="shared" si="84"/>
        <v>000000</v>
      </c>
      <c r="BE86" s="1" t="str">
        <f t="shared" si="84"/>
        <v>000000</v>
      </c>
      <c r="BF86" s="1" t="str">
        <f t="shared" si="132"/>
        <v>B</v>
      </c>
      <c r="BG86" s="1" t="str">
        <f t="shared" si="118"/>
        <v/>
      </c>
      <c r="BH86" s="1">
        <f t="shared" si="133"/>
        <v>0</v>
      </c>
      <c r="BI86" s="1" t="str">
        <f t="shared" si="119"/>
        <v/>
      </c>
      <c r="BJ86" s="1">
        <f t="shared" si="134"/>
        <v>0</v>
      </c>
      <c r="BK86" s="1" t="str">
        <f t="shared" si="120"/>
        <v/>
      </c>
      <c r="BL86" s="1">
        <f t="shared" si="135"/>
        <v>0</v>
      </c>
      <c r="BM86" s="1" t="str">
        <f t="shared" si="136"/>
        <v>0</v>
      </c>
      <c r="BN86" s="1" t="str">
        <f t="shared" si="137"/>
        <v>0</v>
      </c>
      <c r="BO86" s="1" t="str">
        <f t="shared" si="138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6"/>
        <v/>
      </c>
      <c r="C87" s="102" t="str">
        <f t="shared" si="86"/>
        <v/>
      </c>
      <c r="D87" s="13" t="str">
        <f t="shared" si="121"/>
        <v/>
      </c>
      <c r="E87" s="45" t="str">
        <f t="shared" si="122"/>
        <v/>
      </c>
      <c r="F87" s="8" t="str">
        <f t="shared" si="97"/>
        <v/>
      </c>
      <c r="H87" s="105" t="str">
        <f t="shared" si="87"/>
        <v/>
      </c>
      <c r="I87" s="13" t="str">
        <f t="shared" si="123"/>
        <v/>
      </c>
      <c r="J87" s="45" t="str">
        <f t="shared" si="124"/>
        <v/>
      </c>
      <c r="K87" s="8" t="str">
        <f t="shared" si="125"/>
        <v/>
      </c>
      <c r="L87" s="54"/>
      <c r="M87" s="17" t="str">
        <f>IF('Hedging Dashboard'!AH87="","",'Hedging Dashboard'!AH87)</f>
        <v/>
      </c>
      <c r="O87" s="9" t="str">
        <f t="shared" si="88"/>
        <v/>
      </c>
      <c r="P87" s="13" t="str">
        <f t="shared" si="126"/>
        <v/>
      </c>
      <c r="Q87" s="45" t="str">
        <f t="shared" si="127"/>
        <v/>
      </c>
      <c r="R87" s="4" t="str">
        <f t="shared" si="128"/>
        <v/>
      </c>
      <c r="S87" s="4" t="str">
        <f t="shared" si="98"/>
        <v/>
      </c>
      <c r="T87" s="107" t="str">
        <f t="shared" si="129"/>
        <v/>
      </c>
      <c r="U87" s="4" t="str">
        <f>IF(M87="","",IF(B87="NB",U86,IF(T87="",SUM($T$5:$T87)+S87,SUM($T$5:$T87))))</f>
        <v/>
      </c>
      <c r="V87" s="109" t="str">
        <f t="shared" si="85"/>
        <v/>
      </c>
      <c r="W87" s="83" t="e">
        <f t="shared" si="99"/>
        <v>#VALUE!</v>
      </c>
      <c r="X87" s="85" t="str">
        <f t="shared" si="100"/>
        <v/>
      </c>
      <c r="Y87" s="9" t="str">
        <f t="shared" si="91"/>
        <v>B</v>
      </c>
      <c r="Z87" s="4" t="str">
        <f t="shared" si="92"/>
        <v>M1</v>
      </c>
      <c r="AA87" s="4" t="str">
        <f t="shared" si="93"/>
        <v>B</v>
      </c>
      <c r="AB87" s="4" t="str">
        <f t="shared" si="89"/>
        <v/>
      </c>
      <c r="AC87" s="4" t="str">
        <f t="shared" si="94"/>
        <v/>
      </c>
      <c r="AD87" s="4" t="str">
        <f t="shared" si="95"/>
        <v/>
      </c>
      <c r="AE87" s="1" t="str">
        <f t="shared" si="101"/>
        <v/>
      </c>
      <c r="AF87" s="1" t="str">
        <f t="shared" si="102"/>
        <v/>
      </c>
      <c r="AG87" s="1" t="str">
        <f t="shared" si="103"/>
        <v/>
      </c>
      <c r="AH87" s="1" t="str">
        <f t="shared" si="104"/>
        <v/>
      </c>
      <c r="AI87" s="1" t="str">
        <f t="shared" si="105"/>
        <v/>
      </c>
      <c r="AJ87" s="1" t="str">
        <f t="shared" si="106"/>
        <v/>
      </c>
      <c r="AK87" s="1">
        <f t="shared" si="130"/>
        <v>0</v>
      </c>
      <c r="AL87" s="1">
        <f t="shared" si="131"/>
        <v>0</v>
      </c>
      <c r="AM87" s="1" t="str">
        <f t="shared" si="90"/>
        <v/>
      </c>
      <c r="AN87" s="1">
        <f t="shared" si="107"/>
        <v>0</v>
      </c>
      <c r="AO87" s="1" t="str">
        <f t="shared" si="139"/>
        <v/>
      </c>
      <c r="AP87" s="1" t="str">
        <f t="shared" si="108"/>
        <v>N</v>
      </c>
      <c r="AQ87" s="1" t="str">
        <f t="shared" si="109"/>
        <v>N</v>
      </c>
      <c r="AR87" s="1" t="str">
        <f t="shared" si="110"/>
        <v>N</v>
      </c>
      <c r="AS87" s="1" t="str">
        <f t="shared" si="111"/>
        <v/>
      </c>
      <c r="AT87" s="15" t="str">
        <f t="shared" si="112"/>
        <v/>
      </c>
      <c r="AU87" s="1" t="str">
        <f t="shared" si="113"/>
        <v/>
      </c>
      <c r="AV87" s="1" t="str">
        <f t="shared" si="114"/>
        <v/>
      </c>
      <c r="AW87" s="1" t="str">
        <f t="shared" si="115"/>
        <v/>
      </c>
      <c r="AX87" s="1" t="str">
        <f t="shared" si="116"/>
        <v/>
      </c>
      <c r="AY87" s="1" t="str">
        <f t="shared" si="117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3"/>
        <v>00000</v>
      </c>
      <c r="BD87" s="1" t="str">
        <f t="shared" si="84"/>
        <v>000000</v>
      </c>
      <c r="BE87" s="1" t="str">
        <f t="shared" si="84"/>
        <v>000000</v>
      </c>
      <c r="BF87" s="1" t="str">
        <f t="shared" si="132"/>
        <v>B</v>
      </c>
      <c r="BG87" s="1" t="str">
        <f t="shared" si="118"/>
        <v/>
      </c>
      <c r="BH87" s="1">
        <f t="shared" si="133"/>
        <v>0</v>
      </c>
      <c r="BI87" s="1" t="str">
        <f t="shared" si="119"/>
        <v/>
      </c>
      <c r="BJ87" s="1">
        <f t="shared" si="134"/>
        <v>0</v>
      </c>
      <c r="BK87" s="1" t="str">
        <f t="shared" si="120"/>
        <v/>
      </c>
      <c r="BL87" s="1">
        <f t="shared" si="135"/>
        <v>0</v>
      </c>
      <c r="BM87" s="1" t="str">
        <f t="shared" si="136"/>
        <v>0</v>
      </c>
      <c r="BN87" s="1" t="str">
        <f t="shared" si="137"/>
        <v>0</v>
      </c>
      <c r="BO87" s="1" t="str">
        <f t="shared" si="138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6"/>
        <v/>
      </c>
      <c r="C88" s="102" t="str">
        <f t="shared" si="86"/>
        <v/>
      </c>
      <c r="D88" s="13" t="str">
        <f t="shared" si="121"/>
        <v/>
      </c>
      <c r="E88" s="45" t="str">
        <f t="shared" si="122"/>
        <v/>
      </c>
      <c r="F88" s="8" t="str">
        <f t="shared" si="97"/>
        <v/>
      </c>
      <c r="H88" s="105" t="str">
        <f t="shared" si="87"/>
        <v/>
      </c>
      <c r="I88" s="13" t="str">
        <f t="shared" si="123"/>
        <v/>
      </c>
      <c r="J88" s="45" t="str">
        <f t="shared" si="124"/>
        <v/>
      </c>
      <c r="K88" s="8" t="str">
        <f t="shared" si="125"/>
        <v/>
      </c>
      <c r="L88" s="54"/>
      <c r="M88" s="17" t="str">
        <f>IF('Hedging Dashboard'!AH88="","",'Hedging Dashboard'!AH88)</f>
        <v/>
      </c>
      <c r="O88" s="9" t="str">
        <f t="shared" si="88"/>
        <v/>
      </c>
      <c r="P88" s="13" t="str">
        <f t="shared" si="126"/>
        <v/>
      </c>
      <c r="Q88" s="45" t="str">
        <f t="shared" si="127"/>
        <v/>
      </c>
      <c r="R88" s="4" t="str">
        <f t="shared" si="128"/>
        <v/>
      </c>
      <c r="S88" s="4" t="str">
        <f t="shared" si="98"/>
        <v/>
      </c>
      <c r="T88" s="107" t="str">
        <f t="shared" si="129"/>
        <v/>
      </c>
      <c r="U88" s="4" t="str">
        <f>IF(M88="","",IF(B88="NB",U87,IF(T88="",SUM($T$5:$T88)+S88,SUM($T$5:$T88))))</f>
        <v/>
      </c>
      <c r="V88" s="109" t="str">
        <f t="shared" si="85"/>
        <v/>
      </c>
      <c r="W88" s="83" t="e">
        <f t="shared" si="99"/>
        <v>#VALUE!</v>
      </c>
      <c r="X88" s="85" t="str">
        <f t="shared" si="100"/>
        <v/>
      </c>
      <c r="Y88" s="9" t="str">
        <f t="shared" si="91"/>
        <v>B</v>
      </c>
      <c r="Z88" s="4" t="str">
        <f t="shared" si="92"/>
        <v>M1</v>
      </c>
      <c r="AA88" s="4" t="str">
        <f t="shared" si="93"/>
        <v>B</v>
      </c>
      <c r="AB88" s="4" t="str">
        <f t="shared" si="89"/>
        <v/>
      </c>
      <c r="AC88" s="4" t="str">
        <f t="shared" si="94"/>
        <v/>
      </c>
      <c r="AD88" s="4" t="str">
        <f t="shared" si="95"/>
        <v/>
      </c>
      <c r="AE88" s="1" t="str">
        <f t="shared" si="101"/>
        <v/>
      </c>
      <c r="AF88" s="1" t="str">
        <f t="shared" si="102"/>
        <v/>
      </c>
      <c r="AG88" s="1" t="str">
        <f t="shared" si="103"/>
        <v/>
      </c>
      <c r="AH88" s="1" t="str">
        <f t="shared" si="104"/>
        <v/>
      </c>
      <c r="AI88" s="1" t="str">
        <f t="shared" si="105"/>
        <v/>
      </c>
      <c r="AJ88" s="1" t="str">
        <f t="shared" si="106"/>
        <v/>
      </c>
      <c r="AK88" s="1">
        <f t="shared" si="130"/>
        <v>0</v>
      </c>
      <c r="AL88" s="1">
        <f t="shared" si="131"/>
        <v>0</v>
      </c>
      <c r="AM88" s="1" t="str">
        <f t="shared" si="90"/>
        <v/>
      </c>
      <c r="AN88" s="1">
        <f t="shared" si="107"/>
        <v>0</v>
      </c>
      <c r="AO88" s="1" t="str">
        <f t="shared" si="139"/>
        <v/>
      </c>
      <c r="AP88" s="1" t="str">
        <f t="shared" si="108"/>
        <v>N</v>
      </c>
      <c r="AQ88" s="1" t="str">
        <f t="shared" si="109"/>
        <v>N</v>
      </c>
      <c r="AR88" s="1" t="str">
        <f t="shared" si="110"/>
        <v>N</v>
      </c>
      <c r="AS88" s="1" t="str">
        <f t="shared" si="111"/>
        <v/>
      </c>
      <c r="AT88" s="15" t="str">
        <f t="shared" si="112"/>
        <v/>
      </c>
      <c r="AU88" s="1" t="str">
        <f t="shared" si="113"/>
        <v/>
      </c>
      <c r="AV88" s="1" t="str">
        <f t="shared" si="114"/>
        <v/>
      </c>
      <c r="AW88" s="1" t="str">
        <f t="shared" si="115"/>
        <v/>
      </c>
      <c r="AX88" s="1" t="str">
        <f t="shared" si="116"/>
        <v/>
      </c>
      <c r="AY88" s="1" t="str">
        <f t="shared" si="117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3"/>
        <v>00000</v>
      </c>
      <c r="BD88" s="1" t="str">
        <f t="shared" si="84"/>
        <v>000000</v>
      </c>
      <c r="BE88" s="1" t="str">
        <f t="shared" si="84"/>
        <v>000000</v>
      </c>
      <c r="BF88" s="1" t="str">
        <f t="shared" si="132"/>
        <v>B</v>
      </c>
      <c r="BG88" s="1" t="str">
        <f t="shared" si="118"/>
        <v/>
      </c>
      <c r="BH88" s="1">
        <f t="shared" si="133"/>
        <v>0</v>
      </c>
      <c r="BI88" s="1" t="str">
        <f t="shared" si="119"/>
        <v/>
      </c>
      <c r="BJ88" s="1">
        <f t="shared" si="134"/>
        <v>0</v>
      </c>
      <c r="BK88" s="1" t="str">
        <f t="shared" si="120"/>
        <v/>
      </c>
      <c r="BL88" s="1">
        <f t="shared" si="135"/>
        <v>0</v>
      </c>
      <c r="BM88" s="1" t="str">
        <f t="shared" si="136"/>
        <v>0</v>
      </c>
      <c r="BN88" s="1" t="str">
        <f t="shared" si="137"/>
        <v>0</v>
      </c>
      <c r="BO88" s="1" t="str">
        <f t="shared" si="138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6" t="str">
        <f t="shared" si="96"/>
        <v/>
      </c>
      <c r="C89" s="103" t="str">
        <f t="shared" si="86"/>
        <v/>
      </c>
      <c r="D89" s="13" t="str">
        <f t="shared" si="121"/>
        <v/>
      </c>
      <c r="E89" s="45" t="str">
        <f t="shared" si="122"/>
        <v/>
      </c>
      <c r="F89" s="10" t="str">
        <f t="shared" si="97"/>
        <v/>
      </c>
      <c r="H89" s="106" t="str">
        <f t="shared" si="87"/>
        <v/>
      </c>
      <c r="I89" s="13" t="str">
        <f t="shared" si="123"/>
        <v/>
      </c>
      <c r="J89" s="45" t="str">
        <f t="shared" si="124"/>
        <v/>
      </c>
      <c r="K89" s="10" t="str">
        <f t="shared" si="125"/>
        <v/>
      </c>
      <c r="L89" s="54"/>
      <c r="M89" s="18" t="str">
        <f>IF('Hedging Dashboard'!AH89="","",'Hedging Dashboard'!AH89)</f>
        <v/>
      </c>
      <c r="O89" s="86" t="str">
        <f t="shared" si="88"/>
        <v/>
      </c>
      <c r="P89" s="13" t="str">
        <f t="shared" si="126"/>
        <v/>
      </c>
      <c r="Q89" s="45" t="str">
        <f t="shared" si="127"/>
        <v/>
      </c>
      <c r="R89" s="5" t="str">
        <f t="shared" si="128"/>
        <v/>
      </c>
      <c r="S89" s="5" t="str">
        <f t="shared" si="98"/>
        <v/>
      </c>
      <c r="T89" s="107" t="str">
        <f t="shared" si="129"/>
        <v/>
      </c>
      <c r="U89" s="5" t="str">
        <f>IF(M89="","",IF(B89="NB",U88,IF(T89="",SUM($T$5:$T89)+S89,SUM($T$5:$T89))))</f>
        <v/>
      </c>
      <c r="V89" s="110" t="str">
        <f t="shared" si="85"/>
        <v/>
      </c>
      <c r="W89" s="83" t="e">
        <f t="shared" si="99"/>
        <v>#VALUE!</v>
      </c>
      <c r="X89" s="85" t="str">
        <f t="shared" si="100"/>
        <v/>
      </c>
      <c r="Y89" s="9" t="str">
        <f t="shared" si="91"/>
        <v>B</v>
      </c>
      <c r="Z89" s="4" t="str">
        <f t="shared" si="92"/>
        <v>M1</v>
      </c>
      <c r="AA89" s="4" t="str">
        <f t="shared" si="93"/>
        <v>B</v>
      </c>
      <c r="AB89" s="4" t="str">
        <f t="shared" si="89"/>
        <v/>
      </c>
      <c r="AC89" s="4" t="str">
        <f t="shared" si="94"/>
        <v/>
      </c>
      <c r="AD89" s="4" t="str">
        <f t="shared" si="95"/>
        <v/>
      </c>
      <c r="AE89" s="1" t="str">
        <f t="shared" si="101"/>
        <v/>
      </c>
      <c r="AF89" s="1" t="str">
        <f t="shared" si="102"/>
        <v/>
      </c>
      <c r="AG89" s="1" t="str">
        <f t="shared" si="103"/>
        <v/>
      </c>
      <c r="AH89" s="1" t="str">
        <f t="shared" si="104"/>
        <v/>
      </c>
      <c r="AI89" s="1" t="str">
        <f t="shared" si="105"/>
        <v/>
      </c>
      <c r="AJ89" s="1" t="str">
        <f t="shared" si="106"/>
        <v/>
      </c>
      <c r="AK89" s="1">
        <f t="shared" si="130"/>
        <v>0</v>
      </c>
      <c r="AL89" s="1">
        <f t="shared" si="131"/>
        <v>0</v>
      </c>
      <c r="AM89" s="1" t="str">
        <f t="shared" si="90"/>
        <v/>
      </c>
      <c r="AN89" s="1">
        <f t="shared" si="107"/>
        <v>0</v>
      </c>
      <c r="AO89" s="1" t="str">
        <f t="shared" si="139"/>
        <v/>
      </c>
      <c r="AP89" s="1" t="str">
        <f t="shared" si="108"/>
        <v>N</v>
      </c>
      <c r="AQ89" s="1" t="str">
        <f t="shared" si="109"/>
        <v>N</v>
      </c>
      <c r="AR89" s="1" t="str">
        <f t="shared" si="110"/>
        <v>N</v>
      </c>
      <c r="AS89" s="1" t="str">
        <f t="shared" si="111"/>
        <v/>
      </c>
      <c r="AT89" s="15" t="str">
        <f t="shared" si="112"/>
        <v/>
      </c>
      <c r="AU89" s="1" t="str">
        <f t="shared" si="113"/>
        <v/>
      </c>
      <c r="AV89" s="1" t="str">
        <f t="shared" si="114"/>
        <v/>
      </c>
      <c r="AW89" s="1" t="str">
        <f t="shared" si="115"/>
        <v/>
      </c>
      <c r="AX89" s="1" t="str">
        <f t="shared" si="116"/>
        <v/>
      </c>
      <c r="AY89" s="1" t="str">
        <f t="shared" si="117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3"/>
        <v>00000</v>
      </c>
      <c r="BD89" s="1" t="str">
        <f t="shared" si="84"/>
        <v>000000</v>
      </c>
      <c r="BE89" s="1" t="str">
        <f t="shared" si="84"/>
        <v>000000</v>
      </c>
      <c r="BF89" s="1" t="str">
        <f t="shared" si="132"/>
        <v>B</v>
      </c>
      <c r="BG89" s="1" t="str">
        <f t="shared" si="118"/>
        <v/>
      </c>
      <c r="BH89" s="1">
        <f t="shared" si="133"/>
        <v>0</v>
      </c>
      <c r="BI89" s="1" t="str">
        <f t="shared" si="119"/>
        <v/>
      </c>
      <c r="BJ89" s="1">
        <f t="shared" si="134"/>
        <v>0</v>
      </c>
      <c r="BK89" s="1" t="str">
        <f t="shared" si="120"/>
        <v/>
      </c>
      <c r="BL89" s="1">
        <f t="shared" si="135"/>
        <v>0</v>
      </c>
      <c r="BM89" s="1" t="str">
        <f t="shared" si="136"/>
        <v>0</v>
      </c>
      <c r="BN89" s="1" t="str">
        <f t="shared" si="137"/>
        <v>0</v>
      </c>
      <c r="BO89" s="1" t="str">
        <f t="shared" si="138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6"/>
        <v/>
      </c>
      <c r="C90" s="101" t="str">
        <f t="shared" si="86"/>
        <v/>
      </c>
      <c r="D90" s="13" t="str">
        <f t="shared" si="121"/>
        <v/>
      </c>
      <c r="E90" s="45" t="str">
        <f t="shared" si="122"/>
        <v/>
      </c>
      <c r="F90" s="14" t="str">
        <f t="shared" si="97"/>
        <v/>
      </c>
      <c r="H90" s="104" t="str">
        <f t="shared" si="87"/>
        <v/>
      </c>
      <c r="I90" s="13" t="str">
        <f t="shared" si="123"/>
        <v/>
      </c>
      <c r="J90" s="45" t="str">
        <f t="shared" si="124"/>
        <v/>
      </c>
      <c r="K90" s="14" t="str">
        <f t="shared" si="125"/>
        <v/>
      </c>
      <c r="L90" s="54"/>
      <c r="M90" s="16" t="str">
        <f>IF('Hedging Dashboard'!AH90="","",'Hedging Dashboard'!AH90)</f>
        <v/>
      </c>
      <c r="O90" s="12" t="str">
        <f t="shared" si="88"/>
        <v/>
      </c>
      <c r="P90" s="13" t="str">
        <f t="shared" si="126"/>
        <v/>
      </c>
      <c r="Q90" s="45" t="str">
        <f t="shared" si="127"/>
        <v/>
      </c>
      <c r="R90" s="96" t="str">
        <f t="shared" si="128"/>
        <v/>
      </c>
      <c r="S90" s="96" t="str">
        <f t="shared" si="98"/>
        <v/>
      </c>
      <c r="T90" s="107" t="str">
        <f t="shared" si="129"/>
        <v/>
      </c>
      <c r="U90" s="96" t="str">
        <f>IF(M90="","",IF(B90="NB",U89,IF(T90="",SUM($T$5:$T90)+S90,SUM($T$5:$T90))))</f>
        <v/>
      </c>
      <c r="V90" s="108" t="str">
        <f t="shared" si="85"/>
        <v/>
      </c>
      <c r="W90" s="83" t="e">
        <f t="shared" si="99"/>
        <v>#VALUE!</v>
      </c>
      <c r="X90" s="85" t="str">
        <f t="shared" si="100"/>
        <v/>
      </c>
      <c r="Y90" s="9" t="str">
        <f t="shared" si="91"/>
        <v>B</v>
      </c>
      <c r="Z90" s="4" t="str">
        <f t="shared" si="92"/>
        <v>M1</v>
      </c>
      <c r="AA90" s="4" t="str">
        <f t="shared" si="93"/>
        <v>B</v>
      </c>
      <c r="AB90" s="4" t="str">
        <f t="shared" si="89"/>
        <v/>
      </c>
      <c r="AC90" s="4" t="str">
        <f t="shared" si="94"/>
        <v/>
      </c>
      <c r="AD90" s="4" t="str">
        <f t="shared" si="95"/>
        <v/>
      </c>
      <c r="AE90" s="1" t="str">
        <f t="shared" si="101"/>
        <v/>
      </c>
      <c r="AF90" s="1" t="str">
        <f t="shared" si="102"/>
        <v/>
      </c>
      <c r="AG90" s="1" t="str">
        <f t="shared" si="103"/>
        <v/>
      </c>
      <c r="AH90" s="1" t="str">
        <f t="shared" si="104"/>
        <v/>
      </c>
      <c r="AI90" s="1" t="str">
        <f t="shared" si="105"/>
        <v/>
      </c>
      <c r="AJ90" s="1" t="str">
        <f t="shared" si="106"/>
        <v/>
      </c>
      <c r="AK90" s="1">
        <f t="shared" si="130"/>
        <v>0</v>
      </c>
      <c r="AL90" s="1">
        <f t="shared" si="131"/>
        <v>0</v>
      </c>
      <c r="AM90" s="1" t="str">
        <f t="shared" si="90"/>
        <v/>
      </c>
      <c r="AN90" s="1">
        <f t="shared" si="107"/>
        <v>0</v>
      </c>
      <c r="AO90" s="1" t="str">
        <f t="shared" si="139"/>
        <v/>
      </c>
      <c r="AP90" s="1" t="str">
        <f t="shared" si="108"/>
        <v>N</v>
      </c>
      <c r="AQ90" s="1" t="str">
        <f t="shared" si="109"/>
        <v>N</v>
      </c>
      <c r="AR90" s="1" t="str">
        <f t="shared" si="110"/>
        <v>N</v>
      </c>
      <c r="AS90" s="1" t="str">
        <f t="shared" si="111"/>
        <v/>
      </c>
      <c r="AT90" s="15" t="str">
        <f t="shared" si="112"/>
        <v/>
      </c>
      <c r="AU90" s="1" t="str">
        <f t="shared" si="113"/>
        <v/>
      </c>
      <c r="AV90" s="1" t="str">
        <f t="shared" si="114"/>
        <v/>
      </c>
      <c r="AW90" s="1" t="str">
        <f t="shared" si="115"/>
        <v/>
      </c>
      <c r="AX90" s="1" t="str">
        <f t="shared" si="116"/>
        <v/>
      </c>
      <c r="AY90" s="1" t="str">
        <f t="shared" si="117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3"/>
        <v>00000</v>
      </c>
      <c r="BD90" s="1" t="str">
        <f t="shared" si="84"/>
        <v>000000</v>
      </c>
      <c r="BE90" s="1" t="str">
        <f t="shared" si="84"/>
        <v>000000</v>
      </c>
      <c r="BF90" s="1" t="str">
        <f t="shared" si="132"/>
        <v>B</v>
      </c>
      <c r="BG90" s="1" t="str">
        <f t="shared" si="118"/>
        <v/>
      </c>
      <c r="BH90" s="1">
        <f t="shared" si="133"/>
        <v>0</v>
      </c>
      <c r="BI90" s="1" t="str">
        <f t="shared" si="119"/>
        <v/>
      </c>
      <c r="BJ90" s="1">
        <f t="shared" si="134"/>
        <v>0</v>
      </c>
      <c r="BK90" s="1" t="str">
        <f t="shared" si="120"/>
        <v/>
      </c>
      <c r="BL90" s="1">
        <f t="shared" si="135"/>
        <v>0</v>
      </c>
      <c r="BM90" s="1" t="str">
        <f t="shared" si="136"/>
        <v>0</v>
      </c>
      <c r="BN90" s="1" t="str">
        <f t="shared" si="137"/>
        <v>0</v>
      </c>
      <c r="BO90" s="1" t="str">
        <f t="shared" si="138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6"/>
        <v/>
      </c>
      <c r="C91" s="102" t="str">
        <f t="shared" si="86"/>
        <v/>
      </c>
      <c r="D91" s="13" t="str">
        <f t="shared" si="121"/>
        <v/>
      </c>
      <c r="E91" s="45" t="str">
        <f t="shared" si="122"/>
        <v/>
      </c>
      <c r="F91" s="8" t="str">
        <f t="shared" si="97"/>
        <v/>
      </c>
      <c r="H91" s="105" t="str">
        <f t="shared" si="87"/>
        <v/>
      </c>
      <c r="I91" s="13" t="str">
        <f t="shared" si="123"/>
        <v/>
      </c>
      <c r="J91" s="45" t="str">
        <f t="shared" si="124"/>
        <v/>
      </c>
      <c r="K91" s="8" t="str">
        <f t="shared" si="125"/>
        <v/>
      </c>
      <c r="L91" s="54"/>
      <c r="M91" s="17" t="str">
        <f>IF('Hedging Dashboard'!AH91="","",'Hedging Dashboard'!AH91)</f>
        <v/>
      </c>
      <c r="O91" s="9" t="str">
        <f t="shared" si="88"/>
        <v/>
      </c>
      <c r="P91" s="13" t="str">
        <f t="shared" si="126"/>
        <v/>
      </c>
      <c r="Q91" s="45" t="str">
        <f t="shared" si="127"/>
        <v/>
      </c>
      <c r="R91" s="4" t="str">
        <f t="shared" si="128"/>
        <v/>
      </c>
      <c r="S91" s="4" t="str">
        <f t="shared" si="98"/>
        <v/>
      </c>
      <c r="T91" s="107" t="str">
        <f t="shared" si="129"/>
        <v/>
      </c>
      <c r="U91" s="4" t="str">
        <f>IF(M91="","",IF(B91="NB",U90,IF(T91="",SUM($T$5:$T91)+S91,SUM($T$5:$T91))))</f>
        <v/>
      </c>
      <c r="V91" s="109" t="str">
        <f t="shared" si="85"/>
        <v/>
      </c>
      <c r="W91" s="83" t="e">
        <f t="shared" si="99"/>
        <v>#VALUE!</v>
      </c>
      <c r="X91" s="85" t="str">
        <f t="shared" si="100"/>
        <v/>
      </c>
      <c r="Y91" s="9" t="str">
        <f t="shared" si="91"/>
        <v>B</v>
      </c>
      <c r="Z91" s="4" t="str">
        <f t="shared" si="92"/>
        <v>M1</v>
      </c>
      <c r="AA91" s="4" t="str">
        <f t="shared" si="93"/>
        <v>B</v>
      </c>
      <c r="AB91" s="4" t="str">
        <f t="shared" si="89"/>
        <v/>
      </c>
      <c r="AC91" s="4" t="str">
        <f t="shared" si="94"/>
        <v/>
      </c>
      <c r="AD91" s="4" t="str">
        <f t="shared" si="95"/>
        <v/>
      </c>
      <c r="AE91" s="1" t="str">
        <f t="shared" si="101"/>
        <v/>
      </c>
      <c r="AF91" s="1" t="str">
        <f t="shared" si="102"/>
        <v/>
      </c>
      <c r="AG91" s="1" t="str">
        <f t="shared" si="103"/>
        <v/>
      </c>
      <c r="AH91" s="1" t="str">
        <f t="shared" si="104"/>
        <v/>
      </c>
      <c r="AI91" s="1" t="str">
        <f t="shared" si="105"/>
        <v/>
      </c>
      <c r="AJ91" s="1" t="str">
        <f t="shared" si="106"/>
        <v/>
      </c>
      <c r="AK91" s="1">
        <f t="shared" si="130"/>
        <v>0</v>
      </c>
      <c r="AL91" s="1">
        <f t="shared" si="131"/>
        <v>0</v>
      </c>
      <c r="AM91" s="1" t="str">
        <f t="shared" si="90"/>
        <v/>
      </c>
      <c r="AN91" s="1">
        <f t="shared" si="107"/>
        <v>0</v>
      </c>
      <c r="AO91" s="1" t="str">
        <f t="shared" si="139"/>
        <v/>
      </c>
      <c r="AP91" s="1" t="str">
        <f t="shared" si="108"/>
        <v>N</v>
      </c>
      <c r="AQ91" s="1" t="str">
        <f t="shared" si="109"/>
        <v>N</v>
      </c>
      <c r="AR91" s="1" t="str">
        <f t="shared" si="110"/>
        <v>N</v>
      </c>
      <c r="AS91" s="1" t="str">
        <f t="shared" si="111"/>
        <v/>
      </c>
      <c r="AT91" s="15" t="str">
        <f t="shared" si="112"/>
        <v/>
      </c>
      <c r="AU91" s="1" t="str">
        <f t="shared" si="113"/>
        <v/>
      </c>
      <c r="AV91" s="1" t="str">
        <f t="shared" si="114"/>
        <v/>
      </c>
      <c r="AW91" s="1" t="str">
        <f t="shared" si="115"/>
        <v/>
      </c>
      <c r="AX91" s="1" t="str">
        <f t="shared" si="116"/>
        <v/>
      </c>
      <c r="AY91" s="1" t="str">
        <f t="shared" si="117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3"/>
        <v>00000</v>
      </c>
      <c r="BD91" s="1" t="str">
        <f t="shared" si="84"/>
        <v>000000</v>
      </c>
      <c r="BE91" s="1" t="str">
        <f t="shared" si="84"/>
        <v>000000</v>
      </c>
      <c r="BF91" s="1" t="str">
        <f t="shared" si="132"/>
        <v>B</v>
      </c>
      <c r="BG91" s="1" t="str">
        <f t="shared" si="118"/>
        <v/>
      </c>
      <c r="BH91" s="1">
        <f t="shared" si="133"/>
        <v>0</v>
      </c>
      <c r="BI91" s="1" t="str">
        <f t="shared" si="119"/>
        <v/>
      </c>
      <c r="BJ91" s="1">
        <f t="shared" si="134"/>
        <v>0</v>
      </c>
      <c r="BK91" s="1" t="str">
        <f t="shared" si="120"/>
        <v/>
      </c>
      <c r="BL91" s="1">
        <f t="shared" si="135"/>
        <v>0</v>
      </c>
      <c r="BM91" s="1" t="str">
        <f t="shared" si="136"/>
        <v>0</v>
      </c>
      <c r="BN91" s="1" t="str">
        <f t="shared" si="137"/>
        <v>0</v>
      </c>
      <c r="BO91" s="1" t="str">
        <f t="shared" si="138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6"/>
        <v/>
      </c>
      <c r="C92" s="102" t="str">
        <f t="shared" si="86"/>
        <v/>
      </c>
      <c r="D92" s="13" t="str">
        <f t="shared" si="121"/>
        <v/>
      </c>
      <c r="E92" s="45" t="str">
        <f t="shared" si="122"/>
        <v/>
      </c>
      <c r="F92" s="8" t="str">
        <f t="shared" si="97"/>
        <v/>
      </c>
      <c r="H92" s="105" t="str">
        <f t="shared" si="87"/>
        <v/>
      </c>
      <c r="I92" s="13" t="str">
        <f t="shared" si="123"/>
        <v/>
      </c>
      <c r="J92" s="45" t="str">
        <f t="shared" si="124"/>
        <v/>
      </c>
      <c r="K92" s="8" t="str">
        <f t="shared" si="125"/>
        <v/>
      </c>
      <c r="L92" s="54"/>
      <c r="M92" s="17" t="str">
        <f>IF('Hedging Dashboard'!AH92="","",'Hedging Dashboard'!AH92)</f>
        <v/>
      </c>
      <c r="O92" s="9" t="str">
        <f t="shared" si="88"/>
        <v/>
      </c>
      <c r="P92" s="13" t="str">
        <f t="shared" si="126"/>
        <v/>
      </c>
      <c r="Q92" s="45" t="str">
        <f t="shared" si="127"/>
        <v/>
      </c>
      <c r="R92" s="4" t="str">
        <f t="shared" si="128"/>
        <v/>
      </c>
      <c r="S92" s="4" t="str">
        <f t="shared" si="98"/>
        <v/>
      </c>
      <c r="T92" s="107" t="str">
        <f t="shared" si="129"/>
        <v/>
      </c>
      <c r="U92" s="4" t="str">
        <f>IF(M92="","",IF(B92="NB",U91,IF(T92="",SUM($T$5:$T92)+S92,SUM($T$5:$T92))))</f>
        <v/>
      </c>
      <c r="V92" s="109" t="str">
        <f t="shared" si="85"/>
        <v/>
      </c>
      <c r="W92" s="83" t="e">
        <f t="shared" si="99"/>
        <v>#VALUE!</v>
      </c>
      <c r="X92" s="85" t="str">
        <f t="shared" si="100"/>
        <v/>
      </c>
      <c r="Y92" s="9" t="str">
        <f t="shared" si="91"/>
        <v>B</v>
      </c>
      <c r="Z92" s="4" t="str">
        <f t="shared" si="92"/>
        <v>M1</v>
      </c>
      <c r="AA92" s="4" t="str">
        <f t="shared" si="93"/>
        <v>B</v>
      </c>
      <c r="AB92" s="4" t="str">
        <f t="shared" si="89"/>
        <v/>
      </c>
      <c r="AC92" s="4" t="str">
        <f t="shared" si="94"/>
        <v/>
      </c>
      <c r="AD92" s="4" t="str">
        <f t="shared" si="95"/>
        <v/>
      </c>
      <c r="AE92" s="1" t="str">
        <f t="shared" si="101"/>
        <v/>
      </c>
      <c r="AF92" s="1" t="str">
        <f t="shared" si="102"/>
        <v/>
      </c>
      <c r="AG92" s="1" t="str">
        <f t="shared" si="103"/>
        <v/>
      </c>
      <c r="AH92" s="1" t="str">
        <f t="shared" si="104"/>
        <v/>
      </c>
      <c r="AI92" s="1" t="str">
        <f t="shared" si="105"/>
        <v/>
      </c>
      <c r="AJ92" s="1" t="str">
        <f t="shared" si="106"/>
        <v/>
      </c>
      <c r="AK92" s="1">
        <f t="shared" si="130"/>
        <v>0</v>
      </c>
      <c r="AL92" s="1">
        <f t="shared" si="131"/>
        <v>0</v>
      </c>
      <c r="AM92" s="1" t="str">
        <f t="shared" si="90"/>
        <v/>
      </c>
      <c r="AN92" s="1">
        <f t="shared" si="107"/>
        <v>0</v>
      </c>
      <c r="AO92" s="1" t="str">
        <f t="shared" si="139"/>
        <v/>
      </c>
      <c r="AP92" s="1" t="str">
        <f t="shared" si="108"/>
        <v>N</v>
      </c>
      <c r="AQ92" s="1" t="str">
        <f t="shared" si="109"/>
        <v>N</v>
      </c>
      <c r="AR92" s="1" t="str">
        <f t="shared" si="110"/>
        <v>N</v>
      </c>
      <c r="AS92" s="1" t="str">
        <f t="shared" si="111"/>
        <v/>
      </c>
      <c r="AT92" s="15" t="str">
        <f t="shared" si="112"/>
        <v/>
      </c>
      <c r="AU92" s="1" t="str">
        <f t="shared" si="113"/>
        <v/>
      </c>
      <c r="AV92" s="1" t="str">
        <f t="shared" si="114"/>
        <v/>
      </c>
      <c r="AW92" s="1" t="str">
        <f t="shared" si="115"/>
        <v/>
      </c>
      <c r="AX92" s="1" t="str">
        <f t="shared" si="116"/>
        <v/>
      </c>
      <c r="AY92" s="1" t="str">
        <f t="shared" si="117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3"/>
        <v>00000</v>
      </c>
      <c r="BD92" s="1" t="str">
        <f t="shared" si="84"/>
        <v>000000</v>
      </c>
      <c r="BE92" s="1" t="str">
        <f t="shared" si="84"/>
        <v>000000</v>
      </c>
      <c r="BF92" s="1" t="str">
        <f t="shared" si="132"/>
        <v>B</v>
      </c>
      <c r="BG92" s="1" t="str">
        <f t="shared" si="118"/>
        <v/>
      </c>
      <c r="BH92" s="1">
        <f t="shared" si="133"/>
        <v>0</v>
      </c>
      <c r="BI92" s="1" t="str">
        <f t="shared" si="119"/>
        <v/>
      </c>
      <c r="BJ92" s="1">
        <f t="shared" si="134"/>
        <v>0</v>
      </c>
      <c r="BK92" s="1" t="str">
        <f t="shared" si="120"/>
        <v/>
      </c>
      <c r="BL92" s="1">
        <f t="shared" si="135"/>
        <v>0</v>
      </c>
      <c r="BM92" s="1" t="str">
        <f t="shared" si="136"/>
        <v>0</v>
      </c>
      <c r="BN92" s="1" t="str">
        <f t="shared" si="137"/>
        <v>0</v>
      </c>
      <c r="BO92" s="1" t="str">
        <f t="shared" si="138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6"/>
        <v/>
      </c>
      <c r="C93" s="102" t="str">
        <f t="shared" si="86"/>
        <v/>
      </c>
      <c r="D93" s="13" t="str">
        <f t="shared" si="121"/>
        <v/>
      </c>
      <c r="E93" s="45" t="str">
        <f t="shared" si="122"/>
        <v/>
      </c>
      <c r="F93" s="8" t="str">
        <f t="shared" si="97"/>
        <v/>
      </c>
      <c r="H93" s="105" t="str">
        <f t="shared" si="87"/>
        <v/>
      </c>
      <c r="I93" s="13" t="str">
        <f t="shared" si="123"/>
        <v/>
      </c>
      <c r="J93" s="45" t="str">
        <f t="shared" si="124"/>
        <v/>
      </c>
      <c r="K93" s="8" t="str">
        <f t="shared" si="125"/>
        <v/>
      </c>
      <c r="L93" s="54"/>
      <c r="M93" s="17" t="str">
        <f>IF('Hedging Dashboard'!AH93="","",'Hedging Dashboard'!AH93)</f>
        <v/>
      </c>
      <c r="O93" s="9" t="str">
        <f t="shared" si="88"/>
        <v/>
      </c>
      <c r="P93" s="13" t="str">
        <f t="shared" si="126"/>
        <v/>
      </c>
      <c r="Q93" s="45" t="str">
        <f t="shared" si="127"/>
        <v/>
      </c>
      <c r="R93" s="4" t="str">
        <f t="shared" si="128"/>
        <v/>
      </c>
      <c r="S93" s="4" t="str">
        <f t="shared" si="98"/>
        <v/>
      </c>
      <c r="T93" s="107" t="str">
        <f t="shared" si="129"/>
        <v/>
      </c>
      <c r="U93" s="4" t="str">
        <f>IF(M93="","",IF(B93="NB",U92,IF(T93="",SUM($T$5:$T93)+S93,SUM($T$5:$T93))))</f>
        <v/>
      </c>
      <c r="V93" s="109" t="str">
        <f t="shared" si="85"/>
        <v/>
      </c>
      <c r="W93" s="83" t="e">
        <f t="shared" si="99"/>
        <v>#VALUE!</v>
      </c>
      <c r="X93" s="85" t="str">
        <f t="shared" si="100"/>
        <v/>
      </c>
      <c r="Y93" s="9" t="str">
        <f t="shared" si="91"/>
        <v>B</v>
      </c>
      <c r="Z93" s="4" t="str">
        <f t="shared" si="92"/>
        <v>M1</v>
      </c>
      <c r="AA93" s="4" t="str">
        <f t="shared" si="93"/>
        <v>B</v>
      </c>
      <c r="AB93" s="4" t="str">
        <f t="shared" si="89"/>
        <v/>
      </c>
      <c r="AC93" s="4" t="str">
        <f t="shared" si="94"/>
        <v/>
      </c>
      <c r="AD93" s="4" t="str">
        <f t="shared" si="95"/>
        <v/>
      </c>
      <c r="AE93" s="1" t="str">
        <f t="shared" si="101"/>
        <v/>
      </c>
      <c r="AF93" s="1" t="str">
        <f t="shared" si="102"/>
        <v/>
      </c>
      <c r="AG93" s="1" t="str">
        <f t="shared" si="103"/>
        <v/>
      </c>
      <c r="AH93" s="1" t="str">
        <f t="shared" si="104"/>
        <v/>
      </c>
      <c r="AI93" s="1" t="str">
        <f t="shared" si="105"/>
        <v/>
      </c>
      <c r="AJ93" s="1" t="str">
        <f t="shared" si="106"/>
        <v/>
      </c>
      <c r="AK93" s="1">
        <f t="shared" si="130"/>
        <v>0</v>
      </c>
      <c r="AL93" s="1">
        <f t="shared" si="131"/>
        <v>0</v>
      </c>
      <c r="AM93" s="1" t="str">
        <f t="shared" si="90"/>
        <v/>
      </c>
      <c r="AN93" s="1">
        <f t="shared" si="107"/>
        <v>0</v>
      </c>
      <c r="AO93" s="1" t="str">
        <f t="shared" si="139"/>
        <v/>
      </c>
      <c r="AP93" s="1" t="str">
        <f t="shared" si="108"/>
        <v>N</v>
      </c>
      <c r="AQ93" s="1" t="str">
        <f t="shared" si="109"/>
        <v>N</v>
      </c>
      <c r="AR93" s="1" t="str">
        <f t="shared" si="110"/>
        <v>N</v>
      </c>
      <c r="AS93" s="1" t="str">
        <f t="shared" si="111"/>
        <v/>
      </c>
      <c r="AT93" s="15" t="str">
        <f t="shared" si="112"/>
        <v/>
      </c>
      <c r="AU93" s="1" t="str">
        <f t="shared" si="113"/>
        <v/>
      </c>
      <c r="AV93" s="1" t="str">
        <f t="shared" si="114"/>
        <v/>
      </c>
      <c r="AW93" s="1" t="str">
        <f t="shared" si="115"/>
        <v/>
      </c>
      <c r="AX93" s="1" t="str">
        <f t="shared" si="116"/>
        <v/>
      </c>
      <c r="AY93" s="1" t="str">
        <f t="shared" si="117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3"/>
        <v>00000</v>
      </c>
      <c r="BD93" s="1" t="str">
        <f t="shared" si="84"/>
        <v>000000</v>
      </c>
      <c r="BE93" s="1" t="str">
        <f t="shared" si="84"/>
        <v>000000</v>
      </c>
      <c r="BF93" s="1" t="str">
        <f t="shared" si="132"/>
        <v>B</v>
      </c>
      <c r="BG93" s="1" t="str">
        <f t="shared" si="118"/>
        <v/>
      </c>
      <c r="BH93" s="1">
        <f t="shared" si="133"/>
        <v>0</v>
      </c>
      <c r="BI93" s="1" t="str">
        <f t="shared" si="119"/>
        <v/>
      </c>
      <c r="BJ93" s="1">
        <f t="shared" si="134"/>
        <v>0</v>
      </c>
      <c r="BK93" s="1" t="str">
        <f t="shared" si="120"/>
        <v/>
      </c>
      <c r="BL93" s="1">
        <f t="shared" si="135"/>
        <v>0</v>
      </c>
      <c r="BM93" s="1" t="str">
        <f t="shared" si="136"/>
        <v>0</v>
      </c>
      <c r="BN93" s="1" t="str">
        <f t="shared" si="137"/>
        <v>0</v>
      </c>
      <c r="BO93" s="1" t="str">
        <f t="shared" si="138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6" t="str">
        <f t="shared" si="96"/>
        <v/>
      </c>
      <c r="C94" s="103" t="str">
        <f t="shared" si="86"/>
        <v/>
      </c>
      <c r="D94" s="13" t="str">
        <f t="shared" si="121"/>
        <v/>
      </c>
      <c r="E94" s="45" t="str">
        <f t="shared" si="122"/>
        <v/>
      </c>
      <c r="F94" s="10" t="str">
        <f t="shared" si="97"/>
        <v/>
      </c>
      <c r="H94" s="106" t="str">
        <f t="shared" si="87"/>
        <v/>
      </c>
      <c r="I94" s="13" t="str">
        <f t="shared" si="123"/>
        <v/>
      </c>
      <c r="J94" s="45" t="str">
        <f t="shared" si="124"/>
        <v/>
      </c>
      <c r="K94" s="10" t="str">
        <f t="shared" si="125"/>
        <v/>
      </c>
      <c r="L94" s="54"/>
      <c r="M94" s="18" t="str">
        <f>IF('Hedging Dashboard'!AH94="","",'Hedging Dashboard'!AH94)</f>
        <v/>
      </c>
      <c r="O94" s="86" t="str">
        <f t="shared" si="88"/>
        <v/>
      </c>
      <c r="P94" s="13" t="str">
        <f t="shared" si="126"/>
        <v/>
      </c>
      <c r="Q94" s="45" t="str">
        <f t="shared" si="127"/>
        <v/>
      </c>
      <c r="R94" s="5" t="str">
        <f t="shared" si="128"/>
        <v/>
      </c>
      <c r="S94" s="5" t="str">
        <f t="shared" si="98"/>
        <v/>
      </c>
      <c r="T94" s="107" t="str">
        <f t="shared" si="129"/>
        <v/>
      </c>
      <c r="U94" s="5" t="str">
        <f>IF(M94="","",IF(B94="NB",U93,IF(T94="",SUM($T$5:$T94)+S94,SUM($T$5:$T94))))</f>
        <v/>
      </c>
      <c r="V94" s="110" t="str">
        <f t="shared" si="85"/>
        <v/>
      </c>
      <c r="W94" s="83" t="e">
        <f t="shared" si="99"/>
        <v>#VALUE!</v>
      </c>
      <c r="X94" s="85" t="str">
        <f t="shared" si="100"/>
        <v/>
      </c>
      <c r="Y94" s="9" t="str">
        <f t="shared" si="91"/>
        <v>B</v>
      </c>
      <c r="Z94" s="4" t="str">
        <f t="shared" si="92"/>
        <v>M1</v>
      </c>
      <c r="AA94" s="4" t="str">
        <f t="shared" si="93"/>
        <v>B</v>
      </c>
      <c r="AB94" s="4" t="str">
        <f t="shared" si="89"/>
        <v/>
      </c>
      <c r="AC94" s="4" t="str">
        <f t="shared" si="94"/>
        <v/>
      </c>
      <c r="AD94" s="4" t="str">
        <f t="shared" si="95"/>
        <v/>
      </c>
      <c r="AE94" s="1" t="str">
        <f t="shared" si="101"/>
        <v/>
      </c>
      <c r="AF94" s="1" t="str">
        <f t="shared" si="102"/>
        <v/>
      </c>
      <c r="AG94" s="1" t="str">
        <f t="shared" si="103"/>
        <v/>
      </c>
      <c r="AH94" s="1" t="str">
        <f t="shared" si="104"/>
        <v/>
      </c>
      <c r="AI94" s="1" t="str">
        <f t="shared" si="105"/>
        <v/>
      </c>
      <c r="AJ94" s="1" t="str">
        <f t="shared" si="106"/>
        <v/>
      </c>
      <c r="AK94" s="1">
        <f t="shared" si="130"/>
        <v>0</v>
      </c>
      <c r="AL94" s="1">
        <f t="shared" si="131"/>
        <v>0</v>
      </c>
      <c r="AM94" s="1" t="str">
        <f t="shared" si="90"/>
        <v/>
      </c>
      <c r="AN94" s="1">
        <f t="shared" si="107"/>
        <v>0</v>
      </c>
      <c r="AO94" s="1" t="str">
        <f t="shared" si="139"/>
        <v/>
      </c>
      <c r="AP94" s="1" t="str">
        <f t="shared" si="108"/>
        <v>N</v>
      </c>
      <c r="AQ94" s="1" t="str">
        <f t="shared" si="109"/>
        <v>N</v>
      </c>
      <c r="AR94" s="1" t="str">
        <f t="shared" si="110"/>
        <v>N</v>
      </c>
      <c r="AS94" s="1" t="str">
        <f t="shared" si="111"/>
        <v/>
      </c>
      <c r="AT94" s="15" t="str">
        <f t="shared" si="112"/>
        <v/>
      </c>
      <c r="AU94" s="1" t="str">
        <f t="shared" si="113"/>
        <v/>
      </c>
      <c r="AV94" s="1" t="str">
        <f t="shared" si="114"/>
        <v/>
      </c>
      <c r="AW94" s="1" t="str">
        <f t="shared" si="115"/>
        <v/>
      </c>
      <c r="AX94" s="1" t="str">
        <f t="shared" si="116"/>
        <v/>
      </c>
      <c r="AY94" s="1" t="str">
        <f t="shared" si="117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3"/>
        <v>00000</v>
      </c>
      <c r="BD94" s="1" t="str">
        <f t="shared" si="84"/>
        <v>000000</v>
      </c>
      <c r="BE94" s="1" t="str">
        <f t="shared" si="84"/>
        <v>000000</v>
      </c>
      <c r="BF94" s="1" t="str">
        <f t="shared" si="132"/>
        <v>B</v>
      </c>
      <c r="BG94" s="1" t="str">
        <f t="shared" si="118"/>
        <v/>
      </c>
      <c r="BH94" s="1">
        <f t="shared" si="133"/>
        <v>0</v>
      </c>
      <c r="BI94" s="1" t="str">
        <f t="shared" si="119"/>
        <v/>
      </c>
      <c r="BJ94" s="1">
        <f t="shared" si="134"/>
        <v>0</v>
      </c>
      <c r="BK94" s="1" t="str">
        <f t="shared" si="120"/>
        <v/>
      </c>
      <c r="BL94" s="1">
        <f t="shared" si="135"/>
        <v>0</v>
      </c>
      <c r="BM94" s="1" t="str">
        <f t="shared" si="136"/>
        <v>0</v>
      </c>
      <c r="BN94" s="1" t="str">
        <f t="shared" si="137"/>
        <v>0</v>
      </c>
      <c r="BO94" s="1" t="str">
        <f t="shared" si="138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6"/>
        <v/>
      </c>
      <c r="C95" s="101" t="str">
        <f t="shared" si="86"/>
        <v/>
      </c>
      <c r="D95" s="13" t="str">
        <f t="shared" si="121"/>
        <v/>
      </c>
      <c r="E95" s="45" t="str">
        <f t="shared" si="122"/>
        <v/>
      </c>
      <c r="F95" s="14" t="str">
        <f t="shared" si="97"/>
        <v/>
      </c>
      <c r="H95" s="104" t="str">
        <f t="shared" si="87"/>
        <v/>
      </c>
      <c r="I95" s="13" t="str">
        <f t="shared" si="123"/>
        <v/>
      </c>
      <c r="J95" s="45" t="str">
        <f t="shared" si="124"/>
        <v/>
      </c>
      <c r="K95" s="14" t="str">
        <f t="shared" si="125"/>
        <v/>
      </c>
      <c r="L95" s="54"/>
      <c r="M95" s="16" t="str">
        <f>IF('Hedging Dashboard'!AH95="","",'Hedging Dashboard'!AH95)</f>
        <v/>
      </c>
      <c r="O95" s="12" t="str">
        <f t="shared" si="88"/>
        <v/>
      </c>
      <c r="P95" s="13" t="str">
        <f t="shared" si="126"/>
        <v/>
      </c>
      <c r="Q95" s="45" t="str">
        <f t="shared" si="127"/>
        <v/>
      </c>
      <c r="R95" s="96" t="str">
        <f t="shared" si="128"/>
        <v/>
      </c>
      <c r="S95" s="96" t="str">
        <f t="shared" si="98"/>
        <v/>
      </c>
      <c r="T95" s="107" t="str">
        <f t="shared" si="129"/>
        <v/>
      </c>
      <c r="U95" s="96" t="str">
        <f>IF(M95="","",IF(B95="NB",U94,IF(T95="",SUM($T$5:$T95)+S95,SUM($T$5:$T95))))</f>
        <v/>
      </c>
      <c r="V95" s="108" t="str">
        <f t="shared" si="85"/>
        <v/>
      </c>
      <c r="W95" s="83" t="e">
        <f t="shared" si="99"/>
        <v>#VALUE!</v>
      </c>
      <c r="X95" s="85" t="str">
        <f t="shared" si="100"/>
        <v/>
      </c>
      <c r="Y95" s="9" t="str">
        <f t="shared" si="91"/>
        <v>B</v>
      </c>
      <c r="Z95" s="4" t="str">
        <f t="shared" si="92"/>
        <v>M1</v>
      </c>
      <c r="AA95" s="4" t="str">
        <f t="shared" si="93"/>
        <v>B</v>
      </c>
      <c r="AB95" s="4" t="str">
        <f t="shared" si="89"/>
        <v/>
      </c>
      <c r="AC95" s="4" t="str">
        <f t="shared" si="94"/>
        <v/>
      </c>
      <c r="AD95" s="4" t="str">
        <f t="shared" si="95"/>
        <v/>
      </c>
      <c r="AE95" s="1" t="str">
        <f t="shared" si="101"/>
        <v/>
      </c>
      <c r="AF95" s="1" t="str">
        <f t="shared" si="102"/>
        <v/>
      </c>
      <c r="AG95" s="1" t="str">
        <f t="shared" si="103"/>
        <v/>
      </c>
      <c r="AH95" s="1" t="str">
        <f t="shared" si="104"/>
        <v/>
      </c>
      <c r="AI95" s="1" t="str">
        <f t="shared" si="105"/>
        <v/>
      </c>
      <c r="AJ95" s="1" t="str">
        <f t="shared" si="106"/>
        <v/>
      </c>
      <c r="AK95" s="1">
        <f t="shared" si="130"/>
        <v>0</v>
      </c>
      <c r="AL95" s="1">
        <f t="shared" si="131"/>
        <v>0</v>
      </c>
      <c r="AM95" s="1" t="str">
        <f t="shared" si="90"/>
        <v/>
      </c>
      <c r="AN95" s="1">
        <f t="shared" si="107"/>
        <v>0</v>
      </c>
      <c r="AO95" s="1" t="str">
        <f t="shared" si="139"/>
        <v/>
      </c>
      <c r="AP95" s="1" t="str">
        <f t="shared" si="108"/>
        <v>N</v>
      </c>
      <c r="AQ95" s="1" t="str">
        <f t="shared" si="109"/>
        <v>N</v>
      </c>
      <c r="AR95" s="1" t="str">
        <f t="shared" si="110"/>
        <v>N</v>
      </c>
      <c r="AS95" s="1" t="str">
        <f t="shared" si="111"/>
        <v/>
      </c>
      <c r="AT95" s="15" t="str">
        <f t="shared" si="112"/>
        <v/>
      </c>
      <c r="AU95" s="1" t="str">
        <f t="shared" si="113"/>
        <v/>
      </c>
      <c r="AV95" s="1" t="str">
        <f t="shared" si="114"/>
        <v/>
      </c>
      <c r="AW95" s="1" t="str">
        <f t="shared" si="115"/>
        <v/>
      </c>
      <c r="AX95" s="1" t="str">
        <f t="shared" si="116"/>
        <v/>
      </c>
      <c r="AY95" s="1" t="str">
        <f t="shared" si="117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3"/>
        <v>00000</v>
      </c>
      <c r="BD95" s="1" t="str">
        <f t="shared" si="84"/>
        <v>000000</v>
      </c>
      <c r="BE95" s="1" t="str">
        <f t="shared" si="84"/>
        <v>000000</v>
      </c>
      <c r="BF95" s="1" t="str">
        <f t="shared" si="132"/>
        <v>B</v>
      </c>
      <c r="BG95" s="1" t="str">
        <f t="shared" si="118"/>
        <v/>
      </c>
      <c r="BH95" s="1">
        <f t="shared" si="133"/>
        <v>0</v>
      </c>
      <c r="BI95" s="1" t="str">
        <f t="shared" si="119"/>
        <v/>
      </c>
      <c r="BJ95" s="1">
        <f t="shared" si="134"/>
        <v>0</v>
      </c>
      <c r="BK95" s="1" t="str">
        <f t="shared" si="120"/>
        <v/>
      </c>
      <c r="BL95" s="1">
        <f t="shared" si="135"/>
        <v>0</v>
      </c>
      <c r="BM95" s="1" t="str">
        <f t="shared" si="136"/>
        <v>0</v>
      </c>
      <c r="BN95" s="1" t="str">
        <f t="shared" si="137"/>
        <v>0</v>
      </c>
      <c r="BO95" s="1" t="str">
        <f t="shared" si="138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6"/>
        <v/>
      </c>
      <c r="C96" s="102" t="str">
        <f t="shared" si="86"/>
        <v/>
      </c>
      <c r="D96" s="13" t="str">
        <f t="shared" si="121"/>
        <v/>
      </c>
      <c r="E96" s="45" t="str">
        <f t="shared" si="122"/>
        <v/>
      </c>
      <c r="F96" s="8" t="str">
        <f t="shared" si="97"/>
        <v/>
      </c>
      <c r="H96" s="105" t="str">
        <f t="shared" si="87"/>
        <v/>
      </c>
      <c r="I96" s="13" t="str">
        <f t="shared" si="123"/>
        <v/>
      </c>
      <c r="J96" s="45" t="str">
        <f t="shared" si="124"/>
        <v/>
      </c>
      <c r="K96" s="8" t="str">
        <f t="shared" si="125"/>
        <v/>
      </c>
      <c r="L96" s="54"/>
      <c r="M96" s="17" t="str">
        <f>IF('Hedging Dashboard'!AH96="","",'Hedging Dashboard'!AH96)</f>
        <v/>
      </c>
      <c r="O96" s="9" t="str">
        <f t="shared" si="88"/>
        <v/>
      </c>
      <c r="P96" s="13" t="str">
        <f t="shared" si="126"/>
        <v/>
      </c>
      <c r="Q96" s="45" t="str">
        <f t="shared" si="127"/>
        <v/>
      </c>
      <c r="R96" s="4" t="str">
        <f t="shared" si="128"/>
        <v/>
      </c>
      <c r="S96" s="4" t="str">
        <f t="shared" si="98"/>
        <v/>
      </c>
      <c r="T96" s="107" t="str">
        <f t="shared" si="129"/>
        <v/>
      </c>
      <c r="U96" s="4" t="str">
        <f>IF(M96="","",IF(B96="NB",U95,IF(T96="",SUM($T$5:$T96)+S96,SUM($T$5:$T96))))</f>
        <v/>
      </c>
      <c r="V96" s="109" t="str">
        <f t="shared" si="85"/>
        <v/>
      </c>
      <c r="W96" s="83" t="e">
        <f t="shared" si="99"/>
        <v>#VALUE!</v>
      </c>
      <c r="X96" s="85" t="str">
        <f t="shared" si="100"/>
        <v/>
      </c>
      <c r="Y96" s="9" t="str">
        <f t="shared" si="91"/>
        <v>B</v>
      </c>
      <c r="Z96" s="4" t="str">
        <f t="shared" si="92"/>
        <v>M1</v>
      </c>
      <c r="AA96" s="4" t="str">
        <f t="shared" si="93"/>
        <v>B</v>
      </c>
      <c r="AB96" s="4" t="str">
        <f t="shared" si="89"/>
        <v/>
      </c>
      <c r="AC96" s="4" t="str">
        <f t="shared" si="94"/>
        <v/>
      </c>
      <c r="AD96" s="4" t="str">
        <f t="shared" si="95"/>
        <v/>
      </c>
      <c r="AE96" s="1" t="str">
        <f t="shared" si="101"/>
        <v/>
      </c>
      <c r="AF96" s="1" t="str">
        <f t="shared" si="102"/>
        <v/>
      </c>
      <c r="AG96" s="1" t="str">
        <f t="shared" si="103"/>
        <v/>
      </c>
      <c r="AH96" s="1" t="str">
        <f t="shared" si="104"/>
        <v/>
      </c>
      <c r="AI96" s="1" t="str">
        <f t="shared" si="105"/>
        <v/>
      </c>
      <c r="AJ96" s="1" t="str">
        <f t="shared" si="106"/>
        <v/>
      </c>
      <c r="AK96" s="1">
        <f t="shared" si="130"/>
        <v>0</v>
      </c>
      <c r="AL96" s="1">
        <f t="shared" si="131"/>
        <v>0</v>
      </c>
      <c r="AM96" s="1" t="str">
        <f t="shared" si="90"/>
        <v/>
      </c>
      <c r="AN96" s="1">
        <f t="shared" si="107"/>
        <v>0</v>
      </c>
      <c r="AO96" s="1" t="str">
        <f t="shared" si="139"/>
        <v/>
      </c>
      <c r="AP96" s="1" t="str">
        <f t="shared" si="108"/>
        <v>N</v>
      </c>
      <c r="AQ96" s="1" t="str">
        <f t="shared" si="109"/>
        <v>N</v>
      </c>
      <c r="AR96" s="1" t="str">
        <f t="shared" si="110"/>
        <v>N</v>
      </c>
      <c r="AS96" s="1" t="str">
        <f t="shared" si="111"/>
        <v/>
      </c>
      <c r="AT96" s="15" t="str">
        <f t="shared" si="112"/>
        <v/>
      </c>
      <c r="AU96" s="1" t="str">
        <f t="shared" si="113"/>
        <v/>
      </c>
      <c r="AV96" s="1" t="str">
        <f t="shared" si="114"/>
        <v/>
      </c>
      <c r="AW96" s="1" t="str">
        <f t="shared" si="115"/>
        <v/>
      </c>
      <c r="AX96" s="1" t="str">
        <f t="shared" si="116"/>
        <v/>
      </c>
      <c r="AY96" s="1" t="str">
        <f t="shared" si="117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3"/>
        <v>00000</v>
      </c>
      <c r="BD96" s="1" t="str">
        <f t="shared" si="84"/>
        <v>000000</v>
      </c>
      <c r="BE96" s="1" t="str">
        <f t="shared" si="84"/>
        <v>000000</v>
      </c>
      <c r="BF96" s="1" t="str">
        <f t="shared" si="132"/>
        <v>B</v>
      </c>
      <c r="BG96" s="1" t="str">
        <f t="shared" si="118"/>
        <v/>
      </c>
      <c r="BH96" s="1">
        <f t="shared" si="133"/>
        <v>0</v>
      </c>
      <c r="BI96" s="1" t="str">
        <f t="shared" si="119"/>
        <v/>
      </c>
      <c r="BJ96" s="1">
        <f t="shared" si="134"/>
        <v>0</v>
      </c>
      <c r="BK96" s="1" t="str">
        <f t="shared" si="120"/>
        <v/>
      </c>
      <c r="BL96" s="1">
        <f t="shared" si="135"/>
        <v>0</v>
      </c>
      <c r="BM96" s="1" t="str">
        <f t="shared" si="136"/>
        <v>0</v>
      </c>
      <c r="BN96" s="1" t="str">
        <f t="shared" si="137"/>
        <v>0</v>
      </c>
      <c r="BO96" s="1" t="str">
        <f t="shared" si="138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6"/>
        <v/>
      </c>
      <c r="C97" s="102" t="str">
        <f t="shared" si="86"/>
        <v/>
      </c>
      <c r="D97" s="13" t="str">
        <f t="shared" si="121"/>
        <v/>
      </c>
      <c r="E97" s="45" t="str">
        <f t="shared" si="122"/>
        <v/>
      </c>
      <c r="F97" s="8" t="str">
        <f t="shared" si="97"/>
        <v/>
      </c>
      <c r="H97" s="105" t="str">
        <f t="shared" si="87"/>
        <v/>
      </c>
      <c r="I97" s="13" t="str">
        <f t="shared" si="123"/>
        <v/>
      </c>
      <c r="J97" s="45" t="str">
        <f t="shared" si="124"/>
        <v/>
      </c>
      <c r="K97" s="8" t="str">
        <f t="shared" si="125"/>
        <v/>
      </c>
      <c r="L97" s="54"/>
      <c r="M97" s="17" t="str">
        <f>IF('Hedging Dashboard'!AH97="","",'Hedging Dashboard'!AH97)</f>
        <v/>
      </c>
      <c r="O97" s="9" t="str">
        <f t="shared" si="88"/>
        <v/>
      </c>
      <c r="P97" s="13" t="str">
        <f t="shared" si="126"/>
        <v/>
      </c>
      <c r="Q97" s="45" t="str">
        <f t="shared" si="127"/>
        <v/>
      </c>
      <c r="R97" s="4" t="str">
        <f t="shared" si="128"/>
        <v/>
      </c>
      <c r="S97" s="4" t="str">
        <f t="shared" si="98"/>
        <v/>
      </c>
      <c r="T97" s="107" t="str">
        <f t="shared" si="129"/>
        <v/>
      </c>
      <c r="U97" s="4" t="str">
        <f>IF(M97="","",IF(B97="NB",U96,IF(T97="",SUM($T$5:$T97)+S97,SUM($T$5:$T97))))</f>
        <v/>
      </c>
      <c r="V97" s="109" t="str">
        <f t="shared" si="85"/>
        <v/>
      </c>
      <c r="W97" s="83" t="e">
        <f t="shared" si="99"/>
        <v>#VALUE!</v>
      </c>
      <c r="X97" s="85" t="str">
        <f t="shared" si="100"/>
        <v/>
      </c>
      <c r="Y97" s="9" t="str">
        <f t="shared" si="91"/>
        <v>B</v>
      </c>
      <c r="Z97" s="4" t="str">
        <f t="shared" si="92"/>
        <v>M1</v>
      </c>
      <c r="AA97" s="4" t="str">
        <f t="shared" si="93"/>
        <v>B</v>
      </c>
      <c r="AB97" s="4" t="str">
        <f t="shared" si="89"/>
        <v/>
      </c>
      <c r="AC97" s="4" t="str">
        <f t="shared" si="94"/>
        <v/>
      </c>
      <c r="AD97" s="4" t="str">
        <f t="shared" si="95"/>
        <v/>
      </c>
      <c r="AE97" s="1" t="str">
        <f t="shared" si="101"/>
        <v/>
      </c>
      <c r="AF97" s="1" t="str">
        <f t="shared" si="102"/>
        <v/>
      </c>
      <c r="AG97" s="1" t="str">
        <f t="shared" si="103"/>
        <v/>
      </c>
      <c r="AH97" s="1" t="str">
        <f t="shared" si="104"/>
        <v/>
      </c>
      <c r="AI97" s="1" t="str">
        <f t="shared" si="105"/>
        <v/>
      </c>
      <c r="AJ97" s="1" t="str">
        <f t="shared" si="106"/>
        <v/>
      </c>
      <c r="AK97" s="1">
        <f t="shared" si="130"/>
        <v>0</v>
      </c>
      <c r="AL97" s="1">
        <f t="shared" si="131"/>
        <v>0</v>
      </c>
      <c r="AM97" s="1" t="str">
        <f t="shared" si="90"/>
        <v/>
      </c>
      <c r="AN97" s="1">
        <f t="shared" si="107"/>
        <v>0</v>
      </c>
      <c r="AO97" s="1" t="str">
        <f t="shared" si="139"/>
        <v/>
      </c>
      <c r="AP97" s="1" t="str">
        <f t="shared" si="108"/>
        <v>N</v>
      </c>
      <c r="AQ97" s="1" t="str">
        <f t="shared" si="109"/>
        <v>N</v>
      </c>
      <c r="AR97" s="1" t="str">
        <f t="shared" si="110"/>
        <v>N</v>
      </c>
      <c r="AS97" s="1" t="str">
        <f t="shared" si="111"/>
        <v/>
      </c>
      <c r="AT97" s="15" t="str">
        <f t="shared" si="112"/>
        <v/>
      </c>
      <c r="AU97" s="1" t="str">
        <f t="shared" si="113"/>
        <v/>
      </c>
      <c r="AV97" s="1" t="str">
        <f t="shared" si="114"/>
        <v/>
      </c>
      <c r="AW97" s="1" t="str">
        <f t="shared" si="115"/>
        <v/>
      </c>
      <c r="AX97" s="1" t="str">
        <f t="shared" si="116"/>
        <v/>
      </c>
      <c r="AY97" s="1" t="str">
        <f t="shared" si="117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3"/>
        <v>00000</v>
      </c>
      <c r="BD97" s="1" t="str">
        <f t="shared" si="84"/>
        <v>000000</v>
      </c>
      <c r="BE97" s="1" t="str">
        <f t="shared" si="84"/>
        <v>000000</v>
      </c>
      <c r="BF97" s="1" t="str">
        <f t="shared" si="132"/>
        <v>B</v>
      </c>
      <c r="BG97" s="1" t="str">
        <f t="shared" si="118"/>
        <v/>
      </c>
      <c r="BH97" s="1">
        <f t="shared" si="133"/>
        <v>0</v>
      </c>
      <c r="BI97" s="1" t="str">
        <f t="shared" si="119"/>
        <v/>
      </c>
      <c r="BJ97" s="1">
        <f t="shared" si="134"/>
        <v>0</v>
      </c>
      <c r="BK97" s="1" t="str">
        <f t="shared" si="120"/>
        <v/>
      </c>
      <c r="BL97" s="1">
        <f t="shared" si="135"/>
        <v>0</v>
      </c>
      <c r="BM97" s="1" t="str">
        <f t="shared" si="136"/>
        <v>0</v>
      </c>
      <c r="BN97" s="1" t="str">
        <f t="shared" si="137"/>
        <v>0</v>
      </c>
      <c r="BO97" s="1" t="str">
        <f t="shared" si="138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6"/>
        <v/>
      </c>
      <c r="C98" s="102" t="str">
        <f t="shared" si="86"/>
        <v/>
      </c>
      <c r="D98" s="13" t="str">
        <f t="shared" si="121"/>
        <v/>
      </c>
      <c r="E98" s="45" t="str">
        <f t="shared" si="122"/>
        <v/>
      </c>
      <c r="F98" s="8" t="str">
        <f t="shared" si="97"/>
        <v/>
      </c>
      <c r="H98" s="105" t="str">
        <f t="shared" si="87"/>
        <v/>
      </c>
      <c r="I98" s="13" t="str">
        <f t="shared" si="123"/>
        <v/>
      </c>
      <c r="J98" s="45" t="str">
        <f t="shared" si="124"/>
        <v/>
      </c>
      <c r="K98" s="8" t="str">
        <f t="shared" si="125"/>
        <v/>
      </c>
      <c r="L98" s="54"/>
      <c r="M98" s="17" t="str">
        <f>IF('Hedging Dashboard'!AH98="","",'Hedging Dashboard'!AH98)</f>
        <v/>
      </c>
      <c r="O98" s="9" t="str">
        <f t="shared" si="88"/>
        <v/>
      </c>
      <c r="P98" s="13" t="str">
        <f t="shared" si="126"/>
        <v/>
      </c>
      <c r="Q98" s="45" t="str">
        <f t="shared" si="127"/>
        <v/>
      </c>
      <c r="R98" s="4" t="str">
        <f t="shared" si="128"/>
        <v/>
      </c>
      <c r="S98" s="4" t="str">
        <f t="shared" si="98"/>
        <v/>
      </c>
      <c r="T98" s="107" t="str">
        <f t="shared" si="129"/>
        <v/>
      </c>
      <c r="U98" s="4" t="str">
        <f>IF(M98="","",IF(B98="NB",U97,IF(T98="",SUM($T$5:$T98)+S98,SUM($T$5:$T98))))</f>
        <v/>
      </c>
      <c r="V98" s="109" t="str">
        <f t="shared" si="85"/>
        <v/>
      </c>
      <c r="W98" s="83" t="e">
        <f t="shared" si="99"/>
        <v>#VALUE!</v>
      </c>
      <c r="X98" s="85" t="str">
        <f t="shared" si="100"/>
        <v/>
      </c>
      <c r="Y98" s="9" t="str">
        <f t="shared" si="91"/>
        <v>B</v>
      </c>
      <c r="Z98" s="4" t="str">
        <f t="shared" si="92"/>
        <v>M1</v>
      </c>
      <c r="AA98" s="4" t="str">
        <f t="shared" si="93"/>
        <v>B</v>
      </c>
      <c r="AB98" s="4" t="str">
        <f t="shared" si="89"/>
        <v/>
      </c>
      <c r="AC98" s="4" t="str">
        <f t="shared" si="94"/>
        <v/>
      </c>
      <c r="AD98" s="4" t="str">
        <f t="shared" si="95"/>
        <v/>
      </c>
      <c r="AE98" s="1" t="str">
        <f t="shared" si="101"/>
        <v/>
      </c>
      <c r="AF98" s="1" t="str">
        <f t="shared" si="102"/>
        <v/>
      </c>
      <c r="AG98" s="1" t="str">
        <f t="shared" si="103"/>
        <v/>
      </c>
      <c r="AH98" s="1" t="str">
        <f t="shared" si="104"/>
        <v/>
      </c>
      <c r="AI98" s="1" t="str">
        <f t="shared" si="105"/>
        <v/>
      </c>
      <c r="AJ98" s="1" t="str">
        <f t="shared" si="106"/>
        <v/>
      </c>
      <c r="AK98" s="1">
        <f t="shared" si="130"/>
        <v>0</v>
      </c>
      <c r="AL98" s="1">
        <f t="shared" si="131"/>
        <v>0</v>
      </c>
      <c r="AM98" s="1" t="str">
        <f t="shared" si="90"/>
        <v/>
      </c>
      <c r="AN98" s="1">
        <f t="shared" si="107"/>
        <v>0</v>
      </c>
      <c r="AO98" s="1" t="str">
        <f t="shared" si="139"/>
        <v/>
      </c>
      <c r="AP98" s="1" t="str">
        <f t="shared" si="108"/>
        <v>N</v>
      </c>
      <c r="AQ98" s="1" t="str">
        <f t="shared" si="109"/>
        <v>N</v>
      </c>
      <c r="AR98" s="1" t="str">
        <f t="shared" si="110"/>
        <v>N</v>
      </c>
      <c r="AS98" s="1" t="str">
        <f t="shared" si="111"/>
        <v/>
      </c>
      <c r="AT98" s="15" t="str">
        <f t="shared" si="112"/>
        <v/>
      </c>
      <c r="AU98" s="1" t="str">
        <f t="shared" si="113"/>
        <v/>
      </c>
      <c r="AV98" s="1" t="str">
        <f t="shared" si="114"/>
        <v/>
      </c>
      <c r="AW98" s="1" t="str">
        <f t="shared" si="115"/>
        <v/>
      </c>
      <c r="AX98" s="1" t="str">
        <f t="shared" si="116"/>
        <v/>
      </c>
      <c r="AY98" s="1" t="str">
        <f t="shared" si="117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3"/>
        <v>00000</v>
      </c>
      <c r="BD98" s="1" t="str">
        <f t="shared" si="84"/>
        <v>000000</v>
      </c>
      <c r="BE98" s="1" t="str">
        <f t="shared" si="84"/>
        <v>000000</v>
      </c>
      <c r="BF98" s="1" t="str">
        <f t="shared" si="132"/>
        <v>B</v>
      </c>
      <c r="BG98" s="1" t="str">
        <f t="shared" si="118"/>
        <v/>
      </c>
      <c r="BH98" s="1">
        <f t="shared" si="133"/>
        <v>0</v>
      </c>
      <c r="BI98" s="1" t="str">
        <f t="shared" si="119"/>
        <v/>
      </c>
      <c r="BJ98" s="1">
        <f t="shared" si="134"/>
        <v>0</v>
      </c>
      <c r="BK98" s="1" t="str">
        <f t="shared" si="120"/>
        <v/>
      </c>
      <c r="BL98" s="1">
        <f t="shared" si="135"/>
        <v>0</v>
      </c>
      <c r="BM98" s="1" t="str">
        <f t="shared" si="136"/>
        <v>0</v>
      </c>
      <c r="BN98" s="1" t="str">
        <f t="shared" si="137"/>
        <v>0</v>
      </c>
      <c r="BO98" s="1" t="str">
        <f t="shared" si="138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6" t="str">
        <f t="shared" si="96"/>
        <v/>
      </c>
      <c r="C99" s="103" t="str">
        <f t="shared" si="86"/>
        <v/>
      </c>
      <c r="D99" s="13" t="str">
        <f t="shared" si="121"/>
        <v/>
      </c>
      <c r="E99" s="45" t="str">
        <f t="shared" si="122"/>
        <v/>
      </c>
      <c r="F99" s="10" t="str">
        <f t="shared" si="97"/>
        <v/>
      </c>
      <c r="H99" s="106" t="str">
        <f t="shared" si="87"/>
        <v/>
      </c>
      <c r="I99" s="13" t="str">
        <f t="shared" si="123"/>
        <v/>
      </c>
      <c r="J99" s="45" t="str">
        <f t="shared" si="124"/>
        <v/>
      </c>
      <c r="K99" s="10" t="str">
        <f t="shared" si="125"/>
        <v/>
      </c>
      <c r="L99" s="54"/>
      <c r="M99" s="18" t="str">
        <f>IF('Hedging Dashboard'!AH99="","",'Hedging Dashboard'!AH99)</f>
        <v/>
      </c>
      <c r="O99" s="86" t="str">
        <f t="shared" si="88"/>
        <v/>
      </c>
      <c r="P99" s="13" t="str">
        <f t="shared" si="126"/>
        <v/>
      </c>
      <c r="Q99" s="45" t="str">
        <f t="shared" si="127"/>
        <v/>
      </c>
      <c r="R99" s="5" t="str">
        <f t="shared" si="128"/>
        <v/>
      </c>
      <c r="S99" s="5" t="str">
        <f t="shared" si="98"/>
        <v/>
      </c>
      <c r="T99" s="107" t="str">
        <f t="shared" si="129"/>
        <v/>
      </c>
      <c r="U99" s="5" t="str">
        <f>IF(M99="","",IF(B99="NB",U98,IF(T99="",SUM($T$5:$T99)+S99,SUM($T$5:$T99))))</f>
        <v/>
      </c>
      <c r="V99" s="110" t="str">
        <f t="shared" si="85"/>
        <v/>
      </c>
      <c r="W99" s="83" t="e">
        <f t="shared" si="99"/>
        <v>#VALUE!</v>
      </c>
      <c r="X99" s="85" t="str">
        <f t="shared" si="100"/>
        <v/>
      </c>
      <c r="Y99" s="9" t="str">
        <f t="shared" si="91"/>
        <v>B</v>
      </c>
      <c r="Z99" s="4" t="str">
        <f t="shared" si="92"/>
        <v>M1</v>
      </c>
      <c r="AA99" s="4" t="str">
        <f t="shared" si="93"/>
        <v>B</v>
      </c>
      <c r="AB99" s="4" t="str">
        <f t="shared" si="89"/>
        <v/>
      </c>
      <c r="AC99" s="4" t="str">
        <f t="shared" si="94"/>
        <v/>
      </c>
      <c r="AD99" s="4" t="str">
        <f t="shared" si="95"/>
        <v/>
      </c>
      <c r="AE99" s="1" t="str">
        <f t="shared" si="101"/>
        <v/>
      </c>
      <c r="AF99" s="1" t="str">
        <f t="shared" si="102"/>
        <v/>
      </c>
      <c r="AG99" s="1" t="str">
        <f t="shared" si="103"/>
        <v/>
      </c>
      <c r="AH99" s="1" t="str">
        <f t="shared" si="104"/>
        <v/>
      </c>
      <c r="AI99" s="1" t="str">
        <f t="shared" si="105"/>
        <v/>
      </c>
      <c r="AJ99" s="1" t="str">
        <f t="shared" si="106"/>
        <v/>
      </c>
      <c r="AK99" s="1">
        <f t="shared" si="130"/>
        <v>0</v>
      </c>
      <c r="AL99" s="1">
        <f t="shared" si="131"/>
        <v>0</v>
      </c>
      <c r="AM99" s="1" t="str">
        <f t="shared" si="90"/>
        <v/>
      </c>
      <c r="AN99" s="1">
        <f t="shared" si="107"/>
        <v>0</v>
      </c>
      <c r="AO99" s="1" t="str">
        <f t="shared" si="139"/>
        <v/>
      </c>
      <c r="AP99" s="1" t="str">
        <f t="shared" si="108"/>
        <v>N</v>
      </c>
      <c r="AQ99" s="1" t="str">
        <f t="shared" si="109"/>
        <v>N</v>
      </c>
      <c r="AR99" s="1" t="str">
        <f t="shared" si="110"/>
        <v>N</v>
      </c>
      <c r="AS99" s="1" t="str">
        <f t="shared" si="111"/>
        <v/>
      </c>
      <c r="AT99" s="15" t="str">
        <f t="shared" si="112"/>
        <v/>
      </c>
      <c r="AU99" s="1" t="str">
        <f t="shared" si="113"/>
        <v/>
      </c>
      <c r="AV99" s="1" t="str">
        <f t="shared" si="114"/>
        <v/>
      </c>
      <c r="AW99" s="1" t="str">
        <f t="shared" si="115"/>
        <v/>
      </c>
      <c r="AX99" s="1" t="str">
        <f t="shared" si="116"/>
        <v/>
      </c>
      <c r="AY99" s="1" t="str">
        <f t="shared" si="117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3"/>
        <v>00000</v>
      </c>
      <c r="BD99" s="1" t="str">
        <f t="shared" si="84"/>
        <v>000000</v>
      </c>
      <c r="BE99" s="1" t="str">
        <f t="shared" si="84"/>
        <v>000000</v>
      </c>
      <c r="BF99" s="1" t="str">
        <f t="shared" si="132"/>
        <v>B</v>
      </c>
      <c r="BG99" s="1" t="str">
        <f t="shared" si="118"/>
        <v/>
      </c>
      <c r="BH99" s="1">
        <f t="shared" si="133"/>
        <v>0</v>
      </c>
      <c r="BI99" s="1" t="str">
        <f t="shared" si="119"/>
        <v/>
      </c>
      <c r="BJ99" s="1">
        <f t="shared" si="134"/>
        <v>0</v>
      </c>
      <c r="BK99" s="1" t="str">
        <f t="shared" si="120"/>
        <v/>
      </c>
      <c r="BL99" s="1">
        <f t="shared" si="135"/>
        <v>0</v>
      </c>
      <c r="BM99" s="1" t="str">
        <f t="shared" si="136"/>
        <v>0</v>
      </c>
      <c r="BN99" s="1" t="str">
        <f t="shared" si="137"/>
        <v>0</v>
      </c>
      <c r="BO99" s="1" t="str">
        <f t="shared" si="138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6"/>
        <v/>
      </c>
      <c r="C100" s="101" t="str">
        <f t="shared" si="86"/>
        <v/>
      </c>
      <c r="D100" s="13" t="str">
        <f t="shared" si="121"/>
        <v/>
      </c>
      <c r="E100" s="45" t="str">
        <f t="shared" si="122"/>
        <v/>
      </c>
      <c r="F100" s="14" t="str">
        <f t="shared" si="97"/>
        <v/>
      </c>
      <c r="H100" s="104" t="str">
        <f t="shared" si="87"/>
        <v/>
      </c>
      <c r="I100" s="13" t="str">
        <f t="shared" si="123"/>
        <v/>
      </c>
      <c r="J100" s="45" t="str">
        <f t="shared" si="124"/>
        <v/>
      </c>
      <c r="K100" s="14" t="str">
        <f t="shared" si="125"/>
        <v/>
      </c>
      <c r="L100" s="54"/>
      <c r="M100" s="16" t="str">
        <f>IF('Hedging Dashboard'!AH100="","",'Hedging Dashboard'!AH100)</f>
        <v/>
      </c>
      <c r="O100" s="12" t="str">
        <f t="shared" si="88"/>
        <v/>
      </c>
      <c r="P100" s="13" t="str">
        <f t="shared" si="126"/>
        <v/>
      </c>
      <c r="Q100" s="45" t="str">
        <f t="shared" si="127"/>
        <v/>
      </c>
      <c r="R100" s="96" t="str">
        <f t="shared" si="128"/>
        <v/>
      </c>
      <c r="S100" s="96" t="str">
        <f t="shared" si="98"/>
        <v/>
      </c>
      <c r="T100" s="107" t="str">
        <f t="shared" si="129"/>
        <v/>
      </c>
      <c r="U100" s="96" t="str">
        <f>IF(M100="","",IF(B100="NB",U99,IF(T100="",SUM($T$5:$T100)+S100,SUM($T$5:$T100))))</f>
        <v/>
      </c>
      <c r="V100" s="108" t="str">
        <f t="shared" si="85"/>
        <v/>
      </c>
      <c r="W100" s="83" t="e">
        <f t="shared" si="99"/>
        <v>#VALUE!</v>
      </c>
      <c r="X100" s="85" t="str">
        <f t="shared" si="100"/>
        <v/>
      </c>
      <c r="Y100" s="9" t="str">
        <f t="shared" si="91"/>
        <v>B</v>
      </c>
      <c r="Z100" s="4" t="str">
        <f t="shared" si="92"/>
        <v>M1</v>
      </c>
      <c r="AA100" s="4" t="str">
        <f t="shared" si="93"/>
        <v>B</v>
      </c>
      <c r="AB100" s="4" t="str">
        <f t="shared" si="89"/>
        <v/>
      </c>
      <c r="AC100" s="4" t="str">
        <f t="shared" si="94"/>
        <v/>
      </c>
      <c r="AD100" s="4" t="str">
        <f t="shared" si="95"/>
        <v/>
      </c>
      <c r="AE100" s="1" t="str">
        <f t="shared" si="101"/>
        <v/>
      </c>
      <c r="AF100" s="1" t="str">
        <f t="shared" si="102"/>
        <v/>
      </c>
      <c r="AG100" s="1" t="str">
        <f t="shared" si="103"/>
        <v/>
      </c>
      <c r="AH100" s="1" t="str">
        <f t="shared" si="104"/>
        <v/>
      </c>
      <c r="AI100" s="1" t="str">
        <f t="shared" si="105"/>
        <v/>
      </c>
      <c r="AJ100" s="1" t="str">
        <f t="shared" si="106"/>
        <v/>
      </c>
      <c r="AK100" s="1">
        <f t="shared" si="130"/>
        <v>0</v>
      </c>
      <c r="AL100" s="1">
        <f t="shared" si="131"/>
        <v>0</v>
      </c>
      <c r="AM100" s="1" t="str">
        <f t="shared" si="90"/>
        <v/>
      </c>
      <c r="AN100" s="1">
        <f t="shared" si="107"/>
        <v>0</v>
      </c>
      <c r="AO100" s="1" t="str">
        <f t="shared" si="139"/>
        <v/>
      </c>
      <c r="AP100" s="1" t="str">
        <f t="shared" si="108"/>
        <v>N</v>
      </c>
      <c r="AQ100" s="1" t="str">
        <f t="shared" si="109"/>
        <v>N</v>
      </c>
      <c r="AR100" s="1" t="str">
        <f t="shared" si="110"/>
        <v>N</v>
      </c>
      <c r="AS100" s="1" t="str">
        <f t="shared" si="111"/>
        <v/>
      </c>
      <c r="AT100" s="15" t="str">
        <f t="shared" si="112"/>
        <v/>
      </c>
      <c r="AU100" s="1" t="str">
        <f t="shared" si="113"/>
        <v/>
      </c>
      <c r="AV100" s="1" t="str">
        <f t="shared" si="114"/>
        <v/>
      </c>
      <c r="AW100" s="1" t="str">
        <f t="shared" si="115"/>
        <v/>
      </c>
      <c r="AX100" s="1" t="str">
        <f t="shared" si="116"/>
        <v/>
      </c>
      <c r="AY100" s="1" t="str">
        <f t="shared" si="117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3"/>
        <v>00000</v>
      </c>
      <c r="BD100" s="1" t="str">
        <f t="shared" si="84"/>
        <v>000000</v>
      </c>
      <c r="BE100" s="1" t="str">
        <f t="shared" si="84"/>
        <v>000000</v>
      </c>
      <c r="BF100" s="1" t="str">
        <f t="shared" si="132"/>
        <v>B</v>
      </c>
      <c r="BG100" s="1" t="str">
        <f t="shared" si="118"/>
        <v/>
      </c>
      <c r="BH100" s="1">
        <f t="shared" si="133"/>
        <v>0</v>
      </c>
      <c r="BI100" s="1" t="str">
        <f t="shared" si="119"/>
        <v/>
      </c>
      <c r="BJ100" s="1">
        <f t="shared" si="134"/>
        <v>0</v>
      </c>
      <c r="BK100" s="1" t="str">
        <f t="shared" si="120"/>
        <v/>
      </c>
      <c r="BL100" s="1">
        <f t="shared" si="135"/>
        <v>0</v>
      </c>
      <c r="BM100" s="1" t="str">
        <f t="shared" si="136"/>
        <v>0</v>
      </c>
      <c r="BN100" s="1" t="str">
        <f t="shared" si="137"/>
        <v>0</v>
      </c>
      <c r="BO100" s="1" t="str">
        <f t="shared" si="138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6"/>
        <v/>
      </c>
      <c r="C101" s="102" t="str">
        <f t="shared" si="86"/>
        <v/>
      </c>
      <c r="D101" s="13" t="str">
        <f t="shared" si="121"/>
        <v/>
      </c>
      <c r="E101" s="45" t="str">
        <f t="shared" si="122"/>
        <v/>
      </c>
      <c r="F101" s="8" t="str">
        <f t="shared" si="97"/>
        <v/>
      </c>
      <c r="H101" s="105" t="str">
        <f t="shared" si="87"/>
        <v/>
      </c>
      <c r="I101" s="13" t="str">
        <f t="shared" si="123"/>
        <v/>
      </c>
      <c r="J101" s="45" t="str">
        <f t="shared" si="124"/>
        <v/>
      </c>
      <c r="K101" s="8" t="str">
        <f t="shared" si="125"/>
        <v/>
      </c>
      <c r="L101" s="54"/>
      <c r="M101" s="17" t="str">
        <f>IF('Hedging Dashboard'!AH101="","",'Hedging Dashboard'!AH101)</f>
        <v/>
      </c>
      <c r="O101" s="9" t="str">
        <f t="shared" si="88"/>
        <v/>
      </c>
      <c r="P101" s="13" t="str">
        <f t="shared" si="126"/>
        <v/>
      </c>
      <c r="Q101" s="45" t="str">
        <f t="shared" si="127"/>
        <v/>
      </c>
      <c r="R101" s="4" t="str">
        <f t="shared" si="128"/>
        <v/>
      </c>
      <c r="S101" s="4" t="str">
        <f t="shared" si="98"/>
        <v/>
      </c>
      <c r="T101" s="107" t="str">
        <f t="shared" si="129"/>
        <v/>
      </c>
      <c r="U101" s="4" t="str">
        <f>IF(M101="","",IF(B101="NB",U100,IF(T101="",SUM($T$5:$T101)+S101,SUM($T$5:$T101))))</f>
        <v/>
      </c>
      <c r="V101" s="109" t="str">
        <f t="shared" si="85"/>
        <v/>
      </c>
      <c r="W101" s="83" t="e">
        <f t="shared" si="99"/>
        <v>#VALUE!</v>
      </c>
      <c r="X101" s="85" t="str">
        <f t="shared" si="100"/>
        <v/>
      </c>
      <c r="Y101" s="9" t="str">
        <f t="shared" si="91"/>
        <v>B</v>
      </c>
      <c r="Z101" s="4" t="str">
        <f t="shared" si="92"/>
        <v>M1</v>
      </c>
      <c r="AA101" s="4" t="str">
        <f t="shared" si="93"/>
        <v>B</v>
      </c>
      <c r="AB101" s="4" t="str">
        <f t="shared" si="89"/>
        <v/>
      </c>
      <c r="AC101" s="4" t="str">
        <f t="shared" si="94"/>
        <v/>
      </c>
      <c r="AD101" s="4" t="str">
        <f t="shared" si="95"/>
        <v/>
      </c>
      <c r="AE101" s="1" t="str">
        <f t="shared" si="101"/>
        <v/>
      </c>
      <c r="AF101" s="1" t="str">
        <f t="shared" si="102"/>
        <v/>
      </c>
      <c r="AG101" s="1" t="str">
        <f t="shared" si="103"/>
        <v/>
      </c>
      <c r="AH101" s="1" t="str">
        <f t="shared" si="104"/>
        <v/>
      </c>
      <c r="AI101" s="1" t="str">
        <f t="shared" si="105"/>
        <v/>
      </c>
      <c r="AJ101" s="1" t="str">
        <f t="shared" si="106"/>
        <v/>
      </c>
      <c r="AK101" s="1">
        <f t="shared" si="130"/>
        <v>0</v>
      </c>
      <c r="AL101" s="1">
        <f t="shared" si="131"/>
        <v>0</v>
      </c>
      <c r="AM101" s="1" t="str">
        <f t="shared" si="90"/>
        <v/>
      </c>
      <c r="AN101" s="1">
        <f t="shared" si="107"/>
        <v>0</v>
      </c>
      <c r="AO101" s="1" t="str">
        <f t="shared" si="139"/>
        <v/>
      </c>
      <c r="AP101" s="1" t="str">
        <f t="shared" si="108"/>
        <v>N</v>
      </c>
      <c r="AQ101" s="1" t="str">
        <f t="shared" si="109"/>
        <v>N</v>
      </c>
      <c r="AR101" s="1" t="str">
        <f t="shared" si="110"/>
        <v>N</v>
      </c>
      <c r="AS101" s="1" t="str">
        <f t="shared" si="111"/>
        <v/>
      </c>
      <c r="AT101" s="15" t="str">
        <f t="shared" si="112"/>
        <v/>
      </c>
      <c r="AU101" s="1" t="str">
        <f t="shared" si="113"/>
        <v/>
      </c>
      <c r="AV101" s="1" t="str">
        <f t="shared" si="114"/>
        <v/>
      </c>
      <c r="AW101" s="1" t="str">
        <f t="shared" si="115"/>
        <v/>
      </c>
      <c r="AX101" s="1" t="str">
        <f t="shared" si="116"/>
        <v/>
      </c>
      <c r="AY101" s="1" t="str">
        <f t="shared" si="117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3"/>
        <v>00000</v>
      </c>
      <c r="BD101" s="1" t="str">
        <f t="shared" si="84"/>
        <v>000000</v>
      </c>
      <c r="BE101" s="1" t="str">
        <f t="shared" si="84"/>
        <v>000000</v>
      </c>
      <c r="BF101" s="1" t="str">
        <f t="shared" si="132"/>
        <v>B</v>
      </c>
      <c r="BG101" s="1" t="str">
        <f t="shared" si="118"/>
        <v/>
      </c>
      <c r="BH101" s="1">
        <f t="shared" si="133"/>
        <v>0</v>
      </c>
      <c r="BI101" s="1" t="str">
        <f t="shared" si="119"/>
        <v/>
      </c>
      <c r="BJ101" s="1">
        <f t="shared" si="134"/>
        <v>0</v>
      </c>
      <c r="BK101" s="1" t="str">
        <f t="shared" si="120"/>
        <v/>
      </c>
      <c r="BL101" s="1">
        <f t="shared" si="135"/>
        <v>0</v>
      </c>
      <c r="BM101" s="1" t="str">
        <f t="shared" si="136"/>
        <v>0</v>
      </c>
      <c r="BN101" s="1" t="str">
        <f t="shared" si="137"/>
        <v>0</v>
      </c>
      <c r="BO101" s="1" t="str">
        <f t="shared" si="138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6"/>
        <v/>
      </c>
      <c r="C102" s="102" t="str">
        <f t="shared" si="86"/>
        <v/>
      </c>
      <c r="D102" s="13" t="str">
        <f t="shared" si="121"/>
        <v/>
      </c>
      <c r="E102" s="45" t="str">
        <f t="shared" si="122"/>
        <v/>
      </c>
      <c r="F102" s="8" t="str">
        <f t="shared" si="97"/>
        <v/>
      </c>
      <c r="H102" s="105" t="str">
        <f t="shared" si="87"/>
        <v/>
      </c>
      <c r="I102" s="13" t="str">
        <f t="shared" si="123"/>
        <v/>
      </c>
      <c r="J102" s="45" t="str">
        <f t="shared" si="124"/>
        <v/>
      </c>
      <c r="K102" s="8" t="str">
        <f t="shared" si="125"/>
        <v/>
      </c>
      <c r="L102" s="54"/>
      <c r="M102" s="17" t="str">
        <f>IF('Hedging Dashboard'!AH102="","",'Hedging Dashboard'!AH102)</f>
        <v/>
      </c>
      <c r="O102" s="9" t="str">
        <f t="shared" si="88"/>
        <v/>
      </c>
      <c r="P102" s="13" t="str">
        <f t="shared" si="126"/>
        <v/>
      </c>
      <c r="Q102" s="45" t="str">
        <f t="shared" si="127"/>
        <v/>
      </c>
      <c r="R102" s="4" t="str">
        <f t="shared" si="128"/>
        <v/>
      </c>
      <c r="S102" s="4" t="str">
        <f t="shared" si="98"/>
        <v/>
      </c>
      <c r="T102" s="107" t="str">
        <f t="shared" si="129"/>
        <v/>
      </c>
      <c r="U102" s="4" t="str">
        <f>IF(M102="","",IF(B102="NB",U101,IF(T102="",SUM($T$5:$T102)+S102,SUM($T$5:$T102))))</f>
        <v/>
      </c>
      <c r="V102" s="109" t="str">
        <f t="shared" si="85"/>
        <v/>
      </c>
      <c r="W102" s="83" t="e">
        <f t="shared" si="99"/>
        <v>#VALUE!</v>
      </c>
      <c r="X102" s="85" t="str">
        <f t="shared" si="100"/>
        <v/>
      </c>
      <c r="Y102" s="9" t="str">
        <f t="shared" si="91"/>
        <v>B</v>
      </c>
      <c r="Z102" s="4" t="str">
        <f t="shared" si="92"/>
        <v>M1</v>
      </c>
      <c r="AA102" s="4" t="str">
        <f t="shared" si="93"/>
        <v>B</v>
      </c>
      <c r="AB102" s="4" t="str">
        <f t="shared" si="89"/>
        <v/>
      </c>
      <c r="AC102" s="4" t="str">
        <f t="shared" si="94"/>
        <v/>
      </c>
      <c r="AD102" s="4" t="str">
        <f t="shared" si="95"/>
        <v/>
      </c>
      <c r="AE102" s="1" t="str">
        <f t="shared" si="101"/>
        <v/>
      </c>
      <c r="AF102" s="1" t="str">
        <f t="shared" si="102"/>
        <v/>
      </c>
      <c r="AG102" s="1" t="str">
        <f t="shared" si="103"/>
        <v/>
      </c>
      <c r="AH102" s="1" t="str">
        <f t="shared" si="104"/>
        <v/>
      </c>
      <c r="AI102" s="1" t="str">
        <f t="shared" si="105"/>
        <v/>
      </c>
      <c r="AJ102" s="1" t="str">
        <f t="shared" si="106"/>
        <v/>
      </c>
      <c r="AK102" s="1">
        <f t="shared" si="130"/>
        <v>0</v>
      </c>
      <c r="AL102" s="1">
        <f t="shared" si="131"/>
        <v>0</v>
      </c>
      <c r="AM102" s="1" t="str">
        <f t="shared" si="90"/>
        <v/>
      </c>
      <c r="AN102" s="1">
        <f t="shared" si="107"/>
        <v>0</v>
      </c>
      <c r="AO102" s="1" t="str">
        <f t="shared" si="139"/>
        <v/>
      </c>
      <c r="AP102" s="1" t="str">
        <f t="shared" si="108"/>
        <v>N</v>
      </c>
      <c r="AQ102" s="1" t="str">
        <f t="shared" si="109"/>
        <v>N</v>
      </c>
      <c r="AR102" s="1" t="str">
        <f t="shared" si="110"/>
        <v>N</v>
      </c>
      <c r="AS102" s="1" t="str">
        <f t="shared" si="111"/>
        <v/>
      </c>
      <c r="AT102" s="15" t="str">
        <f t="shared" si="112"/>
        <v/>
      </c>
      <c r="AU102" s="1" t="str">
        <f t="shared" si="113"/>
        <v/>
      </c>
      <c r="AV102" s="1" t="str">
        <f t="shared" si="114"/>
        <v/>
      </c>
      <c r="AW102" s="1" t="str">
        <f t="shared" si="115"/>
        <v/>
      </c>
      <c r="AX102" s="1" t="str">
        <f t="shared" si="116"/>
        <v/>
      </c>
      <c r="AY102" s="1" t="str">
        <f t="shared" si="117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3"/>
        <v>00000</v>
      </c>
      <c r="BD102" s="1" t="str">
        <f t="shared" si="84"/>
        <v>000000</v>
      </c>
      <c r="BE102" s="1" t="str">
        <f t="shared" si="84"/>
        <v>000000</v>
      </c>
      <c r="BF102" s="1" t="str">
        <f t="shared" si="132"/>
        <v>B</v>
      </c>
      <c r="BG102" s="1" t="str">
        <f t="shared" si="118"/>
        <v/>
      </c>
      <c r="BH102" s="1">
        <f t="shared" si="133"/>
        <v>0</v>
      </c>
      <c r="BI102" s="1" t="str">
        <f t="shared" si="119"/>
        <v/>
      </c>
      <c r="BJ102" s="1">
        <f t="shared" si="134"/>
        <v>0</v>
      </c>
      <c r="BK102" s="1" t="str">
        <f t="shared" si="120"/>
        <v/>
      </c>
      <c r="BL102" s="1">
        <f t="shared" si="135"/>
        <v>0</v>
      </c>
      <c r="BM102" s="1" t="str">
        <f t="shared" si="136"/>
        <v>0</v>
      </c>
      <c r="BN102" s="1" t="str">
        <f t="shared" si="137"/>
        <v>0</v>
      </c>
      <c r="BO102" s="1" t="str">
        <f t="shared" si="138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6"/>
        <v/>
      </c>
      <c r="C103" s="102" t="str">
        <f t="shared" si="86"/>
        <v/>
      </c>
      <c r="D103" s="13" t="str">
        <f t="shared" si="121"/>
        <v/>
      </c>
      <c r="E103" s="45" t="str">
        <f t="shared" si="122"/>
        <v/>
      </c>
      <c r="F103" s="8" t="str">
        <f t="shared" si="97"/>
        <v/>
      </c>
      <c r="H103" s="105" t="str">
        <f t="shared" si="87"/>
        <v/>
      </c>
      <c r="I103" s="13" t="str">
        <f t="shared" si="123"/>
        <v/>
      </c>
      <c r="J103" s="45" t="str">
        <f t="shared" si="124"/>
        <v/>
      </c>
      <c r="K103" s="8" t="str">
        <f t="shared" si="125"/>
        <v/>
      </c>
      <c r="L103" s="54"/>
      <c r="M103" s="17" t="str">
        <f>IF('Hedging Dashboard'!AH103="","",'Hedging Dashboard'!AH103)</f>
        <v/>
      </c>
      <c r="O103" s="9" t="str">
        <f t="shared" si="88"/>
        <v/>
      </c>
      <c r="P103" s="13" t="str">
        <f t="shared" si="126"/>
        <v/>
      </c>
      <c r="Q103" s="45" t="str">
        <f t="shared" si="127"/>
        <v/>
      </c>
      <c r="R103" s="4" t="str">
        <f t="shared" si="128"/>
        <v/>
      </c>
      <c r="S103" s="4" t="str">
        <f t="shared" si="98"/>
        <v/>
      </c>
      <c r="T103" s="107" t="str">
        <f t="shared" si="129"/>
        <v/>
      </c>
      <c r="U103" s="4" t="str">
        <f>IF(M103="","",IF(B103="NB",U102,IF(T103="",SUM($T$5:$T103)+S103,SUM($T$5:$T103))))</f>
        <v/>
      </c>
      <c r="V103" s="109" t="str">
        <f t="shared" si="85"/>
        <v/>
      </c>
      <c r="W103" s="83" t="e">
        <f t="shared" si="99"/>
        <v>#VALUE!</v>
      </c>
      <c r="X103" s="85" t="str">
        <f t="shared" si="100"/>
        <v/>
      </c>
      <c r="Y103" s="9" t="str">
        <f t="shared" si="91"/>
        <v>B</v>
      </c>
      <c r="Z103" s="4" t="str">
        <f t="shared" si="92"/>
        <v>M1</v>
      </c>
      <c r="AA103" s="4" t="str">
        <f t="shared" si="93"/>
        <v>B</v>
      </c>
      <c r="AB103" s="4" t="str">
        <f t="shared" si="89"/>
        <v/>
      </c>
      <c r="AC103" s="4" t="str">
        <f t="shared" si="94"/>
        <v/>
      </c>
      <c r="AD103" s="4" t="str">
        <f t="shared" si="95"/>
        <v/>
      </c>
      <c r="AE103" s="1" t="str">
        <f t="shared" si="101"/>
        <v/>
      </c>
      <c r="AF103" s="1" t="str">
        <f t="shared" si="102"/>
        <v/>
      </c>
      <c r="AG103" s="1" t="str">
        <f t="shared" si="103"/>
        <v/>
      </c>
      <c r="AH103" s="1" t="str">
        <f t="shared" si="104"/>
        <v/>
      </c>
      <c r="AI103" s="1" t="str">
        <f t="shared" si="105"/>
        <v/>
      </c>
      <c r="AJ103" s="1" t="str">
        <f t="shared" si="106"/>
        <v/>
      </c>
      <c r="AK103" s="1">
        <f t="shared" si="130"/>
        <v>0</v>
      </c>
      <c r="AL103" s="1">
        <f t="shared" si="131"/>
        <v>0</v>
      </c>
      <c r="AM103" s="1" t="str">
        <f t="shared" ref="AM103:AM109" si="140">IF(M103="","",IF(AM102+AN103&gt;=10,10,IF(AM102+AN103&lt;=-10,-10,AM102+AN103)))</f>
        <v/>
      </c>
      <c r="AN103" s="1">
        <f t="shared" si="107"/>
        <v>0</v>
      </c>
      <c r="AO103" s="1" t="str">
        <f t="shared" si="139"/>
        <v/>
      </c>
      <c r="AP103" s="1" t="str">
        <f t="shared" si="108"/>
        <v>N</v>
      </c>
      <c r="AQ103" s="1" t="str">
        <f t="shared" si="109"/>
        <v>N</v>
      </c>
      <c r="AR103" s="1" t="str">
        <f t="shared" si="110"/>
        <v>N</v>
      </c>
      <c r="AS103" s="1" t="str">
        <f t="shared" si="111"/>
        <v/>
      </c>
      <c r="AT103" s="15" t="str">
        <f t="shared" si="112"/>
        <v/>
      </c>
      <c r="AU103" s="1" t="str">
        <f t="shared" si="113"/>
        <v/>
      </c>
      <c r="AV103" s="1" t="str">
        <f t="shared" si="114"/>
        <v/>
      </c>
      <c r="AW103" s="1" t="str">
        <f t="shared" si="115"/>
        <v/>
      </c>
      <c r="AX103" s="1" t="str">
        <f t="shared" si="116"/>
        <v/>
      </c>
      <c r="AY103" s="1" t="str">
        <f t="shared" si="117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3"/>
        <v>00000</v>
      </c>
      <c r="BD103" s="1" t="str">
        <f t="shared" si="84"/>
        <v>000000</v>
      </c>
      <c r="BE103" s="1" t="str">
        <f t="shared" si="84"/>
        <v>000000</v>
      </c>
      <c r="BF103" s="1" t="str">
        <f t="shared" si="132"/>
        <v>B</v>
      </c>
      <c r="BG103" s="1" t="str">
        <f t="shared" si="118"/>
        <v/>
      </c>
      <c r="BH103" s="1">
        <f t="shared" si="133"/>
        <v>0</v>
      </c>
      <c r="BI103" s="1" t="str">
        <f t="shared" si="119"/>
        <v/>
      </c>
      <c r="BJ103" s="1">
        <f t="shared" si="134"/>
        <v>0</v>
      </c>
      <c r="BK103" s="1" t="str">
        <f t="shared" si="120"/>
        <v/>
      </c>
      <c r="BL103" s="1">
        <f t="shared" si="135"/>
        <v>0</v>
      </c>
      <c r="BM103" s="1" t="str">
        <f t="shared" si="136"/>
        <v>0</v>
      </c>
      <c r="BN103" s="1" t="str">
        <f t="shared" si="137"/>
        <v>0</v>
      </c>
      <c r="BO103" s="1" t="str">
        <f t="shared" si="138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6" t="str">
        <f t="shared" si="96"/>
        <v/>
      </c>
      <c r="C104" s="103" t="str">
        <f t="shared" si="86"/>
        <v/>
      </c>
      <c r="D104" s="13" t="str">
        <f t="shared" si="121"/>
        <v/>
      </c>
      <c r="E104" s="45" t="str">
        <f t="shared" si="122"/>
        <v/>
      </c>
      <c r="F104" s="10" t="str">
        <f t="shared" si="97"/>
        <v/>
      </c>
      <c r="H104" s="106" t="str">
        <f t="shared" si="87"/>
        <v/>
      </c>
      <c r="I104" s="13" t="str">
        <f t="shared" si="123"/>
        <v/>
      </c>
      <c r="J104" s="45" t="str">
        <f t="shared" si="124"/>
        <v/>
      </c>
      <c r="K104" s="10" t="str">
        <f t="shared" si="125"/>
        <v/>
      </c>
      <c r="L104" s="54"/>
      <c r="M104" s="18" t="str">
        <f>IF('Hedging Dashboard'!AH104="","",'Hedging Dashboard'!AH104)</f>
        <v/>
      </c>
      <c r="O104" s="86" t="str">
        <f t="shared" si="88"/>
        <v/>
      </c>
      <c r="P104" s="13" t="str">
        <f t="shared" si="126"/>
        <v/>
      </c>
      <c r="Q104" s="45" t="str">
        <f t="shared" si="127"/>
        <v/>
      </c>
      <c r="R104" s="5" t="str">
        <f t="shared" si="128"/>
        <v/>
      </c>
      <c r="S104" s="5" t="str">
        <f t="shared" si="98"/>
        <v/>
      </c>
      <c r="T104" s="107" t="str">
        <f t="shared" si="129"/>
        <v/>
      </c>
      <c r="U104" s="5" t="str">
        <f>IF(M104="","",IF(B104="NB",U103,IF(T104="",SUM($T$5:$T104)+S104,SUM($T$5:$T104))))</f>
        <v/>
      </c>
      <c r="V104" s="110" t="str">
        <f t="shared" si="85"/>
        <v/>
      </c>
      <c r="W104" s="83" t="e">
        <f t="shared" si="99"/>
        <v>#VALUE!</v>
      </c>
      <c r="X104" s="85" t="str">
        <f t="shared" si="100"/>
        <v/>
      </c>
      <c r="Y104" s="9" t="str">
        <f t="shared" si="91"/>
        <v>B</v>
      </c>
      <c r="Z104" s="4" t="str">
        <f t="shared" si="92"/>
        <v>M1</v>
      </c>
      <c r="AA104" s="4" t="str">
        <f t="shared" si="93"/>
        <v>B</v>
      </c>
      <c r="AB104" s="4" t="str">
        <f t="shared" si="89"/>
        <v/>
      </c>
      <c r="AC104" s="4" t="str">
        <f t="shared" si="94"/>
        <v/>
      </c>
      <c r="AD104" s="4" t="str">
        <f t="shared" si="95"/>
        <v/>
      </c>
      <c r="AE104" s="1" t="str">
        <f t="shared" si="101"/>
        <v/>
      </c>
      <c r="AF104" s="1" t="str">
        <f t="shared" si="102"/>
        <v/>
      </c>
      <c r="AG104" s="1" t="str">
        <f t="shared" si="103"/>
        <v/>
      </c>
      <c r="AH104" s="1" t="str">
        <f t="shared" si="104"/>
        <v/>
      </c>
      <c r="AI104" s="1" t="str">
        <f t="shared" si="105"/>
        <v/>
      </c>
      <c r="AJ104" s="1" t="str">
        <f t="shared" si="106"/>
        <v/>
      </c>
      <c r="AK104" s="1">
        <f t="shared" si="130"/>
        <v>0</v>
      </c>
      <c r="AL104" s="1">
        <f t="shared" si="131"/>
        <v>0</v>
      </c>
      <c r="AM104" s="1" t="str">
        <f t="shared" si="140"/>
        <v/>
      </c>
      <c r="AN104" s="1">
        <f t="shared" si="107"/>
        <v>0</v>
      </c>
      <c r="AO104" s="1" t="str">
        <f t="shared" si="139"/>
        <v/>
      </c>
      <c r="AP104" s="1" t="str">
        <f t="shared" si="108"/>
        <v>N</v>
      </c>
      <c r="AQ104" s="1" t="str">
        <f t="shared" si="109"/>
        <v>N</v>
      </c>
      <c r="AR104" s="1" t="str">
        <f t="shared" si="110"/>
        <v>N</v>
      </c>
      <c r="AS104" s="1" t="str">
        <f t="shared" si="111"/>
        <v/>
      </c>
      <c r="AT104" s="15" t="str">
        <f t="shared" si="112"/>
        <v/>
      </c>
      <c r="AU104" s="1" t="str">
        <f t="shared" si="113"/>
        <v/>
      </c>
      <c r="AV104" s="1" t="str">
        <f t="shared" si="114"/>
        <v/>
      </c>
      <c r="AW104" s="1" t="str">
        <f t="shared" si="115"/>
        <v/>
      </c>
      <c r="AX104" s="1" t="str">
        <f t="shared" si="116"/>
        <v/>
      </c>
      <c r="AY104" s="1" t="str">
        <f t="shared" si="117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3"/>
        <v>00000</v>
      </c>
      <c r="BD104" s="1" t="str">
        <f t="shared" si="84"/>
        <v>000000</v>
      </c>
      <c r="BE104" s="1" t="str">
        <f t="shared" si="84"/>
        <v>000000</v>
      </c>
      <c r="BF104" s="1" t="str">
        <f t="shared" si="132"/>
        <v>B</v>
      </c>
      <c r="BG104" s="1" t="str">
        <f t="shared" si="118"/>
        <v/>
      </c>
      <c r="BH104" s="1">
        <f t="shared" si="133"/>
        <v>0</v>
      </c>
      <c r="BI104" s="1" t="str">
        <f t="shared" si="119"/>
        <v/>
      </c>
      <c r="BJ104" s="1">
        <f t="shared" si="134"/>
        <v>0</v>
      </c>
      <c r="BK104" s="1" t="str">
        <f t="shared" si="120"/>
        <v/>
      </c>
      <c r="BL104" s="1">
        <f t="shared" si="135"/>
        <v>0</v>
      </c>
      <c r="BM104" s="1" t="str">
        <f t="shared" si="136"/>
        <v>0</v>
      </c>
      <c r="BN104" s="1" t="str">
        <f t="shared" si="137"/>
        <v>0</v>
      </c>
      <c r="BO104" s="1" t="str">
        <f t="shared" si="138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6"/>
        <v/>
      </c>
      <c r="C105" s="101" t="str">
        <f t="shared" si="86"/>
        <v/>
      </c>
      <c r="D105" s="13" t="str">
        <f t="shared" si="121"/>
        <v/>
      </c>
      <c r="E105" s="45" t="str">
        <f t="shared" si="122"/>
        <v/>
      </c>
      <c r="F105" s="14" t="str">
        <f t="shared" si="97"/>
        <v/>
      </c>
      <c r="H105" s="104" t="str">
        <f t="shared" si="87"/>
        <v/>
      </c>
      <c r="I105" s="13" t="str">
        <f t="shared" si="123"/>
        <v/>
      </c>
      <c r="J105" s="45" t="str">
        <f t="shared" si="124"/>
        <v/>
      </c>
      <c r="K105" s="14" t="str">
        <f t="shared" si="125"/>
        <v/>
      </c>
      <c r="L105" s="54"/>
      <c r="M105" s="16" t="str">
        <f>IF('Hedging Dashboard'!AH105="","",'Hedging Dashboard'!AH105)</f>
        <v/>
      </c>
      <c r="O105" s="12" t="str">
        <f t="shared" si="88"/>
        <v/>
      </c>
      <c r="P105" s="13" t="str">
        <f t="shared" si="126"/>
        <v/>
      </c>
      <c r="Q105" s="45" t="str">
        <f t="shared" si="127"/>
        <v/>
      </c>
      <c r="R105" s="96" t="str">
        <f t="shared" si="128"/>
        <v/>
      </c>
      <c r="S105" s="96" t="str">
        <f t="shared" si="98"/>
        <v/>
      </c>
      <c r="T105" s="107" t="str">
        <f t="shared" si="129"/>
        <v/>
      </c>
      <c r="U105" s="96" t="str">
        <f>IF(M105="","",IF(B105="NB",U104,IF(T105="",SUM($T$5:$T105)+S105,SUM($T$5:$T105))))</f>
        <v/>
      </c>
      <c r="V105" s="108" t="str">
        <f t="shared" si="85"/>
        <v/>
      </c>
      <c r="W105" s="83" t="e">
        <f t="shared" si="99"/>
        <v>#VALUE!</v>
      </c>
      <c r="X105" s="85" t="str">
        <f t="shared" si="100"/>
        <v/>
      </c>
      <c r="Y105" s="9" t="str">
        <f t="shared" si="91"/>
        <v>B</v>
      </c>
      <c r="Z105" s="4" t="str">
        <f t="shared" si="92"/>
        <v>M1</v>
      </c>
      <c r="AA105" s="4" t="str">
        <f t="shared" si="93"/>
        <v>B</v>
      </c>
      <c r="AB105" s="4" t="str">
        <f t="shared" si="89"/>
        <v/>
      </c>
      <c r="AC105" s="4" t="str">
        <f t="shared" si="94"/>
        <v/>
      </c>
      <c r="AD105" s="4" t="str">
        <f t="shared" si="95"/>
        <v/>
      </c>
      <c r="AE105" s="1" t="str">
        <f t="shared" si="101"/>
        <v/>
      </c>
      <c r="AF105" s="1" t="str">
        <f t="shared" si="102"/>
        <v/>
      </c>
      <c r="AG105" s="1" t="str">
        <f t="shared" si="103"/>
        <v/>
      </c>
      <c r="AH105" s="1" t="str">
        <f t="shared" si="104"/>
        <v/>
      </c>
      <c r="AI105" s="1" t="str">
        <f t="shared" si="105"/>
        <v/>
      </c>
      <c r="AJ105" s="1" t="str">
        <f t="shared" si="106"/>
        <v/>
      </c>
      <c r="AK105" s="1">
        <f t="shared" si="130"/>
        <v>0</v>
      </c>
      <c r="AL105" s="1">
        <f t="shared" si="131"/>
        <v>0</v>
      </c>
      <c r="AM105" s="1" t="str">
        <f t="shared" si="140"/>
        <v/>
      </c>
      <c r="AN105" s="1">
        <f t="shared" si="107"/>
        <v>0</v>
      </c>
      <c r="AO105" s="1" t="str">
        <f t="shared" si="139"/>
        <v/>
      </c>
      <c r="AP105" s="1" t="str">
        <f t="shared" si="108"/>
        <v>N</v>
      </c>
      <c r="AQ105" s="1" t="str">
        <f t="shared" si="109"/>
        <v>N</v>
      </c>
      <c r="AR105" s="1" t="str">
        <f t="shared" si="110"/>
        <v>N</v>
      </c>
      <c r="AS105" s="1" t="str">
        <f t="shared" si="111"/>
        <v/>
      </c>
      <c r="AT105" s="15" t="str">
        <f t="shared" si="112"/>
        <v/>
      </c>
      <c r="AU105" s="1" t="str">
        <f t="shared" si="113"/>
        <v/>
      </c>
      <c r="AV105" s="1" t="str">
        <f t="shared" si="114"/>
        <v/>
      </c>
      <c r="AW105" s="1" t="str">
        <f t="shared" si="115"/>
        <v/>
      </c>
      <c r="AX105" s="1" t="str">
        <f t="shared" si="116"/>
        <v/>
      </c>
      <c r="AY105" s="1" t="str">
        <f t="shared" si="117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3"/>
        <v>00000</v>
      </c>
      <c r="BD105" s="1" t="str">
        <f t="shared" si="84"/>
        <v>000000</v>
      </c>
      <c r="BE105" s="1" t="str">
        <f t="shared" si="84"/>
        <v>000000</v>
      </c>
      <c r="BF105" s="1" t="str">
        <f t="shared" si="132"/>
        <v>B</v>
      </c>
      <c r="BG105" s="1" t="str">
        <f t="shared" si="118"/>
        <v/>
      </c>
      <c r="BH105" s="1">
        <f t="shared" si="133"/>
        <v>0</v>
      </c>
      <c r="BI105" s="1" t="str">
        <f t="shared" si="119"/>
        <v/>
      </c>
      <c r="BJ105" s="1">
        <f t="shared" si="134"/>
        <v>0</v>
      </c>
      <c r="BK105" s="1" t="str">
        <f t="shared" si="120"/>
        <v/>
      </c>
      <c r="BL105" s="1">
        <f t="shared" si="135"/>
        <v>0</v>
      </c>
      <c r="BM105" s="1" t="str">
        <f t="shared" si="136"/>
        <v>0</v>
      </c>
      <c r="BN105" s="1" t="str">
        <f t="shared" si="137"/>
        <v>0</v>
      </c>
      <c r="BO105" s="1" t="str">
        <f t="shared" si="138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6"/>
        <v/>
      </c>
      <c r="C106" s="102" t="str">
        <f t="shared" si="86"/>
        <v/>
      </c>
      <c r="D106" s="13" t="str">
        <f t="shared" si="121"/>
        <v/>
      </c>
      <c r="E106" s="45" t="str">
        <f t="shared" si="122"/>
        <v/>
      </c>
      <c r="F106" s="8" t="str">
        <f t="shared" si="97"/>
        <v/>
      </c>
      <c r="H106" s="105" t="str">
        <f t="shared" si="87"/>
        <v/>
      </c>
      <c r="I106" s="13" t="str">
        <f t="shared" si="123"/>
        <v/>
      </c>
      <c r="J106" s="45" t="str">
        <f t="shared" si="124"/>
        <v/>
      </c>
      <c r="K106" s="8" t="str">
        <f t="shared" si="125"/>
        <v/>
      </c>
      <c r="L106" s="54"/>
      <c r="M106" s="17" t="str">
        <f>IF('Hedging Dashboard'!AH106="","",'Hedging Dashboard'!AH106)</f>
        <v/>
      </c>
      <c r="O106" s="9" t="str">
        <f t="shared" si="88"/>
        <v/>
      </c>
      <c r="P106" s="13" t="str">
        <f t="shared" si="126"/>
        <v/>
      </c>
      <c r="Q106" s="45" t="str">
        <f t="shared" si="127"/>
        <v/>
      </c>
      <c r="R106" s="4" t="str">
        <f t="shared" si="128"/>
        <v/>
      </c>
      <c r="S106" s="4" t="str">
        <f t="shared" si="98"/>
        <v/>
      </c>
      <c r="T106" s="107" t="str">
        <f t="shared" si="129"/>
        <v/>
      </c>
      <c r="U106" s="4" t="str">
        <f>IF(M106="","",IF(B106="NB",U105,IF(T106="",SUM($T$5:$T106)+S106,SUM($T$5:$T106))))</f>
        <v/>
      </c>
      <c r="V106" s="109" t="str">
        <f t="shared" si="85"/>
        <v/>
      </c>
      <c r="W106" s="83" t="e">
        <f t="shared" si="99"/>
        <v>#VALUE!</v>
      </c>
      <c r="X106" s="85" t="str">
        <f t="shared" si="100"/>
        <v/>
      </c>
      <c r="Y106" s="9" t="str">
        <f t="shared" si="91"/>
        <v>B</v>
      </c>
      <c r="Z106" s="4" t="str">
        <f t="shared" si="92"/>
        <v>M1</v>
      </c>
      <c r="AA106" s="4" t="str">
        <f t="shared" si="93"/>
        <v>B</v>
      </c>
      <c r="AB106" s="4" t="str">
        <f t="shared" si="89"/>
        <v/>
      </c>
      <c r="AC106" s="4" t="str">
        <f t="shared" si="94"/>
        <v/>
      </c>
      <c r="AD106" s="4" t="str">
        <f t="shared" si="95"/>
        <v/>
      </c>
      <c r="AE106" s="1" t="str">
        <f t="shared" ref="AE106:AE137" si="141">IF(M105="","",IF(Y106="B",IF(M105="P",BH106,""),IF(M104="P",BH106,"")))</f>
        <v/>
      </c>
      <c r="AF106" s="1" t="str">
        <f t="shared" ref="AF106:AF137" si="142">IF(M105="","",IF(Y106="B",IF(M105="B",BH106,""),IF(M104="B",BH106,"")))</f>
        <v/>
      </c>
      <c r="AG106" s="1" t="str">
        <f t="shared" ref="AG106:AG137" si="143">IF(M105="","",IF(Z106="C",IF(M105="B",BJ106,""),IF(M104="P",BJ106,"")))</f>
        <v/>
      </c>
      <c r="AH106" s="1" t="str">
        <f t="shared" ref="AH106:AH137" si="144">IF(M105="","",IF(Z106="C",IF(M105="P",BJ106,""),IF(M104="B",BJ106,"")))</f>
        <v/>
      </c>
      <c r="AI106" s="1" t="str">
        <f t="shared" ref="AI106:AI137" si="145">IF(M105="","",IF(AND(AE106="L5",AH106="L5",AY106=""),"L0",AX106))</f>
        <v/>
      </c>
      <c r="AJ106" s="1" t="str">
        <f t="shared" ref="AJ106:AJ137" si="146">IF(M105="","",IF(AND(AF106="L5",AH106="L5",AX106=""),"L0",AY106))</f>
        <v/>
      </c>
      <c r="AK106" s="1">
        <f t="shared" si="130"/>
        <v>0</v>
      </c>
      <c r="AL106" s="1">
        <f t="shared" si="131"/>
        <v>0</v>
      </c>
      <c r="AM106" s="1" t="str">
        <f t="shared" si="140"/>
        <v/>
      </c>
      <c r="AN106" s="1">
        <f t="shared" ref="AN106:AN109" si="147">IF(X106="",0,IFERROR(VLOOKUP(X101&amp;X102&amp;X103&amp;X104&amp;X105&amp;X106,BW:BX,2,FALSE),0))</f>
        <v>0</v>
      </c>
      <c r="AO106" s="1" t="str">
        <f t="shared" si="139"/>
        <v/>
      </c>
      <c r="AP106" s="1" t="str">
        <f t="shared" si="108"/>
        <v>N</v>
      </c>
      <c r="AQ106" s="1" t="str">
        <f t="shared" ref="AQ106:AQ137" si="148">IF(OR(K102&amp;K103&amp;K104="WLW",K103&amp;K104="WW"),"Y","N")</f>
        <v>N</v>
      </c>
      <c r="AR106" s="1" t="str">
        <f t="shared" ref="AR106:AR137" si="149">IF(OR(R102&amp;R103&amp;R104="WLW",R103&amp;R104="WW"),"Y","N")</f>
        <v>N</v>
      </c>
      <c r="AS106" s="1" t="str">
        <f t="shared" si="111"/>
        <v/>
      </c>
      <c r="AT106" s="15" t="str">
        <f t="shared" ref="AT106:AT137" si="150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51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2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5"/>
        <v/>
      </c>
      <c r="AX106" s="1" t="str">
        <f t="shared" si="116"/>
        <v/>
      </c>
      <c r="AY106" s="1" t="str">
        <f t="shared" si="117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3"/>
        <v>00000</v>
      </c>
      <c r="BD106" s="1" t="str">
        <f t="shared" si="84"/>
        <v>000000</v>
      </c>
      <c r="BE106" s="1" t="str">
        <f t="shared" si="84"/>
        <v>000000</v>
      </c>
      <c r="BF106" s="1" t="str">
        <f t="shared" si="132"/>
        <v>B</v>
      </c>
      <c r="BG106" s="1" t="str">
        <f t="shared" si="118"/>
        <v/>
      </c>
      <c r="BH106" s="1">
        <f t="shared" si="133"/>
        <v>0</v>
      </c>
      <c r="BI106" s="1" t="str">
        <f t="shared" si="119"/>
        <v/>
      </c>
      <c r="BJ106" s="1">
        <f t="shared" si="134"/>
        <v>0</v>
      </c>
      <c r="BK106" s="1" t="str">
        <f t="shared" si="120"/>
        <v/>
      </c>
      <c r="BL106" s="1">
        <f t="shared" si="135"/>
        <v>0</v>
      </c>
      <c r="BM106" s="1" t="str">
        <f t="shared" si="136"/>
        <v>0</v>
      </c>
      <c r="BN106" s="1" t="str">
        <f t="shared" si="137"/>
        <v>0</v>
      </c>
      <c r="BO106" s="1" t="str">
        <f t="shared" si="138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6"/>
        <v/>
      </c>
      <c r="C107" s="102" t="str">
        <f t="shared" si="86"/>
        <v/>
      </c>
      <c r="D107" s="13" t="str">
        <f t="shared" si="121"/>
        <v/>
      </c>
      <c r="E107" s="45" t="str">
        <f t="shared" si="122"/>
        <v/>
      </c>
      <c r="F107" s="8" t="str">
        <f t="shared" si="97"/>
        <v/>
      </c>
      <c r="H107" s="105" t="str">
        <f t="shared" si="87"/>
        <v/>
      </c>
      <c r="I107" s="13" t="str">
        <f t="shared" si="123"/>
        <v/>
      </c>
      <c r="J107" s="45" t="str">
        <f t="shared" si="124"/>
        <v/>
      </c>
      <c r="K107" s="8" t="str">
        <f t="shared" si="125"/>
        <v/>
      </c>
      <c r="L107" s="54"/>
      <c r="M107" s="17" t="str">
        <f>IF('Hedging Dashboard'!AH107="","",'Hedging Dashboard'!AH107)</f>
        <v/>
      </c>
      <c r="O107" s="9" t="str">
        <f t="shared" si="88"/>
        <v/>
      </c>
      <c r="P107" s="13" t="str">
        <f t="shared" si="126"/>
        <v/>
      </c>
      <c r="Q107" s="45" t="str">
        <f t="shared" si="127"/>
        <v/>
      </c>
      <c r="R107" s="4" t="str">
        <f t="shared" si="128"/>
        <v/>
      </c>
      <c r="S107" s="4" t="str">
        <f t="shared" si="98"/>
        <v/>
      </c>
      <c r="T107" s="107" t="str">
        <f t="shared" si="129"/>
        <v/>
      </c>
      <c r="U107" s="4" t="str">
        <f>IF(M107="","",IF(B107="NB",U106,IF(T107="",SUM($T$5:$T107)+S107,SUM($T$5:$T107))))</f>
        <v/>
      </c>
      <c r="V107" s="109" t="str">
        <f t="shared" si="85"/>
        <v/>
      </c>
      <c r="W107" s="83" t="e">
        <f t="shared" si="99"/>
        <v>#VALUE!</v>
      </c>
      <c r="X107" s="85" t="str">
        <f t="shared" si="100"/>
        <v/>
      </c>
      <c r="Y107" s="9" t="str">
        <f t="shared" si="91"/>
        <v>B</v>
      </c>
      <c r="Z107" s="4" t="str">
        <f t="shared" si="92"/>
        <v>M1</v>
      </c>
      <c r="AA107" s="4" t="str">
        <f t="shared" si="93"/>
        <v>B</v>
      </c>
      <c r="AB107" s="4" t="str">
        <f t="shared" si="89"/>
        <v/>
      </c>
      <c r="AC107" s="4" t="str">
        <f t="shared" si="94"/>
        <v/>
      </c>
      <c r="AD107" s="4" t="str">
        <f t="shared" si="95"/>
        <v/>
      </c>
      <c r="AE107" s="1" t="str">
        <f t="shared" si="141"/>
        <v/>
      </c>
      <c r="AF107" s="1" t="str">
        <f t="shared" si="142"/>
        <v/>
      </c>
      <c r="AG107" s="1" t="str">
        <f t="shared" si="143"/>
        <v/>
      </c>
      <c r="AH107" s="1" t="str">
        <f t="shared" si="144"/>
        <v/>
      </c>
      <c r="AI107" s="1" t="str">
        <f t="shared" si="145"/>
        <v/>
      </c>
      <c r="AJ107" s="1" t="str">
        <f t="shared" si="146"/>
        <v/>
      </c>
      <c r="AK107" s="1">
        <f t="shared" si="130"/>
        <v>0</v>
      </c>
      <c r="AL107" s="1">
        <f t="shared" si="131"/>
        <v>0</v>
      </c>
      <c r="AM107" s="1" t="str">
        <f t="shared" si="140"/>
        <v/>
      </c>
      <c r="AN107" s="1">
        <f t="shared" si="147"/>
        <v>0</v>
      </c>
      <c r="AO107" s="1" t="str">
        <f t="shared" si="139"/>
        <v/>
      </c>
      <c r="AP107" s="1" t="str">
        <f t="shared" si="108"/>
        <v>N</v>
      </c>
      <c r="AQ107" s="1" t="str">
        <f t="shared" si="148"/>
        <v>N</v>
      </c>
      <c r="AR107" s="1" t="str">
        <f t="shared" si="149"/>
        <v>N</v>
      </c>
      <c r="AS107" s="1" t="str">
        <f t="shared" si="111"/>
        <v/>
      </c>
      <c r="AT107" s="15" t="str">
        <f t="shared" si="150"/>
        <v/>
      </c>
      <c r="AU107" s="1" t="str">
        <f t="shared" si="151"/>
        <v/>
      </c>
      <c r="AV107" s="1" t="str">
        <f t="shared" si="152"/>
        <v/>
      </c>
      <c r="AW107" s="1" t="str">
        <f t="shared" si="115"/>
        <v/>
      </c>
      <c r="AX107" s="1" t="str">
        <f t="shared" si="116"/>
        <v/>
      </c>
      <c r="AY107" s="1" t="str">
        <f t="shared" si="117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00000</v>
      </c>
      <c r="BD107" s="1" t="str">
        <f t="shared" si="84"/>
        <v>000000</v>
      </c>
      <c r="BE107" s="1" t="str">
        <f t="shared" si="84"/>
        <v>000000</v>
      </c>
      <c r="BF107" s="1" t="str">
        <f t="shared" si="132"/>
        <v>B</v>
      </c>
      <c r="BG107" s="1" t="str">
        <f t="shared" si="118"/>
        <v/>
      </c>
      <c r="BH107" s="1">
        <f t="shared" si="133"/>
        <v>0</v>
      </c>
      <c r="BI107" s="1" t="str">
        <f t="shared" si="119"/>
        <v/>
      </c>
      <c r="BJ107" s="1">
        <f t="shared" si="134"/>
        <v>0</v>
      </c>
      <c r="BK107" s="1" t="str">
        <f t="shared" si="120"/>
        <v/>
      </c>
      <c r="BL107" s="1">
        <f t="shared" si="135"/>
        <v>0</v>
      </c>
      <c r="BM107" s="1" t="str">
        <f t="shared" si="136"/>
        <v>0</v>
      </c>
      <c r="BN107" s="1" t="str">
        <f t="shared" si="137"/>
        <v>0</v>
      </c>
      <c r="BO107" s="1" t="str">
        <f t="shared" si="138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6"/>
        <v/>
      </c>
      <c r="C108" s="102" t="str">
        <f t="shared" si="86"/>
        <v/>
      </c>
      <c r="D108" s="13" t="str">
        <f t="shared" si="121"/>
        <v/>
      </c>
      <c r="E108" s="45" t="str">
        <f t="shared" si="122"/>
        <v/>
      </c>
      <c r="F108" s="8" t="str">
        <f t="shared" si="97"/>
        <v/>
      </c>
      <c r="H108" s="105" t="str">
        <f t="shared" si="87"/>
        <v/>
      </c>
      <c r="I108" s="13" t="str">
        <f t="shared" si="123"/>
        <v/>
      </c>
      <c r="J108" s="45" t="str">
        <f t="shared" si="124"/>
        <v/>
      </c>
      <c r="K108" s="8" t="str">
        <f t="shared" si="125"/>
        <v/>
      </c>
      <c r="L108" s="54"/>
      <c r="M108" s="17" t="str">
        <f>IF('Hedging Dashboard'!AH108="","",'Hedging Dashboard'!AH108)</f>
        <v/>
      </c>
      <c r="O108" s="9" t="str">
        <f t="shared" si="88"/>
        <v/>
      </c>
      <c r="P108" s="13" t="str">
        <f t="shared" si="126"/>
        <v/>
      </c>
      <c r="Q108" s="45" t="str">
        <f t="shared" si="127"/>
        <v/>
      </c>
      <c r="R108" s="4" t="str">
        <f t="shared" si="128"/>
        <v/>
      </c>
      <c r="S108" s="4" t="str">
        <f t="shared" si="98"/>
        <v/>
      </c>
      <c r="T108" s="107" t="str">
        <f t="shared" si="129"/>
        <v/>
      </c>
      <c r="U108" s="4" t="str">
        <f>IF(M108="","",IF(B108="NB",U107,IF(T108="",SUM($T$5:$T108)+S108,SUM($T$5:$T108))))</f>
        <v/>
      </c>
      <c r="V108" s="109" t="str">
        <f t="shared" si="85"/>
        <v/>
      </c>
      <c r="W108" s="83" t="e">
        <f t="shared" si="99"/>
        <v>#VALUE!</v>
      </c>
      <c r="X108" s="85" t="str">
        <f t="shared" si="100"/>
        <v/>
      </c>
      <c r="Y108" s="9" t="str">
        <f t="shared" si="91"/>
        <v>B</v>
      </c>
      <c r="Z108" s="4" t="str">
        <f t="shared" si="92"/>
        <v>M1</v>
      </c>
      <c r="AA108" s="4" t="str">
        <f t="shared" si="93"/>
        <v>B</v>
      </c>
      <c r="AB108" s="4" t="str">
        <f t="shared" si="89"/>
        <v/>
      </c>
      <c r="AC108" s="4" t="str">
        <f t="shared" si="94"/>
        <v/>
      </c>
      <c r="AD108" s="4" t="str">
        <f t="shared" si="95"/>
        <v/>
      </c>
      <c r="AE108" s="1" t="str">
        <f t="shared" si="141"/>
        <v/>
      </c>
      <c r="AF108" s="1" t="str">
        <f t="shared" si="142"/>
        <v/>
      </c>
      <c r="AG108" s="1" t="str">
        <f t="shared" si="143"/>
        <v/>
      </c>
      <c r="AH108" s="1" t="str">
        <f t="shared" si="144"/>
        <v/>
      </c>
      <c r="AI108" s="1" t="str">
        <f t="shared" si="145"/>
        <v/>
      </c>
      <c r="AJ108" s="1" t="str">
        <f t="shared" si="146"/>
        <v/>
      </c>
      <c r="AK108" s="1">
        <f t="shared" si="130"/>
        <v>0</v>
      </c>
      <c r="AL108" s="1">
        <f t="shared" si="131"/>
        <v>0</v>
      </c>
      <c r="AM108" s="1" t="str">
        <f t="shared" si="140"/>
        <v/>
      </c>
      <c r="AN108" s="1">
        <f t="shared" si="147"/>
        <v>0</v>
      </c>
      <c r="AO108" s="1" t="str">
        <f t="shared" si="139"/>
        <v/>
      </c>
      <c r="AP108" s="1" t="str">
        <f t="shared" si="108"/>
        <v>N</v>
      </c>
      <c r="AQ108" s="1" t="str">
        <f t="shared" si="148"/>
        <v>N</v>
      </c>
      <c r="AR108" s="1" t="str">
        <f t="shared" si="149"/>
        <v>N</v>
      </c>
      <c r="AS108" s="1" t="str">
        <f t="shared" si="111"/>
        <v/>
      </c>
      <c r="AT108" s="15" t="str">
        <f t="shared" si="150"/>
        <v/>
      </c>
      <c r="AU108" s="1" t="str">
        <f t="shared" si="151"/>
        <v/>
      </c>
      <c r="AV108" s="1" t="str">
        <f t="shared" si="152"/>
        <v/>
      </c>
      <c r="AW108" s="1" t="str">
        <f t="shared" si="115"/>
        <v/>
      </c>
      <c r="AX108" s="1" t="str">
        <f t="shared" si="116"/>
        <v/>
      </c>
      <c r="AY108" s="1" t="str">
        <f t="shared" si="117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3"/>
        <v>00000</v>
      </c>
      <c r="BD108" s="1" t="str">
        <f t="shared" si="84"/>
        <v>000000</v>
      </c>
      <c r="BE108" s="1" t="str">
        <f t="shared" si="84"/>
        <v>000000</v>
      </c>
      <c r="BF108" s="1" t="str">
        <f t="shared" si="132"/>
        <v>B</v>
      </c>
      <c r="BG108" s="1" t="str">
        <f t="shared" si="118"/>
        <v/>
      </c>
      <c r="BH108" s="1">
        <f t="shared" si="133"/>
        <v>0</v>
      </c>
      <c r="BI108" s="1" t="str">
        <f t="shared" si="119"/>
        <v/>
      </c>
      <c r="BJ108" s="1">
        <f t="shared" si="134"/>
        <v>0</v>
      </c>
      <c r="BK108" s="1" t="str">
        <f t="shared" si="120"/>
        <v/>
      </c>
      <c r="BL108" s="1">
        <f t="shared" si="135"/>
        <v>0</v>
      </c>
      <c r="BM108" s="1" t="str">
        <f t="shared" si="136"/>
        <v>0</v>
      </c>
      <c r="BN108" s="1" t="str">
        <f t="shared" si="137"/>
        <v>0</v>
      </c>
      <c r="BO108" s="1" t="str">
        <f t="shared" si="138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6" t="str">
        <f t="shared" si="96"/>
        <v/>
      </c>
      <c r="C109" s="103" t="str">
        <f t="shared" si="86"/>
        <v/>
      </c>
      <c r="D109" s="13" t="str">
        <f t="shared" si="121"/>
        <v/>
      </c>
      <c r="E109" s="45" t="str">
        <f t="shared" si="122"/>
        <v/>
      </c>
      <c r="F109" s="10" t="str">
        <f t="shared" si="97"/>
        <v/>
      </c>
      <c r="H109" s="106" t="str">
        <f t="shared" si="87"/>
        <v/>
      </c>
      <c r="I109" s="13" t="str">
        <f t="shared" si="123"/>
        <v/>
      </c>
      <c r="J109" s="45" t="str">
        <f t="shared" si="124"/>
        <v/>
      </c>
      <c r="K109" s="10" t="str">
        <f t="shared" si="125"/>
        <v/>
      </c>
      <c r="L109" s="54"/>
      <c r="M109" s="18" t="str">
        <f>IF('Hedging Dashboard'!AH109="","",'Hedging Dashboard'!AH109)</f>
        <v/>
      </c>
      <c r="O109" s="86" t="str">
        <f t="shared" si="88"/>
        <v/>
      </c>
      <c r="P109" s="13" t="str">
        <f t="shared" si="126"/>
        <v/>
      </c>
      <c r="Q109" s="45" t="str">
        <f t="shared" si="127"/>
        <v/>
      </c>
      <c r="R109" s="5" t="str">
        <f t="shared" si="128"/>
        <v/>
      </c>
      <c r="S109" s="5" t="str">
        <f t="shared" si="98"/>
        <v/>
      </c>
      <c r="T109" s="107" t="str">
        <f t="shared" si="129"/>
        <v/>
      </c>
      <c r="U109" s="5" t="str">
        <f>IF(M109="","",IF(B109="NB",U108,IF(T109="",SUM($T$5:$T109)+S109,SUM($T$5:$T109))))</f>
        <v/>
      </c>
      <c r="V109" s="110" t="str">
        <f t="shared" si="85"/>
        <v/>
      </c>
      <c r="W109" s="83" t="e">
        <f t="shared" si="99"/>
        <v>#VALUE!</v>
      </c>
      <c r="X109" s="85" t="str">
        <f t="shared" si="100"/>
        <v/>
      </c>
      <c r="Y109" s="9" t="str">
        <f t="shared" si="91"/>
        <v>B</v>
      </c>
      <c r="Z109" s="4" t="str">
        <f t="shared" si="92"/>
        <v>M1</v>
      </c>
      <c r="AA109" s="4" t="str">
        <f t="shared" si="93"/>
        <v>B</v>
      </c>
      <c r="AB109" s="4" t="str">
        <f t="shared" si="89"/>
        <v/>
      </c>
      <c r="AC109" s="4" t="str">
        <f t="shared" si="94"/>
        <v/>
      </c>
      <c r="AD109" s="4" t="str">
        <f t="shared" si="95"/>
        <v/>
      </c>
      <c r="AE109" s="1" t="str">
        <f t="shared" si="141"/>
        <v/>
      </c>
      <c r="AF109" s="1" t="str">
        <f t="shared" si="142"/>
        <v/>
      </c>
      <c r="AG109" s="1" t="str">
        <f t="shared" si="143"/>
        <v/>
      </c>
      <c r="AH109" s="1" t="str">
        <f t="shared" si="144"/>
        <v/>
      </c>
      <c r="AI109" s="1" t="str">
        <f t="shared" si="145"/>
        <v/>
      </c>
      <c r="AJ109" s="1" t="str">
        <f t="shared" si="146"/>
        <v/>
      </c>
      <c r="AK109" s="1">
        <f t="shared" si="130"/>
        <v>0</v>
      </c>
      <c r="AL109" s="1">
        <f t="shared" si="131"/>
        <v>0</v>
      </c>
      <c r="AM109" s="1" t="str">
        <f t="shared" si="140"/>
        <v/>
      </c>
      <c r="AN109" s="1">
        <f t="shared" si="147"/>
        <v>0</v>
      </c>
      <c r="AO109" s="1" t="str">
        <f t="shared" si="139"/>
        <v/>
      </c>
      <c r="AP109" s="1" t="str">
        <f t="shared" si="108"/>
        <v>N</v>
      </c>
      <c r="AQ109" s="1" t="str">
        <f t="shared" si="148"/>
        <v>N</v>
      </c>
      <c r="AR109" s="1" t="str">
        <f t="shared" si="149"/>
        <v>N</v>
      </c>
      <c r="AS109" s="1" t="str">
        <f t="shared" si="111"/>
        <v/>
      </c>
      <c r="AT109" s="15" t="str">
        <f t="shared" si="150"/>
        <v/>
      </c>
      <c r="AU109" s="1" t="str">
        <f t="shared" si="151"/>
        <v/>
      </c>
      <c r="AV109" s="1" t="str">
        <f t="shared" si="152"/>
        <v/>
      </c>
      <c r="AW109" s="1" t="str">
        <f t="shared" si="115"/>
        <v/>
      </c>
      <c r="AX109" s="1" t="str">
        <f t="shared" si="116"/>
        <v/>
      </c>
      <c r="AY109" s="1" t="str">
        <f t="shared" si="117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3"/>
        <v>00000</v>
      </c>
      <c r="BD109" s="1" t="str">
        <f t="shared" si="84"/>
        <v>000000</v>
      </c>
      <c r="BE109" s="1" t="str">
        <f t="shared" si="84"/>
        <v>000000</v>
      </c>
      <c r="BF109" s="1" t="str">
        <f t="shared" si="132"/>
        <v>B</v>
      </c>
      <c r="BG109" s="1" t="str">
        <f t="shared" si="118"/>
        <v/>
      </c>
      <c r="BH109" s="1">
        <f t="shared" si="133"/>
        <v>0</v>
      </c>
      <c r="BI109" s="1" t="str">
        <f t="shared" si="119"/>
        <v/>
      </c>
      <c r="BJ109" s="1">
        <f t="shared" si="134"/>
        <v>0</v>
      </c>
      <c r="BK109" s="1" t="str">
        <f t="shared" si="120"/>
        <v/>
      </c>
      <c r="BL109" s="1">
        <f t="shared" si="135"/>
        <v>0</v>
      </c>
      <c r="BM109" s="1" t="str">
        <f t="shared" si="136"/>
        <v>0</v>
      </c>
      <c r="BN109" s="1" t="str">
        <f t="shared" si="137"/>
        <v>0</v>
      </c>
      <c r="BO109" s="1" t="str">
        <f t="shared" si="138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93" t="s">
        <v>157</v>
      </c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5"/>
      <c r="W110" s="48"/>
      <c r="Y110" s="79"/>
      <c r="Z110" s="79"/>
      <c r="AA110" s="79"/>
      <c r="AB110" s="4" t="str">
        <f t="shared" si="89"/>
        <v/>
      </c>
      <c r="AC110" s="4" t="str">
        <f t="shared" si="94"/>
        <v/>
      </c>
      <c r="AD110" s="4" t="str">
        <f t="shared" si="95"/>
        <v/>
      </c>
      <c r="AE110" s="1" t="str">
        <f t="shared" si="141"/>
        <v/>
      </c>
      <c r="AF110" s="1" t="str">
        <f t="shared" si="142"/>
        <v/>
      </c>
      <c r="AG110" s="1" t="str">
        <f t="shared" si="143"/>
        <v/>
      </c>
      <c r="AH110" s="1" t="str">
        <f t="shared" si="144"/>
        <v/>
      </c>
      <c r="AI110" s="1" t="str">
        <f t="shared" si="145"/>
        <v/>
      </c>
      <c r="AJ110" s="1" t="str">
        <f t="shared" si="146"/>
        <v/>
      </c>
      <c r="AK110" s="1">
        <f t="shared" si="130"/>
        <v>0</v>
      </c>
      <c r="AL110" s="1">
        <f t="shared" si="131"/>
        <v>0</v>
      </c>
      <c r="AP110" s="1" t="str">
        <f t="shared" si="108"/>
        <v>N</v>
      </c>
      <c r="AQ110" s="1" t="str">
        <f t="shared" si="148"/>
        <v>N</v>
      </c>
      <c r="AR110" s="1" t="str">
        <f t="shared" si="149"/>
        <v>N</v>
      </c>
      <c r="AT110" s="15" t="str">
        <f t="shared" si="150"/>
        <v/>
      </c>
      <c r="AU110" s="1" t="str">
        <f t="shared" si="151"/>
        <v/>
      </c>
      <c r="AV110" s="1" t="str">
        <f t="shared" si="152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83" t="s">
        <v>159</v>
      </c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5"/>
      <c r="AB111" s="4" t="str">
        <f t="shared" si="89"/>
        <v/>
      </c>
      <c r="AC111" s="4" t="str">
        <f t="shared" si="94"/>
        <v/>
      </c>
      <c r="AD111" s="4" t="str">
        <f t="shared" si="95"/>
        <v/>
      </c>
      <c r="AE111" s="1" t="str">
        <f t="shared" si="141"/>
        <v/>
      </c>
      <c r="AF111" s="1" t="str">
        <f t="shared" si="142"/>
        <v/>
      </c>
      <c r="AG111" s="1" t="str">
        <f t="shared" si="143"/>
        <v/>
      </c>
      <c r="AH111" s="1" t="str">
        <f t="shared" si="144"/>
        <v/>
      </c>
      <c r="AI111" s="1" t="str">
        <f t="shared" si="145"/>
        <v/>
      </c>
      <c r="AJ111" s="1" t="str">
        <f t="shared" si="146"/>
        <v/>
      </c>
      <c r="AK111" s="1">
        <f t="shared" si="130"/>
        <v>0</v>
      </c>
      <c r="AL111" s="1">
        <f t="shared" si="131"/>
        <v>0</v>
      </c>
      <c r="AP111" s="1" t="str">
        <f t="shared" si="108"/>
        <v>N</v>
      </c>
      <c r="AQ111" s="1" t="str">
        <f t="shared" si="148"/>
        <v>N</v>
      </c>
      <c r="AR111" s="1" t="str">
        <f t="shared" si="149"/>
        <v>N</v>
      </c>
      <c r="AT111" s="15" t="str">
        <f t="shared" si="150"/>
        <v/>
      </c>
      <c r="AU111" s="1" t="str">
        <f t="shared" si="151"/>
        <v/>
      </c>
      <c r="AV111" s="1" t="str">
        <f t="shared" si="152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78" t="s">
        <v>160</v>
      </c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>
        <f>COUNTIF(M5:M109,"P")</f>
        <v>15</v>
      </c>
      <c r="P112" s="173"/>
      <c r="Q112" s="173"/>
      <c r="R112" s="173"/>
      <c r="S112" s="173"/>
      <c r="T112" s="173"/>
      <c r="U112" s="173"/>
      <c r="V112" s="174"/>
      <c r="AB112" s="4" t="str">
        <f t="shared" si="89"/>
        <v/>
      </c>
      <c r="AC112" s="4" t="str">
        <f t="shared" si="94"/>
        <v/>
      </c>
      <c r="AD112" s="4" t="str">
        <f t="shared" si="95"/>
        <v/>
      </c>
      <c r="AE112" s="1" t="str">
        <f t="shared" si="141"/>
        <v/>
      </c>
      <c r="AF112" s="1" t="str">
        <f t="shared" si="142"/>
        <v/>
      </c>
      <c r="AG112" s="1" t="str">
        <f t="shared" si="143"/>
        <v/>
      </c>
      <c r="AH112" s="1" t="str">
        <f t="shared" si="144"/>
        <v/>
      </c>
      <c r="AI112" s="1" t="str">
        <f t="shared" si="145"/>
        <v/>
      </c>
      <c r="AJ112" s="1" t="str">
        <f t="shared" si="146"/>
        <v/>
      </c>
      <c r="AK112" s="1">
        <f t="shared" si="130"/>
        <v>0</v>
      </c>
      <c r="AL112" s="1">
        <f t="shared" si="131"/>
        <v>0</v>
      </c>
      <c r="AP112" s="1" t="str">
        <f t="shared" si="108"/>
        <v>N</v>
      </c>
      <c r="AQ112" s="1" t="str">
        <f t="shared" si="148"/>
        <v>N</v>
      </c>
      <c r="AR112" s="1" t="str">
        <f t="shared" si="149"/>
        <v>N</v>
      </c>
      <c r="AT112" s="15" t="str">
        <f t="shared" si="150"/>
        <v/>
      </c>
      <c r="AU112" s="1" t="str">
        <f t="shared" si="151"/>
        <v/>
      </c>
      <c r="AV112" s="1" t="str">
        <f t="shared" si="152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78" t="s">
        <v>161</v>
      </c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>
        <f>COUNTIF(M5:M109,"B")</f>
        <v>10</v>
      </c>
      <c r="P113" s="173"/>
      <c r="Q113" s="173"/>
      <c r="R113" s="173"/>
      <c r="S113" s="173"/>
      <c r="T113" s="173"/>
      <c r="U113" s="173"/>
      <c r="V113" s="174"/>
      <c r="AB113" s="4" t="str">
        <f t="shared" si="89"/>
        <v/>
      </c>
      <c r="AC113" s="4" t="str">
        <f t="shared" si="94"/>
        <v/>
      </c>
      <c r="AD113" s="4" t="str">
        <f t="shared" si="95"/>
        <v/>
      </c>
      <c r="AE113" s="1" t="str">
        <f t="shared" si="141"/>
        <v/>
      </c>
      <c r="AF113" s="1" t="str">
        <f t="shared" si="142"/>
        <v/>
      </c>
      <c r="AG113" s="1" t="str">
        <f t="shared" si="143"/>
        <v/>
      </c>
      <c r="AH113" s="1" t="str">
        <f t="shared" si="144"/>
        <v/>
      </c>
      <c r="AI113" s="1" t="str">
        <f t="shared" si="145"/>
        <v/>
      </c>
      <c r="AJ113" s="1" t="str">
        <f t="shared" si="146"/>
        <v/>
      </c>
      <c r="AK113" s="1">
        <f t="shared" si="130"/>
        <v>0</v>
      </c>
      <c r="AL113" s="1">
        <f t="shared" si="131"/>
        <v>0</v>
      </c>
      <c r="AP113" s="1" t="str">
        <f t="shared" si="108"/>
        <v>N</v>
      </c>
      <c r="AQ113" s="1" t="str">
        <f t="shared" si="148"/>
        <v>N</v>
      </c>
      <c r="AR113" s="1" t="str">
        <f t="shared" si="149"/>
        <v>N</v>
      </c>
      <c r="AT113" s="15" t="str">
        <f t="shared" si="150"/>
        <v/>
      </c>
      <c r="AU113" s="1" t="str">
        <f t="shared" si="151"/>
        <v/>
      </c>
      <c r="AV113" s="1" t="str">
        <f t="shared" si="152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77" t="s">
        <v>162</v>
      </c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 cm="1">
        <f t="array" ref="O114">LOOKUP(2,1/(U10:U109&lt;&gt;""),U10:U109)</f>
        <v>-21</v>
      </c>
      <c r="P114" s="175"/>
      <c r="Q114" s="175"/>
      <c r="R114" s="175"/>
      <c r="S114" s="175"/>
      <c r="T114" s="175"/>
      <c r="U114" s="175"/>
      <c r="V114" s="176"/>
      <c r="AB114" s="4" t="str">
        <f t="shared" si="89"/>
        <v/>
      </c>
      <c r="AC114" s="4" t="str">
        <f t="shared" si="94"/>
        <v/>
      </c>
      <c r="AD114" s="4" t="str">
        <f t="shared" si="95"/>
        <v/>
      </c>
      <c r="AE114" s="1" t="str">
        <f t="shared" si="141"/>
        <v/>
      </c>
      <c r="AF114" s="1" t="str">
        <f t="shared" si="142"/>
        <v/>
      </c>
      <c r="AG114" s="1" t="str">
        <f t="shared" si="143"/>
        <v/>
      </c>
      <c r="AH114" s="1" t="str">
        <f t="shared" si="144"/>
        <v/>
      </c>
      <c r="AI114" s="1" t="str">
        <f t="shared" si="145"/>
        <v/>
      </c>
      <c r="AJ114" s="1" t="str">
        <f t="shared" si="146"/>
        <v/>
      </c>
      <c r="AK114" s="1">
        <f t="shared" si="130"/>
        <v>0</v>
      </c>
      <c r="AL114" s="1">
        <f t="shared" si="131"/>
        <v>0</v>
      </c>
      <c r="AP114" s="1" t="str">
        <f t="shared" si="108"/>
        <v>N</v>
      </c>
      <c r="AQ114" s="1" t="str">
        <f t="shared" si="148"/>
        <v>N</v>
      </c>
      <c r="AR114" s="1" t="str">
        <f t="shared" si="149"/>
        <v>N</v>
      </c>
      <c r="AT114" s="15" t="str">
        <f t="shared" si="150"/>
        <v/>
      </c>
      <c r="AU114" s="1" t="str">
        <f t="shared" si="151"/>
        <v/>
      </c>
      <c r="AV114" s="1" t="str">
        <f t="shared" si="152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77" t="s">
        <v>163</v>
      </c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>
        <f>COUNTIF(X5:X109,"W")</f>
        <v>9</v>
      </c>
      <c r="P115" s="175"/>
      <c r="Q115" s="175"/>
      <c r="R115" s="175"/>
      <c r="S115" s="175"/>
      <c r="T115" s="175"/>
      <c r="U115" s="175"/>
      <c r="V115" s="176"/>
      <c r="AB115" s="4" t="str">
        <f t="shared" si="89"/>
        <v/>
      </c>
      <c r="AC115" s="4" t="str">
        <f t="shared" si="94"/>
        <v/>
      </c>
      <c r="AD115" s="4" t="str">
        <f t="shared" si="95"/>
        <v/>
      </c>
      <c r="AE115" s="1" t="str">
        <f t="shared" si="141"/>
        <v/>
      </c>
      <c r="AF115" s="1" t="str">
        <f t="shared" si="142"/>
        <v/>
      </c>
      <c r="AG115" s="1" t="str">
        <f t="shared" si="143"/>
        <v/>
      </c>
      <c r="AH115" s="1" t="str">
        <f t="shared" si="144"/>
        <v/>
      </c>
      <c r="AI115" s="1" t="str">
        <f t="shared" si="145"/>
        <v/>
      </c>
      <c r="AJ115" s="1" t="str">
        <f t="shared" si="146"/>
        <v/>
      </c>
      <c r="AK115" s="1">
        <f t="shared" si="130"/>
        <v>0</v>
      </c>
      <c r="AL115" s="1">
        <f t="shared" si="131"/>
        <v>0</v>
      </c>
      <c r="AP115" s="1" t="str">
        <f t="shared" si="108"/>
        <v>N</v>
      </c>
      <c r="AQ115" s="1" t="str">
        <f t="shared" si="148"/>
        <v>N</v>
      </c>
      <c r="AR115" s="1" t="str">
        <f t="shared" si="149"/>
        <v>N</v>
      </c>
      <c r="AT115" s="15" t="str">
        <f t="shared" si="150"/>
        <v/>
      </c>
      <c r="AU115" s="1" t="str">
        <f t="shared" si="151"/>
        <v/>
      </c>
      <c r="AV115" s="1" t="str">
        <f t="shared" si="152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77" t="s">
        <v>164</v>
      </c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>
        <f>COUNTIF(X5:X109,"L")</f>
        <v>9</v>
      </c>
      <c r="P116" s="175"/>
      <c r="Q116" s="175"/>
      <c r="R116" s="175"/>
      <c r="S116" s="175"/>
      <c r="T116" s="175"/>
      <c r="U116" s="175"/>
      <c r="V116" s="176"/>
      <c r="AB116" s="4" t="str">
        <f t="shared" si="89"/>
        <v/>
      </c>
      <c r="AC116" s="4" t="str">
        <f t="shared" si="94"/>
        <v/>
      </c>
      <c r="AD116" s="4" t="str">
        <f t="shared" si="95"/>
        <v/>
      </c>
      <c r="AE116" s="1" t="str">
        <f t="shared" si="141"/>
        <v/>
      </c>
      <c r="AF116" s="1" t="str">
        <f t="shared" si="142"/>
        <v/>
      </c>
      <c r="AG116" s="1" t="str">
        <f t="shared" si="143"/>
        <v/>
      </c>
      <c r="AH116" s="1" t="str">
        <f t="shared" si="144"/>
        <v/>
      </c>
      <c r="AI116" s="1" t="str">
        <f t="shared" si="145"/>
        <v/>
      </c>
      <c r="AJ116" s="1" t="str">
        <f t="shared" si="146"/>
        <v/>
      </c>
      <c r="AK116" s="1">
        <f t="shared" si="130"/>
        <v>0</v>
      </c>
      <c r="AL116" s="1">
        <f t="shared" si="131"/>
        <v>0</v>
      </c>
      <c r="AP116" s="1" t="str">
        <f t="shared" si="108"/>
        <v>N</v>
      </c>
      <c r="AQ116" s="1" t="str">
        <f t="shared" si="148"/>
        <v>N</v>
      </c>
      <c r="AR116" s="1" t="str">
        <f t="shared" si="149"/>
        <v>N</v>
      </c>
      <c r="AT116" s="15" t="str">
        <f t="shared" si="150"/>
        <v/>
      </c>
      <c r="AU116" s="1" t="str">
        <f t="shared" si="151"/>
        <v/>
      </c>
      <c r="AV116" s="1" t="str">
        <f t="shared" si="152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77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6"/>
      <c r="AE117" s="1" t="str">
        <f t="shared" si="141"/>
        <v/>
      </c>
      <c r="AF117" s="1" t="str">
        <f t="shared" si="142"/>
        <v/>
      </c>
      <c r="AG117" s="1" t="str">
        <f t="shared" si="143"/>
        <v/>
      </c>
      <c r="AH117" s="1" t="str">
        <f t="shared" si="144"/>
        <v/>
      </c>
      <c r="AI117" s="1" t="str">
        <f t="shared" si="145"/>
        <v/>
      </c>
      <c r="AJ117" s="1" t="str">
        <f t="shared" si="146"/>
        <v/>
      </c>
      <c r="AK117" s="1">
        <f t="shared" si="130"/>
        <v>0</v>
      </c>
      <c r="AL117" s="1">
        <f t="shared" si="131"/>
        <v>0</v>
      </c>
      <c r="AP117" s="1" t="str">
        <f t="shared" si="108"/>
        <v>N</v>
      </c>
      <c r="AQ117" s="1" t="str">
        <f t="shared" si="148"/>
        <v>N</v>
      </c>
      <c r="AR117" s="1" t="str">
        <f t="shared" si="149"/>
        <v>N</v>
      </c>
      <c r="AT117" s="15" t="str">
        <f t="shared" si="150"/>
        <v/>
      </c>
      <c r="AU117" s="1" t="str">
        <f t="shared" si="151"/>
        <v/>
      </c>
      <c r="AV117" s="1" t="str">
        <f t="shared" si="152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77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6"/>
      <c r="AE118" s="1" t="str">
        <f t="shared" si="141"/>
        <v/>
      </c>
      <c r="AF118" s="1" t="str">
        <f t="shared" si="142"/>
        <v/>
      </c>
      <c r="AG118" s="1" t="str">
        <f t="shared" si="143"/>
        <v/>
      </c>
      <c r="AH118" s="1" t="str">
        <f t="shared" si="144"/>
        <v/>
      </c>
      <c r="AI118" s="1" t="str">
        <f t="shared" si="145"/>
        <v/>
      </c>
      <c r="AJ118" s="1" t="str">
        <f t="shared" si="146"/>
        <v/>
      </c>
      <c r="AK118" s="1">
        <f t="shared" si="130"/>
        <v>0</v>
      </c>
      <c r="AL118" s="1">
        <f t="shared" si="131"/>
        <v>0</v>
      </c>
      <c r="AP118" s="1" t="str">
        <f t="shared" si="108"/>
        <v>N</v>
      </c>
      <c r="AQ118" s="1" t="str">
        <f t="shared" si="148"/>
        <v>N</v>
      </c>
      <c r="AR118" s="1" t="str">
        <f t="shared" si="149"/>
        <v>N</v>
      </c>
      <c r="AT118" s="15" t="str">
        <f t="shared" si="150"/>
        <v/>
      </c>
      <c r="AU118" s="1" t="str">
        <f t="shared" si="151"/>
        <v/>
      </c>
      <c r="AV118" s="1" t="str">
        <f t="shared" si="152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77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6"/>
      <c r="AE119" s="1" t="str">
        <f t="shared" si="141"/>
        <v/>
      </c>
      <c r="AF119" s="1" t="str">
        <f t="shared" si="142"/>
        <v/>
      </c>
      <c r="AG119" s="1" t="str">
        <f t="shared" si="143"/>
        <v/>
      </c>
      <c r="AH119" s="1" t="str">
        <f t="shared" si="144"/>
        <v/>
      </c>
      <c r="AI119" s="1" t="str">
        <f t="shared" si="145"/>
        <v/>
      </c>
      <c r="AJ119" s="1" t="str">
        <f t="shared" si="146"/>
        <v/>
      </c>
      <c r="AK119" s="1">
        <f t="shared" si="130"/>
        <v>0</v>
      </c>
      <c r="AL119" s="1">
        <f t="shared" si="131"/>
        <v>0</v>
      </c>
      <c r="AP119" s="1" t="str">
        <f t="shared" si="108"/>
        <v>N</v>
      </c>
      <c r="AQ119" s="1" t="str">
        <f t="shared" si="148"/>
        <v>N</v>
      </c>
      <c r="AR119" s="1" t="str">
        <f t="shared" si="149"/>
        <v>N</v>
      </c>
      <c r="AT119" s="15" t="str">
        <f t="shared" si="150"/>
        <v/>
      </c>
      <c r="AU119" s="1" t="str">
        <f t="shared" si="151"/>
        <v/>
      </c>
      <c r="AV119" s="1" t="str">
        <f t="shared" si="152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77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6"/>
      <c r="AE120" s="1" t="str">
        <f t="shared" si="141"/>
        <v/>
      </c>
      <c r="AF120" s="1" t="str">
        <f t="shared" si="142"/>
        <v/>
      </c>
      <c r="AG120" s="1" t="str">
        <f t="shared" si="143"/>
        <v/>
      </c>
      <c r="AH120" s="1" t="str">
        <f t="shared" si="144"/>
        <v/>
      </c>
      <c r="AI120" s="1" t="str">
        <f t="shared" si="145"/>
        <v/>
      </c>
      <c r="AJ120" s="1" t="str">
        <f t="shared" si="146"/>
        <v/>
      </c>
      <c r="AK120" s="1">
        <f t="shared" si="130"/>
        <v>0</v>
      </c>
      <c r="AL120" s="1">
        <f t="shared" si="131"/>
        <v>0</v>
      </c>
      <c r="AP120" s="1" t="str">
        <f t="shared" si="108"/>
        <v>N</v>
      </c>
      <c r="AQ120" s="1" t="str">
        <f t="shared" si="148"/>
        <v>N</v>
      </c>
      <c r="AR120" s="1" t="str">
        <f t="shared" si="149"/>
        <v>N</v>
      </c>
      <c r="AT120" s="15" t="str">
        <f t="shared" si="150"/>
        <v/>
      </c>
      <c r="AU120" s="1" t="str">
        <f t="shared" si="151"/>
        <v/>
      </c>
      <c r="AV120" s="1" t="str">
        <f t="shared" si="152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77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6"/>
      <c r="AE121" s="1" t="str">
        <f t="shared" si="141"/>
        <v/>
      </c>
      <c r="AF121" s="1" t="str">
        <f t="shared" si="142"/>
        <v/>
      </c>
      <c r="AG121" s="1" t="str">
        <f t="shared" si="143"/>
        <v/>
      </c>
      <c r="AH121" s="1" t="str">
        <f t="shared" si="144"/>
        <v/>
      </c>
      <c r="AI121" s="1" t="str">
        <f t="shared" si="145"/>
        <v/>
      </c>
      <c r="AJ121" s="1" t="str">
        <f t="shared" si="146"/>
        <v/>
      </c>
      <c r="AK121" s="1">
        <f t="shared" si="130"/>
        <v>0</v>
      </c>
      <c r="AL121" s="1">
        <f t="shared" si="131"/>
        <v>0</v>
      </c>
      <c r="AP121" s="1" t="str">
        <f t="shared" si="108"/>
        <v>N</v>
      </c>
      <c r="AQ121" s="1" t="str">
        <f t="shared" si="148"/>
        <v>N</v>
      </c>
      <c r="AR121" s="1" t="str">
        <f t="shared" si="149"/>
        <v>N</v>
      </c>
      <c r="AT121" s="15" t="str">
        <f t="shared" si="150"/>
        <v/>
      </c>
      <c r="AU121" s="1" t="str">
        <f t="shared" si="151"/>
        <v/>
      </c>
      <c r="AV121" s="1" t="str">
        <f t="shared" si="152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77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6"/>
      <c r="AE122" s="1" t="str">
        <f t="shared" si="141"/>
        <v/>
      </c>
      <c r="AF122" s="1" t="str">
        <f t="shared" si="142"/>
        <v/>
      </c>
      <c r="AG122" s="1" t="str">
        <f t="shared" si="143"/>
        <v/>
      </c>
      <c r="AH122" s="1" t="str">
        <f t="shared" si="144"/>
        <v/>
      </c>
      <c r="AI122" s="1" t="str">
        <f t="shared" si="145"/>
        <v/>
      </c>
      <c r="AJ122" s="1" t="str">
        <f t="shared" si="146"/>
        <v/>
      </c>
      <c r="AK122" s="1">
        <f t="shared" si="130"/>
        <v>0</v>
      </c>
      <c r="AL122" s="1">
        <f t="shared" si="131"/>
        <v>0</v>
      </c>
      <c r="AP122" s="1" t="str">
        <f t="shared" si="108"/>
        <v>N</v>
      </c>
      <c r="AQ122" s="1" t="str">
        <f t="shared" si="148"/>
        <v>N</v>
      </c>
      <c r="AR122" s="1" t="str">
        <f t="shared" si="149"/>
        <v>N</v>
      </c>
      <c r="AT122" s="15" t="str">
        <f t="shared" si="150"/>
        <v/>
      </c>
      <c r="AU122" s="1" t="str">
        <f t="shared" si="151"/>
        <v/>
      </c>
      <c r="AV122" s="1" t="str">
        <f t="shared" si="152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77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6"/>
      <c r="AE123" s="1" t="str">
        <f t="shared" si="141"/>
        <v/>
      </c>
      <c r="AF123" s="1" t="str">
        <f t="shared" si="142"/>
        <v/>
      </c>
      <c r="AG123" s="1" t="str">
        <f t="shared" si="143"/>
        <v/>
      </c>
      <c r="AH123" s="1" t="str">
        <f t="shared" si="144"/>
        <v/>
      </c>
      <c r="AI123" s="1" t="str">
        <f t="shared" si="145"/>
        <v/>
      </c>
      <c r="AJ123" s="1" t="str">
        <f t="shared" si="146"/>
        <v/>
      </c>
      <c r="AK123" s="1">
        <f t="shared" si="130"/>
        <v>0</v>
      </c>
      <c r="AL123" s="1">
        <f t="shared" si="131"/>
        <v>0</v>
      </c>
      <c r="AP123" s="1" t="str">
        <f t="shared" si="108"/>
        <v>N</v>
      </c>
      <c r="AQ123" s="1" t="str">
        <f t="shared" si="148"/>
        <v>N</v>
      </c>
      <c r="AR123" s="1" t="str">
        <f t="shared" si="149"/>
        <v>N</v>
      </c>
      <c r="AT123" s="15" t="str">
        <f t="shared" si="150"/>
        <v/>
      </c>
      <c r="AU123" s="1" t="str">
        <f t="shared" si="151"/>
        <v/>
      </c>
      <c r="AV123" s="1" t="str">
        <f t="shared" si="152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77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6"/>
      <c r="AE124" s="1" t="str">
        <f t="shared" si="141"/>
        <v/>
      </c>
      <c r="AF124" s="1" t="str">
        <f t="shared" si="142"/>
        <v/>
      </c>
      <c r="AG124" s="1" t="str">
        <f t="shared" si="143"/>
        <v/>
      </c>
      <c r="AH124" s="1" t="str">
        <f t="shared" si="144"/>
        <v/>
      </c>
      <c r="AI124" s="1" t="str">
        <f t="shared" si="145"/>
        <v/>
      </c>
      <c r="AJ124" s="1" t="str">
        <f t="shared" si="146"/>
        <v/>
      </c>
      <c r="AK124" s="1">
        <f t="shared" si="130"/>
        <v>0</v>
      </c>
      <c r="AL124" s="1">
        <f t="shared" si="131"/>
        <v>0</v>
      </c>
      <c r="AP124" s="1" t="str">
        <f t="shared" si="108"/>
        <v>N</v>
      </c>
      <c r="AQ124" s="1" t="str">
        <f t="shared" si="148"/>
        <v>N</v>
      </c>
      <c r="AR124" s="1" t="str">
        <f t="shared" si="149"/>
        <v>N</v>
      </c>
      <c r="AT124" s="15" t="str">
        <f t="shared" si="150"/>
        <v/>
      </c>
      <c r="AU124" s="1" t="str">
        <f t="shared" si="151"/>
        <v/>
      </c>
      <c r="AV124" s="1" t="str">
        <f t="shared" si="152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77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6"/>
      <c r="AE125" s="1" t="str">
        <f t="shared" si="141"/>
        <v/>
      </c>
      <c r="AF125" s="1" t="str">
        <f t="shared" si="142"/>
        <v/>
      </c>
      <c r="AG125" s="1" t="str">
        <f t="shared" si="143"/>
        <v/>
      </c>
      <c r="AH125" s="1" t="str">
        <f t="shared" si="144"/>
        <v/>
      </c>
      <c r="AI125" s="1" t="str">
        <f t="shared" si="145"/>
        <v/>
      </c>
      <c r="AJ125" s="1" t="str">
        <f t="shared" si="146"/>
        <v/>
      </c>
      <c r="AK125" s="1">
        <f t="shared" si="130"/>
        <v>0</v>
      </c>
      <c r="AL125" s="1">
        <f t="shared" si="131"/>
        <v>0</v>
      </c>
      <c r="AP125" s="1" t="str">
        <f t="shared" si="108"/>
        <v>N</v>
      </c>
      <c r="AQ125" s="1" t="str">
        <f t="shared" si="148"/>
        <v>N</v>
      </c>
      <c r="AR125" s="1" t="str">
        <f t="shared" si="149"/>
        <v>N</v>
      </c>
      <c r="AT125" s="15" t="str">
        <f t="shared" si="150"/>
        <v/>
      </c>
      <c r="AU125" s="1" t="str">
        <f t="shared" si="151"/>
        <v/>
      </c>
      <c r="AV125" s="1" t="str">
        <f t="shared" si="152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77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6"/>
      <c r="AE126" s="1" t="str">
        <f t="shared" si="141"/>
        <v/>
      </c>
      <c r="AF126" s="1" t="str">
        <f t="shared" si="142"/>
        <v/>
      </c>
      <c r="AG126" s="1" t="str">
        <f t="shared" si="143"/>
        <v/>
      </c>
      <c r="AH126" s="1" t="str">
        <f t="shared" si="144"/>
        <v/>
      </c>
      <c r="AI126" s="1" t="str">
        <f t="shared" si="145"/>
        <v/>
      </c>
      <c r="AJ126" s="1" t="str">
        <f t="shared" si="146"/>
        <v/>
      </c>
      <c r="AK126" s="1">
        <f t="shared" si="130"/>
        <v>0</v>
      </c>
      <c r="AL126" s="1">
        <f t="shared" si="131"/>
        <v>0</v>
      </c>
      <c r="AP126" s="1" t="str">
        <f t="shared" si="108"/>
        <v>N</v>
      </c>
      <c r="AQ126" s="1" t="str">
        <f t="shared" si="148"/>
        <v>N</v>
      </c>
      <c r="AR126" s="1" t="str">
        <f t="shared" si="149"/>
        <v>N</v>
      </c>
      <c r="AT126" s="15" t="str">
        <f t="shared" si="150"/>
        <v/>
      </c>
      <c r="AU126" s="1" t="str">
        <f t="shared" si="151"/>
        <v/>
      </c>
      <c r="AV126" s="1" t="str">
        <f t="shared" si="152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72"/>
      <c r="B127" s="169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70"/>
      <c r="AE127" s="1" t="str">
        <f t="shared" si="141"/>
        <v/>
      </c>
      <c r="AF127" s="1" t="str">
        <f t="shared" si="142"/>
        <v/>
      </c>
      <c r="AG127" s="1" t="str">
        <f t="shared" si="143"/>
        <v/>
      </c>
      <c r="AH127" s="1" t="str">
        <f t="shared" si="144"/>
        <v/>
      </c>
      <c r="AI127" s="1" t="str">
        <f t="shared" si="145"/>
        <v/>
      </c>
      <c r="AJ127" s="1" t="str">
        <f t="shared" si="146"/>
        <v/>
      </c>
      <c r="AK127" s="1">
        <f t="shared" si="130"/>
        <v>0</v>
      </c>
      <c r="AL127" s="1">
        <f t="shared" si="131"/>
        <v>0</v>
      </c>
      <c r="AP127" s="1" t="str">
        <f t="shared" si="108"/>
        <v>N</v>
      </c>
      <c r="AQ127" s="1" t="str">
        <f t="shared" si="148"/>
        <v>N</v>
      </c>
      <c r="AR127" s="1" t="str">
        <f t="shared" si="149"/>
        <v>N</v>
      </c>
      <c r="AT127" s="15" t="str">
        <f t="shared" si="150"/>
        <v/>
      </c>
      <c r="AU127" s="1" t="str">
        <f t="shared" si="151"/>
        <v/>
      </c>
      <c r="AV127" s="1" t="str">
        <f t="shared" si="152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AE128" s="1" t="str">
        <f t="shared" si="141"/>
        <v/>
      </c>
      <c r="AF128" s="1" t="str">
        <f t="shared" si="142"/>
        <v/>
      </c>
      <c r="AG128" s="1" t="str">
        <f t="shared" si="143"/>
        <v/>
      </c>
      <c r="AH128" s="1" t="str">
        <f t="shared" si="144"/>
        <v/>
      </c>
      <c r="AI128" s="1" t="str">
        <f t="shared" si="145"/>
        <v/>
      </c>
      <c r="AJ128" s="1" t="str">
        <f t="shared" si="146"/>
        <v/>
      </c>
      <c r="AK128" s="1">
        <f t="shared" si="130"/>
        <v>0</v>
      </c>
      <c r="AL128" s="1">
        <f t="shared" si="131"/>
        <v>0</v>
      </c>
      <c r="AP128" s="1" t="str">
        <f t="shared" si="108"/>
        <v>N</v>
      </c>
      <c r="AQ128" s="1" t="str">
        <f t="shared" si="148"/>
        <v>N</v>
      </c>
      <c r="AR128" s="1" t="str">
        <f t="shared" si="149"/>
        <v>N</v>
      </c>
      <c r="AT128" s="15" t="str">
        <f t="shared" si="150"/>
        <v/>
      </c>
      <c r="AU128" s="1" t="str">
        <f t="shared" si="151"/>
        <v/>
      </c>
      <c r="AV128" s="1" t="str">
        <f t="shared" si="152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1"/>
        <v/>
      </c>
      <c r="AF129" s="1" t="str">
        <f t="shared" si="142"/>
        <v/>
      </c>
      <c r="AG129" s="1" t="str">
        <f t="shared" si="143"/>
        <v/>
      </c>
      <c r="AH129" s="1" t="str">
        <f t="shared" si="144"/>
        <v/>
      </c>
      <c r="AI129" s="1" t="str">
        <f t="shared" si="145"/>
        <v/>
      </c>
      <c r="AJ129" s="1" t="str">
        <f t="shared" si="146"/>
        <v/>
      </c>
      <c r="AK129" s="1">
        <f t="shared" si="130"/>
        <v>0</v>
      </c>
      <c r="AL129" s="1">
        <f t="shared" si="131"/>
        <v>0</v>
      </c>
      <c r="AP129" s="1" t="str">
        <f t="shared" si="108"/>
        <v>N</v>
      </c>
      <c r="AQ129" s="1" t="str">
        <f t="shared" si="148"/>
        <v>N</v>
      </c>
      <c r="AR129" s="1" t="str">
        <f t="shared" si="149"/>
        <v>N</v>
      </c>
      <c r="AT129" s="15" t="str">
        <f t="shared" si="150"/>
        <v/>
      </c>
      <c r="AU129" s="1" t="str">
        <f t="shared" si="151"/>
        <v/>
      </c>
      <c r="AV129" s="1" t="str">
        <f t="shared" si="152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1"/>
        <v/>
      </c>
      <c r="AF130" s="1" t="str">
        <f t="shared" si="142"/>
        <v/>
      </c>
      <c r="AG130" s="1" t="str">
        <f t="shared" si="143"/>
        <v/>
      </c>
      <c r="AH130" s="1" t="str">
        <f t="shared" si="144"/>
        <v/>
      </c>
      <c r="AI130" s="1" t="str">
        <f t="shared" si="145"/>
        <v/>
      </c>
      <c r="AJ130" s="1" t="str">
        <f t="shared" si="146"/>
        <v/>
      </c>
      <c r="AK130" s="1">
        <f t="shared" si="130"/>
        <v>0</v>
      </c>
      <c r="AL130" s="1">
        <f t="shared" si="131"/>
        <v>0</v>
      </c>
      <c r="AP130" s="1" t="str">
        <f t="shared" si="108"/>
        <v>N</v>
      </c>
      <c r="AQ130" s="1" t="str">
        <f t="shared" si="148"/>
        <v>N</v>
      </c>
      <c r="AR130" s="1" t="str">
        <f t="shared" si="149"/>
        <v>N</v>
      </c>
      <c r="AT130" s="15" t="str">
        <f t="shared" si="150"/>
        <v/>
      </c>
      <c r="AU130" s="1" t="str">
        <f t="shared" si="151"/>
        <v/>
      </c>
      <c r="AV130" s="1" t="str">
        <f t="shared" si="152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1"/>
        <v/>
      </c>
      <c r="AF131" s="1" t="str">
        <f t="shared" si="142"/>
        <v/>
      </c>
      <c r="AG131" s="1" t="str">
        <f t="shared" si="143"/>
        <v/>
      </c>
      <c r="AH131" s="1" t="str">
        <f t="shared" si="144"/>
        <v/>
      </c>
      <c r="AI131" s="1" t="str">
        <f t="shared" si="145"/>
        <v/>
      </c>
      <c r="AJ131" s="1" t="str">
        <f t="shared" si="146"/>
        <v/>
      </c>
      <c r="AK131" s="1">
        <f t="shared" si="130"/>
        <v>0</v>
      </c>
      <c r="AL131" s="1">
        <f t="shared" si="131"/>
        <v>0</v>
      </c>
      <c r="AP131" s="1" t="str">
        <f t="shared" si="108"/>
        <v>N</v>
      </c>
      <c r="AQ131" s="1" t="str">
        <f t="shared" si="148"/>
        <v>N</v>
      </c>
      <c r="AR131" s="1" t="str">
        <f t="shared" si="149"/>
        <v>N</v>
      </c>
      <c r="AT131" s="15" t="str">
        <f t="shared" si="150"/>
        <v/>
      </c>
      <c r="AU131" s="1" t="str">
        <f t="shared" si="151"/>
        <v/>
      </c>
      <c r="AV131" s="1" t="str">
        <f t="shared" si="152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1"/>
        <v/>
      </c>
      <c r="AF132" s="1" t="str">
        <f t="shared" si="142"/>
        <v/>
      </c>
      <c r="AG132" s="1" t="str">
        <f t="shared" si="143"/>
        <v/>
      </c>
      <c r="AH132" s="1" t="str">
        <f t="shared" si="144"/>
        <v/>
      </c>
      <c r="AI132" s="1" t="str">
        <f t="shared" si="145"/>
        <v/>
      </c>
      <c r="AJ132" s="1" t="str">
        <f t="shared" si="146"/>
        <v/>
      </c>
      <c r="AK132" s="1">
        <f t="shared" si="130"/>
        <v>0</v>
      </c>
      <c r="AL132" s="1">
        <f t="shared" si="131"/>
        <v>0</v>
      </c>
      <c r="AP132" s="1" t="str">
        <f t="shared" si="108"/>
        <v>N</v>
      </c>
      <c r="AQ132" s="1" t="str">
        <f t="shared" si="148"/>
        <v>N</v>
      </c>
      <c r="AR132" s="1" t="str">
        <f t="shared" si="149"/>
        <v>N</v>
      </c>
      <c r="AT132" s="15" t="str">
        <f t="shared" si="150"/>
        <v/>
      </c>
      <c r="AU132" s="1" t="str">
        <f t="shared" si="151"/>
        <v/>
      </c>
      <c r="AV132" s="1" t="str">
        <f t="shared" si="152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1"/>
        <v/>
      </c>
      <c r="AF133" s="1" t="str">
        <f t="shared" si="142"/>
        <v/>
      </c>
      <c r="AG133" s="1" t="str">
        <f t="shared" si="143"/>
        <v/>
      </c>
      <c r="AH133" s="1" t="str">
        <f t="shared" si="144"/>
        <v/>
      </c>
      <c r="AI133" s="1" t="str">
        <f t="shared" si="145"/>
        <v/>
      </c>
      <c r="AJ133" s="1" t="str">
        <f t="shared" si="146"/>
        <v/>
      </c>
      <c r="AK133" s="1">
        <f t="shared" si="130"/>
        <v>0</v>
      </c>
      <c r="AL133" s="1">
        <f t="shared" si="131"/>
        <v>0</v>
      </c>
      <c r="AP133" s="1" t="str">
        <f t="shared" si="108"/>
        <v>N</v>
      </c>
      <c r="AQ133" s="1" t="str">
        <f t="shared" si="148"/>
        <v>N</v>
      </c>
      <c r="AR133" s="1" t="str">
        <f t="shared" si="149"/>
        <v>N</v>
      </c>
      <c r="AT133" s="15" t="str">
        <f t="shared" si="150"/>
        <v/>
      </c>
      <c r="AU133" s="1" t="str">
        <f t="shared" si="151"/>
        <v/>
      </c>
      <c r="AV133" s="1" t="str">
        <f t="shared" si="152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1"/>
        <v/>
      </c>
      <c r="AF134" s="1" t="str">
        <f t="shared" si="142"/>
        <v/>
      </c>
      <c r="AG134" s="1" t="str">
        <f t="shared" si="143"/>
        <v/>
      </c>
      <c r="AH134" s="1" t="str">
        <f t="shared" si="144"/>
        <v/>
      </c>
      <c r="AI134" s="1" t="str">
        <f t="shared" si="145"/>
        <v/>
      </c>
      <c r="AJ134" s="1" t="str">
        <f t="shared" si="146"/>
        <v/>
      </c>
      <c r="AK134" s="1">
        <f t="shared" si="130"/>
        <v>0</v>
      </c>
      <c r="AL134" s="1">
        <f t="shared" si="131"/>
        <v>0</v>
      </c>
      <c r="AP134" s="1" t="str">
        <f t="shared" si="108"/>
        <v>N</v>
      </c>
      <c r="AQ134" s="1" t="str">
        <f t="shared" si="148"/>
        <v>N</v>
      </c>
      <c r="AR134" s="1" t="str">
        <f t="shared" si="149"/>
        <v>N</v>
      </c>
      <c r="AT134" s="15" t="str">
        <f t="shared" si="150"/>
        <v/>
      </c>
      <c r="AU134" s="1" t="str">
        <f t="shared" si="151"/>
        <v/>
      </c>
      <c r="AV134" s="1" t="str">
        <f t="shared" si="152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1"/>
        <v/>
      </c>
      <c r="AF135" s="1" t="str">
        <f t="shared" si="142"/>
        <v/>
      </c>
      <c r="AG135" s="1" t="str">
        <f t="shared" si="143"/>
        <v/>
      </c>
      <c r="AH135" s="1" t="str">
        <f t="shared" si="144"/>
        <v/>
      </c>
      <c r="AI135" s="1" t="str">
        <f t="shared" si="145"/>
        <v/>
      </c>
      <c r="AJ135" s="1" t="str">
        <f t="shared" si="146"/>
        <v/>
      </c>
      <c r="AK135" s="1">
        <f t="shared" si="130"/>
        <v>0</v>
      </c>
      <c r="AL135" s="1">
        <f t="shared" si="131"/>
        <v>0</v>
      </c>
      <c r="AP135" s="1" t="str">
        <f t="shared" si="108"/>
        <v>N</v>
      </c>
      <c r="AQ135" s="1" t="str">
        <f t="shared" si="148"/>
        <v>N</v>
      </c>
      <c r="AR135" s="1" t="str">
        <f t="shared" si="149"/>
        <v>N</v>
      </c>
      <c r="AT135" s="15" t="str">
        <f t="shared" si="150"/>
        <v/>
      </c>
      <c r="AU135" s="1" t="str">
        <f t="shared" si="151"/>
        <v/>
      </c>
      <c r="AV135" s="1" t="str">
        <f t="shared" si="152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1"/>
        <v/>
      </c>
      <c r="AF136" s="1" t="str">
        <f t="shared" si="142"/>
        <v/>
      </c>
      <c r="AG136" s="1" t="str">
        <f t="shared" si="143"/>
        <v/>
      </c>
      <c r="AH136" s="1" t="str">
        <f t="shared" si="144"/>
        <v/>
      </c>
      <c r="AI136" s="1" t="str">
        <f t="shared" si="145"/>
        <v/>
      </c>
      <c r="AJ136" s="1" t="str">
        <f t="shared" si="146"/>
        <v/>
      </c>
      <c r="AK136" s="1">
        <f t="shared" si="130"/>
        <v>0</v>
      </c>
      <c r="AL136" s="1">
        <f t="shared" si="131"/>
        <v>0</v>
      </c>
      <c r="AP136" s="1" t="str">
        <f t="shared" si="108"/>
        <v>N</v>
      </c>
      <c r="AQ136" s="1" t="str">
        <f t="shared" si="148"/>
        <v>N</v>
      </c>
      <c r="AR136" s="1" t="str">
        <f t="shared" si="149"/>
        <v>N</v>
      </c>
      <c r="AT136" s="15" t="str">
        <f t="shared" si="150"/>
        <v/>
      </c>
      <c r="AU136" s="1" t="str">
        <f t="shared" si="151"/>
        <v/>
      </c>
      <c r="AV136" s="1" t="str">
        <f t="shared" si="152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1"/>
        <v/>
      </c>
      <c r="AF137" s="1" t="str">
        <f t="shared" si="142"/>
        <v/>
      </c>
      <c r="AG137" s="1" t="str">
        <f t="shared" si="143"/>
        <v/>
      </c>
      <c r="AH137" s="1" t="str">
        <f t="shared" si="144"/>
        <v/>
      </c>
      <c r="AI137" s="1" t="str">
        <f t="shared" si="145"/>
        <v/>
      </c>
      <c r="AJ137" s="1" t="str">
        <f t="shared" si="146"/>
        <v/>
      </c>
      <c r="AK137" s="1">
        <f t="shared" si="130"/>
        <v>0</v>
      </c>
      <c r="AL137" s="1">
        <f t="shared" si="131"/>
        <v>0</v>
      </c>
      <c r="AP137" s="1" t="str">
        <f t="shared" si="108"/>
        <v>N</v>
      </c>
      <c r="AQ137" s="1" t="str">
        <f t="shared" si="148"/>
        <v>N</v>
      </c>
      <c r="AR137" s="1" t="str">
        <f t="shared" si="149"/>
        <v>N</v>
      </c>
      <c r="AT137" s="15" t="str">
        <f t="shared" si="150"/>
        <v/>
      </c>
      <c r="AU137" s="1" t="str">
        <f t="shared" si="151"/>
        <v/>
      </c>
      <c r="AV137" s="1" t="str">
        <f t="shared" si="152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3">IF(M137="","",IF(Y138="B",IF(M137="P",BH138,""),IF(M136="P",BH138,"")))</f>
        <v/>
      </c>
      <c r="AF138" s="1" t="str">
        <f t="shared" ref="AF138:AF169" si="154">IF(M137="","",IF(Y138="B",IF(M137="B",BH138,""),IF(M136="B",BH138,"")))</f>
        <v/>
      </c>
      <c r="AG138" s="1" t="str">
        <f t="shared" ref="AG138:AG169" si="155">IF(M137="","",IF(Z138="C",IF(M137="B",BJ138,""),IF(M136="P",BJ138,"")))</f>
        <v/>
      </c>
      <c r="AH138" s="1" t="str">
        <f t="shared" ref="AH138:AH169" si="156">IF(M137="","",IF(Z138="C",IF(M137="P",BJ138,""),IF(M136="B",BJ138,"")))</f>
        <v/>
      </c>
      <c r="AI138" s="1" t="str">
        <f t="shared" ref="AI138:AI169" si="157">IF(M137="","",IF(AND(AE138="L5",AH138="L5",AY138=""),"L0",AX138))</f>
        <v/>
      </c>
      <c r="AJ138" s="1" t="str">
        <f t="shared" ref="AJ138:AJ169" si="158">IF(M137="","",IF(AND(AF138="L5",AH138="L5",AX138=""),"L0",AY138))</f>
        <v/>
      </c>
      <c r="AK138" s="1">
        <f t="shared" si="130"/>
        <v>0</v>
      </c>
      <c r="AL138" s="1">
        <f t="shared" si="131"/>
        <v>0</v>
      </c>
      <c r="AP138" s="1" t="str">
        <f t="shared" ref="AP138:AP201" si="159">IF(OR(F134&amp;F135&amp;F136="WLW",F135&amp;F136="WW"),"Y","N")</f>
        <v>N</v>
      </c>
      <c r="AQ138" s="1" t="str">
        <f t="shared" ref="AQ138:AQ169" si="160">IF(OR(K134&amp;K135&amp;K136="WLW",K135&amp;K136="WW"),"Y","N")</f>
        <v>N</v>
      </c>
      <c r="AR138" s="1" t="str">
        <f t="shared" ref="AR138:AR169" si="161">IF(OR(R134&amp;R135&amp;R136="WLW",R135&amp;R136="WW"),"Y","N")</f>
        <v>N</v>
      </c>
      <c r="AT138" s="15" t="str">
        <f t="shared" ref="AT138:AT163" si="162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63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4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3"/>
        <v/>
      </c>
      <c r="AF139" s="1" t="str">
        <f t="shared" si="154"/>
        <v/>
      </c>
      <c r="AG139" s="1" t="str">
        <f t="shared" si="155"/>
        <v/>
      </c>
      <c r="AH139" s="1" t="str">
        <f t="shared" si="156"/>
        <v/>
      </c>
      <c r="AI139" s="1" t="str">
        <f t="shared" si="157"/>
        <v/>
      </c>
      <c r="AJ139" s="1" t="str">
        <f t="shared" si="158"/>
        <v/>
      </c>
      <c r="AK139" s="1">
        <f t="shared" ref="AK139:AK202" si="165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6">IF(E139="",0,IF(OR(E139="B",E139="XB"),1,INT(RIGHT(E139))))+IF(J139="",0,IF(OR(J139="B",J139="XB"),1,INT(RIGHT(J139))))+IF(Q139="",0,IF(OR(Q139="B",Q139="XB"),1,INT(RIGHT(Q139))))</f>
        <v>0</v>
      </c>
      <c r="AP139" s="1" t="str">
        <f t="shared" si="159"/>
        <v>N</v>
      </c>
      <c r="AQ139" s="1" t="str">
        <f t="shared" si="160"/>
        <v>N</v>
      </c>
      <c r="AR139" s="1" t="str">
        <f t="shared" si="161"/>
        <v>N</v>
      </c>
      <c r="AT139" s="15" t="str">
        <f t="shared" si="162"/>
        <v/>
      </c>
      <c r="AU139" s="1" t="str">
        <f t="shared" si="163"/>
        <v/>
      </c>
      <c r="AV139" s="1" t="str">
        <f t="shared" si="164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3"/>
        <v/>
      </c>
      <c r="AF140" s="1" t="str">
        <f t="shared" si="154"/>
        <v/>
      </c>
      <c r="AG140" s="1" t="str">
        <f t="shared" si="155"/>
        <v/>
      </c>
      <c r="AH140" s="1" t="str">
        <f t="shared" si="156"/>
        <v/>
      </c>
      <c r="AI140" s="1" t="str">
        <f t="shared" si="157"/>
        <v/>
      </c>
      <c r="AJ140" s="1" t="str">
        <f t="shared" si="158"/>
        <v/>
      </c>
      <c r="AK140" s="1">
        <f t="shared" si="165"/>
        <v>0</v>
      </c>
      <c r="AL140" s="1">
        <f t="shared" si="166"/>
        <v>0</v>
      </c>
      <c r="AP140" s="1" t="str">
        <f t="shared" si="159"/>
        <v>N</v>
      </c>
      <c r="AQ140" s="1" t="str">
        <f t="shared" si="160"/>
        <v>N</v>
      </c>
      <c r="AR140" s="1" t="str">
        <f t="shared" si="161"/>
        <v>N</v>
      </c>
      <c r="AT140" s="15" t="str">
        <f t="shared" si="162"/>
        <v/>
      </c>
      <c r="AU140" s="1" t="str">
        <f t="shared" si="163"/>
        <v/>
      </c>
      <c r="AV140" s="1" t="str">
        <f t="shared" si="164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3"/>
        <v/>
      </c>
      <c r="AF141" s="1" t="str">
        <f t="shared" si="154"/>
        <v/>
      </c>
      <c r="AG141" s="1" t="str">
        <f t="shared" si="155"/>
        <v/>
      </c>
      <c r="AH141" s="1" t="str">
        <f t="shared" si="156"/>
        <v/>
      </c>
      <c r="AI141" s="1" t="str">
        <f t="shared" si="157"/>
        <v/>
      </c>
      <c r="AJ141" s="1" t="str">
        <f t="shared" si="158"/>
        <v/>
      </c>
      <c r="AK141" s="1">
        <f t="shared" si="165"/>
        <v>0</v>
      </c>
      <c r="AL141" s="1">
        <f t="shared" si="166"/>
        <v>0</v>
      </c>
      <c r="AP141" s="1" t="str">
        <f t="shared" si="159"/>
        <v>N</v>
      </c>
      <c r="AQ141" s="1" t="str">
        <f t="shared" si="160"/>
        <v>N</v>
      </c>
      <c r="AR141" s="1" t="str">
        <f t="shared" si="161"/>
        <v>N</v>
      </c>
      <c r="AT141" s="15" t="str">
        <f t="shared" si="162"/>
        <v/>
      </c>
      <c r="AU141" s="1" t="str">
        <f t="shared" si="163"/>
        <v/>
      </c>
      <c r="AV141" s="1" t="str">
        <f t="shared" si="164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3"/>
        <v/>
      </c>
      <c r="AF142" s="1" t="str">
        <f t="shared" si="154"/>
        <v/>
      </c>
      <c r="AG142" s="1" t="str">
        <f t="shared" si="155"/>
        <v/>
      </c>
      <c r="AH142" s="1" t="str">
        <f t="shared" si="156"/>
        <v/>
      </c>
      <c r="AI142" s="1" t="str">
        <f t="shared" si="157"/>
        <v/>
      </c>
      <c r="AJ142" s="1" t="str">
        <f t="shared" si="158"/>
        <v/>
      </c>
      <c r="AK142" s="1">
        <f t="shared" si="165"/>
        <v>0</v>
      </c>
      <c r="AL142" s="1">
        <f t="shared" si="166"/>
        <v>0</v>
      </c>
      <c r="AP142" s="1" t="str">
        <f t="shared" si="159"/>
        <v>N</v>
      </c>
      <c r="AQ142" s="1" t="str">
        <f t="shared" si="160"/>
        <v>N</v>
      </c>
      <c r="AR142" s="1" t="str">
        <f t="shared" si="161"/>
        <v>N</v>
      </c>
      <c r="AT142" s="15" t="str">
        <f t="shared" si="162"/>
        <v/>
      </c>
      <c r="AU142" s="1" t="str">
        <f t="shared" si="163"/>
        <v/>
      </c>
      <c r="AV142" s="1" t="str">
        <f t="shared" si="164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3"/>
        <v/>
      </c>
      <c r="AF143" s="1" t="str">
        <f t="shared" si="154"/>
        <v/>
      </c>
      <c r="AG143" s="1" t="str">
        <f t="shared" si="155"/>
        <v/>
      </c>
      <c r="AH143" s="1" t="str">
        <f t="shared" si="156"/>
        <v/>
      </c>
      <c r="AI143" s="1" t="str">
        <f t="shared" si="157"/>
        <v/>
      </c>
      <c r="AJ143" s="1" t="str">
        <f t="shared" si="158"/>
        <v/>
      </c>
      <c r="AK143" s="1">
        <f t="shared" si="165"/>
        <v>0</v>
      </c>
      <c r="AL143" s="1">
        <f t="shared" si="166"/>
        <v>0</v>
      </c>
      <c r="AP143" s="1" t="str">
        <f t="shared" si="159"/>
        <v>N</v>
      </c>
      <c r="AQ143" s="1" t="str">
        <f t="shared" si="160"/>
        <v>N</v>
      </c>
      <c r="AR143" s="1" t="str">
        <f t="shared" si="161"/>
        <v>N</v>
      </c>
      <c r="AT143" s="15" t="str">
        <f t="shared" si="162"/>
        <v/>
      </c>
      <c r="AU143" s="1" t="str">
        <f t="shared" si="163"/>
        <v/>
      </c>
      <c r="AV143" s="1" t="str">
        <f t="shared" si="164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3"/>
        <v/>
      </c>
      <c r="AF144" s="1" t="str">
        <f t="shared" si="154"/>
        <v/>
      </c>
      <c r="AG144" s="1" t="str">
        <f t="shared" si="155"/>
        <v/>
      </c>
      <c r="AH144" s="1" t="str">
        <f t="shared" si="156"/>
        <v/>
      </c>
      <c r="AI144" s="1" t="str">
        <f t="shared" si="157"/>
        <v/>
      </c>
      <c r="AJ144" s="1" t="str">
        <f t="shared" si="158"/>
        <v/>
      </c>
      <c r="AK144" s="1">
        <f t="shared" si="165"/>
        <v>0</v>
      </c>
      <c r="AL144" s="1">
        <f t="shared" si="166"/>
        <v>0</v>
      </c>
      <c r="AP144" s="1" t="str">
        <f t="shared" si="159"/>
        <v>N</v>
      </c>
      <c r="AQ144" s="1" t="str">
        <f t="shared" si="160"/>
        <v>N</v>
      </c>
      <c r="AR144" s="1" t="str">
        <f t="shared" si="161"/>
        <v>N</v>
      </c>
      <c r="AT144" s="15" t="str">
        <f t="shared" si="162"/>
        <v/>
      </c>
      <c r="AU144" s="1" t="str">
        <f t="shared" si="163"/>
        <v/>
      </c>
      <c r="AV144" s="1" t="str">
        <f t="shared" si="164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3"/>
        <v/>
      </c>
      <c r="AF145" s="1" t="str">
        <f t="shared" si="154"/>
        <v/>
      </c>
      <c r="AG145" s="1" t="str">
        <f t="shared" si="155"/>
        <v/>
      </c>
      <c r="AH145" s="1" t="str">
        <f t="shared" si="156"/>
        <v/>
      </c>
      <c r="AI145" s="1" t="str">
        <f t="shared" si="157"/>
        <v/>
      </c>
      <c r="AJ145" s="1" t="str">
        <f t="shared" si="158"/>
        <v/>
      </c>
      <c r="AK145" s="1">
        <f t="shared" si="165"/>
        <v>0</v>
      </c>
      <c r="AL145" s="1">
        <f t="shared" si="166"/>
        <v>0</v>
      </c>
      <c r="AP145" s="1" t="str">
        <f t="shared" si="159"/>
        <v>N</v>
      </c>
      <c r="AQ145" s="1" t="str">
        <f t="shared" si="160"/>
        <v>N</v>
      </c>
      <c r="AR145" s="1" t="str">
        <f t="shared" si="161"/>
        <v>N</v>
      </c>
      <c r="AT145" s="15" t="str">
        <f t="shared" si="162"/>
        <v/>
      </c>
      <c r="AU145" s="1" t="str">
        <f t="shared" si="163"/>
        <v/>
      </c>
      <c r="AV145" s="1" t="str">
        <f t="shared" si="164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3"/>
        <v/>
      </c>
      <c r="AF146" s="1" t="str">
        <f t="shared" si="154"/>
        <v/>
      </c>
      <c r="AG146" s="1" t="str">
        <f t="shared" si="155"/>
        <v/>
      </c>
      <c r="AH146" s="1" t="str">
        <f t="shared" si="156"/>
        <v/>
      </c>
      <c r="AI146" s="1" t="str">
        <f t="shared" si="157"/>
        <v/>
      </c>
      <c r="AJ146" s="1" t="str">
        <f t="shared" si="158"/>
        <v/>
      </c>
      <c r="AK146" s="1">
        <f t="shared" si="165"/>
        <v>0</v>
      </c>
      <c r="AL146" s="1">
        <f t="shared" si="166"/>
        <v>0</v>
      </c>
      <c r="AP146" s="1" t="str">
        <f t="shared" si="159"/>
        <v>N</v>
      </c>
      <c r="AQ146" s="1" t="str">
        <f t="shared" si="160"/>
        <v>N</v>
      </c>
      <c r="AR146" s="1" t="str">
        <f t="shared" si="161"/>
        <v>N</v>
      </c>
      <c r="AT146" s="15" t="str">
        <f t="shared" si="162"/>
        <v/>
      </c>
      <c r="AU146" s="1" t="str">
        <f t="shared" si="163"/>
        <v/>
      </c>
      <c r="AV146" s="1" t="str">
        <f t="shared" si="164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3"/>
        <v/>
      </c>
      <c r="AF147" s="1" t="str">
        <f t="shared" si="154"/>
        <v/>
      </c>
      <c r="AG147" s="1" t="str">
        <f t="shared" si="155"/>
        <v/>
      </c>
      <c r="AH147" s="1" t="str">
        <f t="shared" si="156"/>
        <v/>
      </c>
      <c r="AI147" s="1" t="str">
        <f t="shared" si="157"/>
        <v/>
      </c>
      <c r="AJ147" s="1" t="str">
        <f t="shared" si="158"/>
        <v/>
      </c>
      <c r="AK147" s="1">
        <f t="shared" si="165"/>
        <v>0</v>
      </c>
      <c r="AL147" s="1">
        <f t="shared" si="166"/>
        <v>0</v>
      </c>
      <c r="AP147" s="1" t="str">
        <f t="shared" si="159"/>
        <v>N</v>
      </c>
      <c r="AQ147" s="1" t="str">
        <f t="shared" si="160"/>
        <v>N</v>
      </c>
      <c r="AR147" s="1" t="str">
        <f t="shared" si="161"/>
        <v>N</v>
      </c>
      <c r="AT147" s="15" t="str">
        <f t="shared" si="162"/>
        <v/>
      </c>
      <c r="AU147" s="1" t="str">
        <f t="shared" si="163"/>
        <v/>
      </c>
      <c r="AV147" s="1" t="str">
        <f t="shared" si="164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3"/>
        <v/>
      </c>
      <c r="AF148" s="1" t="str">
        <f t="shared" si="154"/>
        <v/>
      </c>
      <c r="AG148" s="1" t="str">
        <f t="shared" si="155"/>
        <v/>
      </c>
      <c r="AH148" s="1" t="str">
        <f t="shared" si="156"/>
        <v/>
      </c>
      <c r="AI148" s="1" t="str">
        <f t="shared" si="157"/>
        <v/>
      </c>
      <c r="AJ148" s="1" t="str">
        <f t="shared" si="158"/>
        <v/>
      </c>
      <c r="AK148" s="1">
        <f t="shared" si="165"/>
        <v>0</v>
      </c>
      <c r="AL148" s="1">
        <f t="shared" si="166"/>
        <v>0</v>
      </c>
      <c r="AP148" s="1" t="str">
        <f t="shared" si="159"/>
        <v>N</v>
      </c>
      <c r="AQ148" s="1" t="str">
        <f t="shared" si="160"/>
        <v>N</v>
      </c>
      <c r="AR148" s="1" t="str">
        <f t="shared" si="161"/>
        <v>N</v>
      </c>
      <c r="AT148" s="15" t="str">
        <f t="shared" si="162"/>
        <v/>
      </c>
      <c r="AU148" s="1" t="str">
        <f t="shared" si="163"/>
        <v/>
      </c>
      <c r="AV148" s="1" t="str">
        <f t="shared" si="164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3"/>
        <v/>
      </c>
      <c r="AF149" s="1" t="str">
        <f t="shared" si="154"/>
        <v/>
      </c>
      <c r="AG149" s="1" t="str">
        <f t="shared" si="155"/>
        <v/>
      </c>
      <c r="AH149" s="1" t="str">
        <f t="shared" si="156"/>
        <v/>
      </c>
      <c r="AI149" s="1" t="str">
        <f t="shared" si="157"/>
        <v/>
      </c>
      <c r="AJ149" s="1" t="str">
        <f t="shared" si="158"/>
        <v/>
      </c>
      <c r="AK149" s="1">
        <f t="shared" si="165"/>
        <v>0</v>
      </c>
      <c r="AL149" s="1">
        <f t="shared" si="166"/>
        <v>0</v>
      </c>
      <c r="AP149" s="1" t="str">
        <f t="shared" si="159"/>
        <v>N</v>
      </c>
      <c r="AQ149" s="1" t="str">
        <f t="shared" si="160"/>
        <v>N</v>
      </c>
      <c r="AR149" s="1" t="str">
        <f t="shared" si="161"/>
        <v>N</v>
      </c>
      <c r="AT149" s="15" t="str">
        <f t="shared" si="162"/>
        <v/>
      </c>
      <c r="AU149" s="1" t="str">
        <f t="shared" si="163"/>
        <v/>
      </c>
      <c r="AV149" s="1" t="str">
        <f t="shared" si="164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3"/>
        <v/>
      </c>
      <c r="AF150" s="1" t="str">
        <f t="shared" si="154"/>
        <v/>
      </c>
      <c r="AG150" s="1" t="str">
        <f t="shared" si="155"/>
        <v/>
      </c>
      <c r="AH150" s="1" t="str">
        <f t="shared" si="156"/>
        <v/>
      </c>
      <c r="AI150" s="1" t="str">
        <f t="shared" si="157"/>
        <v/>
      </c>
      <c r="AJ150" s="1" t="str">
        <f t="shared" si="158"/>
        <v/>
      </c>
      <c r="AK150" s="1">
        <f t="shared" si="165"/>
        <v>0</v>
      </c>
      <c r="AL150" s="1">
        <f t="shared" si="166"/>
        <v>0</v>
      </c>
      <c r="AP150" s="1" t="str">
        <f t="shared" si="159"/>
        <v>N</v>
      </c>
      <c r="AQ150" s="1" t="str">
        <f t="shared" si="160"/>
        <v>N</v>
      </c>
      <c r="AR150" s="1" t="str">
        <f t="shared" si="161"/>
        <v>N</v>
      </c>
      <c r="AT150" s="15" t="str">
        <f t="shared" si="162"/>
        <v/>
      </c>
      <c r="AU150" s="1" t="str">
        <f t="shared" si="163"/>
        <v/>
      </c>
      <c r="AV150" s="1" t="str">
        <f t="shared" si="164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3"/>
        <v/>
      </c>
      <c r="AF151" s="1" t="str">
        <f t="shared" si="154"/>
        <v/>
      </c>
      <c r="AG151" s="1" t="str">
        <f t="shared" si="155"/>
        <v/>
      </c>
      <c r="AH151" s="1" t="str">
        <f t="shared" si="156"/>
        <v/>
      </c>
      <c r="AI151" s="1" t="str">
        <f t="shared" si="157"/>
        <v/>
      </c>
      <c r="AJ151" s="1" t="str">
        <f t="shared" si="158"/>
        <v/>
      </c>
      <c r="AK151" s="1">
        <f t="shared" si="165"/>
        <v>0</v>
      </c>
      <c r="AL151" s="1">
        <f t="shared" si="166"/>
        <v>0</v>
      </c>
      <c r="AP151" s="1" t="str">
        <f t="shared" si="159"/>
        <v>N</v>
      </c>
      <c r="AQ151" s="1" t="str">
        <f t="shared" si="160"/>
        <v>N</v>
      </c>
      <c r="AR151" s="1" t="str">
        <f t="shared" si="161"/>
        <v>N</v>
      </c>
      <c r="AT151" s="15" t="str">
        <f t="shared" si="162"/>
        <v/>
      </c>
      <c r="AU151" s="1" t="str">
        <f t="shared" si="163"/>
        <v/>
      </c>
      <c r="AV151" s="1" t="str">
        <f t="shared" si="164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3"/>
        <v/>
      </c>
      <c r="AF152" s="1" t="str">
        <f t="shared" si="154"/>
        <v/>
      </c>
      <c r="AG152" s="1" t="str">
        <f t="shared" si="155"/>
        <v/>
      </c>
      <c r="AH152" s="1" t="str">
        <f t="shared" si="156"/>
        <v/>
      </c>
      <c r="AI152" s="1" t="str">
        <f t="shared" si="157"/>
        <v/>
      </c>
      <c r="AJ152" s="1" t="str">
        <f t="shared" si="158"/>
        <v/>
      </c>
      <c r="AK152" s="1">
        <f t="shared" si="165"/>
        <v>0</v>
      </c>
      <c r="AL152" s="1">
        <f t="shared" si="166"/>
        <v>0</v>
      </c>
      <c r="AP152" s="1" t="str">
        <f t="shared" si="159"/>
        <v>N</v>
      </c>
      <c r="AQ152" s="1" t="str">
        <f t="shared" si="160"/>
        <v>N</v>
      </c>
      <c r="AR152" s="1" t="str">
        <f t="shared" si="161"/>
        <v>N</v>
      </c>
      <c r="AT152" s="15" t="str">
        <f t="shared" si="162"/>
        <v/>
      </c>
      <c r="AU152" s="1" t="str">
        <f t="shared" si="163"/>
        <v/>
      </c>
      <c r="AV152" s="1" t="str">
        <f t="shared" si="164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3"/>
        <v/>
      </c>
      <c r="AF153" s="1" t="str">
        <f t="shared" si="154"/>
        <v/>
      </c>
      <c r="AG153" s="1" t="str">
        <f t="shared" si="155"/>
        <v/>
      </c>
      <c r="AH153" s="1" t="str">
        <f t="shared" si="156"/>
        <v/>
      </c>
      <c r="AI153" s="1" t="str">
        <f t="shared" si="157"/>
        <v/>
      </c>
      <c r="AJ153" s="1" t="str">
        <f t="shared" si="158"/>
        <v/>
      </c>
      <c r="AK153" s="1">
        <f t="shared" si="165"/>
        <v>0</v>
      </c>
      <c r="AL153" s="1">
        <f t="shared" si="166"/>
        <v>0</v>
      </c>
      <c r="AP153" s="1" t="str">
        <f t="shared" si="159"/>
        <v>N</v>
      </c>
      <c r="AQ153" s="1" t="str">
        <f t="shared" si="160"/>
        <v>N</v>
      </c>
      <c r="AR153" s="1" t="str">
        <f t="shared" si="161"/>
        <v>N</v>
      </c>
      <c r="AT153" s="15" t="str">
        <f t="shared" si="162"/>
        <v/>
      </c>
      <c r="AU153" s="1" t="str">
        <f t="shared" si="163"/>
        <v/>
      </c>
      <c r="AV153" s="1" t="str">
        <f t="shared" si="164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3"/>
        <v/>
      </c>
      <c r="AF154" s="1" t="str">
        <f t="shared" si="154"/>
        <v/>
      </c>
      <c r="AG154" s="1" t="str">
        <f t="shared" si="155"/>
        <v/>
      </c>
      <c r="AH154" s="1" t="str">
        <f t="shared" si="156"/>
        <v/>
      </c>
      <c r="AI154" s="1" t="str">
        <f t="shared" si="157"/>
        <v/>
      </c>
      <c r="AJ154" s="1" t="str">
        <f t="shared" si="158"/>
        <v/>
      </c>
      <c r="AK154" s="1">
        <f t="shared" si="165"/>
        <v>0</v>
      </c>
      <c r="AL154" s="1">
        <f t="shared" si="166"/>
        <v>0</v>
      </c>
      <c r="AP154" s="1" t="str">
        <f t="shared" si="159"/>
        <v>N</v>
      </c>
      <c r="AQ154" s="1" t="str">
        <f t="shared" si="160"/>
        <v>N</v>
      </c>
      <c r="AR154" s="1" t="str">
        <f t="shared" si="161"/>
        <v>N</v>
      </c>
      <c r="AT154" s="15" t="str">
        <f t="shared" si="162"/>
        <v/>
      </c>
      <c r="AU154" s="1" t="str">
        <f t="shared" si="163"/>
        <v/>
      </c>
      <c r="AV154" s="1" t="str">
        <f t="shared" si="164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3"/>
        <v/>
      </c>
      <c r="AF155" s="1" t="str">
        <f t="shared" si="154"/>
        <v/>
      </c>
      <c r="AG155" s="1" t="str">
        <f t="shared" si="155"/>
        <v/>
      </c>
      <c r="AH155" s="1" t="str">
        <f t="shared" si="156"/>
        <v/>
      </c>
      <c r="AI155" s="1" t="str">
        <f t="shared" si="157"/>
        <v/>
      </c>
      <c r="AJ155" s="1" t="str">
        <f t="shared" si="158"/>
        <v/>
      </c>
      <c r="AK155" s="1">
        <f t="shared" si="165"/>
        <v>0</v>
      </c>
      <c r="AL155" s="1">
        <f t="shared" si="166"/>
        <v>0</v>
      </c>
      <c r="AP155" s="1" t="str">
        <f t="shared" si="159"/>
        <v>N</v>
      </c>
      <c r="AQ155" s="1" t="str">
        <f t="shared" si="160"/>
        <v>N</v>
      </c>
      <c r="AR155" s="1" t="str">
        <f t="shared" si="161"/>
        <v>N</v>
      </c>
      <c r="AT155" s="15" t="str">
        <f t="shared" si="162"/>
        <v/>
      </c>
      <c r="AU155" s="1" t="str">
        <f t="shared" si="163"/>
        <v/>
      </c>
      <c r="AV155" s="1" t="str">
        <f t="shared" si="164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3"/>
        <v/>
      </c>
      <c r="AF156" s="1" t="str">
        <f t="shared" si="154"/>
        <v/>
      </c>
      <c r="AG156" s="1" t="str">
        <f t="shared" si="155"/>
        <v/>
      </c>
      <c r="AH156" s="1" t="str">
        <f t="shared" si="156"/>
        <v/>
      </c>
      <c r="AI156" s="1" t="str">
        <f t="shared" si="157"/>
        <v/>
      </c>
      <c r="AJ156" s="1" t="str">
        <f t="shared" si="158"/>
        <v/>
      </c>
      <c r="AK156" s="1">
        <f t="shared" si="165"/>
        <v>0</v>
      </c>
      <c r="AL156" s="1">
        <f t="shared" si="166"/>
        <v>0</v>
      </c>
      <c r="AP156" s="1" t="str">
        <f t="shared" si="159"/>
        <v>N</v>
      </c>
      <c r="AQ156" s="1" t="str">
        <f t="shared" si="160"/>
        <v>N</v>
      </c>
      <c r="AR156" s="1" t="str">
        <f t="shared" si="161"/>
        <v>N</v>
      </c>
      <c r="AT156" s="15" t="str">
        <f t="shared" si="162"/>
        <v/>
      </c>
      <c r="AU156" s="1" t="str">
        <f t="shared" si="163"/>
        <v/>
      </c>
      <c r="AV156" s="1" t="str">
        <f t="shared" si="164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3"/>
        <v/>
      </c>
      <c r="AF157" s="1" t="str">
        <f t="shared" si="154"/>
        <v/>
      </c>
      <c r="AG157" s="1" t="str">
        <f t="shared" si="155"/>
        <v/>
      </c>
      <c r="AH157" s="1" t="str">
        <f t="shared" si="156"/>
        <v/>
      </c>
      <c r="AI157" s="1" t="str">
        <f t="shared" si="157"/>
        <v/>
      </c>
      <c r="AJ157" s="1" t="str">
        <f t="shared" si="158"/>
        <v/>
      </c>
      <c r="AK157" s="1">
        <f t="shared" si="165"/>
        <v>0</v>
      </c>
      <c r="AL157" s="1">
        <f t="shared" si="166"/>
        <v>0</v>
      </c>
      <c r="AP157" s="1" t="str">
        <f t="shared" si="159"/>
        <v>N</v>
      </c>
      <c r="AQ157" s="1" t="str">
        <f t="shared" si="160"/>
        <v>N</v>
      </c>
      <c r="AR157" s="1" t="str">
        <f t="shared" si="161"/>
        <v>N</v>
      </c>
      <c r="AT157" s="15" t="str">
        <f t="shared" si="162"/>
        <v/>
      </c>
      <c r="AU157" s="1" t="str">
        <f t="shared" si="163"/>
        <v/>
      </c>
      <c r="AV157" s="1" t="str">
        <f t="shared" si="164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3"/>
        <v/>
      </c>
      <c r="AF158" s="1" t="str">
        <f t="shared" si="154"/>
        <v/>
      </c>
      <c r="AG158" s="1" t="str">
        <f t="shared" si="155"/>
        <v/>
      </c>
      <c r="AH158" s="1" t="str">
        <f t="shared" si="156"/>
        <v/>
      </c>
      <c r="AI158" s="1" t="str">
        <f t="shared" si="157"/>
        <v/>
      </c>
      <c r="AJ158" s="1" t="str">
        <f t="shared" si="158"/>
        <v/>
      </c>
      <c r="AK158" s="1">
        <f t="shared" si="165"/>
        <v>0</v>
      </c>
      <c r="AL158" s="1">
        <f t="shared" si="166"/>
        <v>0</v>
      </c>
      <c r="AP158" s="1" t="str">
        <f t="shared" si="159"/>
        <v>N</v>
      </c>
      <c r="AQ158" s="1" t="str">
        <f t="shared" si="160"/>
        <v>N</v>
      </c>
      <c r="AR158" s="1" t="str">
        <f t="shared" si="161"/>
        <v>N</v>
      </c>
      <c r="AT158" s="15" t="str">
        <f t="shared" si="162"/>
        <v/>
      </c>
      <c r="AU158" s="1" t="str">
        <f t="shared" si="163"/>
        <v/>
      </c>
      <c r="AV158" s="1" t="str">
        <f t="shared" si="164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3"/>
        <v/>
      </c>
      <c r="AF159" s="1" t="str">
        <f t="shared" si="154"/>
        <v/>
      </c>
      <c r="AG159" s="1" t="str">
        <f t="shared" si="155"/>
        <v/>
      </c>
      <c r="AH159" s="1" t="str">
        <f t="shared" si="156"/>
        <v/>
      </c>
      <c r="AI159" s="1" t="str">
        <f t="shared" si="157"/>
        <v/>
      </c>
      <c r="AJ159" s="1" t="str">
        <f t="shared" si="158"/>
        <v/>
      </c>
      <c r="AK159" s="1">
        <f t="shared" si="165"/>
        <v>0</v>
      </c>
      <c r="AL159" s="1">
        <f t="shared" si="166"/>
        <v>0</v>
      </c>
      <c r="AP159" s="1" t="str">
        <f t="shared" si="159"/>
        <v>N</v>
      </c>
      <c r="AQ159" s="1" t="str">
        <f t="shared" si="160"/>
        <v>N</v>
      </c>
      <c r="AR159" s="1" t="str">
        <f t="shared" si="161"/>
        <v>N</v>
      </c>
      <c r="AT159" s="15" t="str">
        <f t="shared" si="162"/>
        <v/>
      </c>
      <c r="AU159" s="1" t="str">
        <f t="shared" si="163"/>
        <v/>
      </c>
      <c r="AV159" s="1" t="str">
        <f t="shared" si="164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3"/>
        <v/>
      </c>
      <c r="AF160" s="1" t="str">
        <f t="shared" si="154"/>
        <v/>
      </c>
      <c r="AG160" s="1" t="str">
        <f t="shared" si="155"/>
        <v/>
      </c>
      <c r="AH160" s="1" t="str">
        <f t="shared" si="156"/>
        <v/>
      </c>
      <c r="AI160" s="1" t="str">
        <f t="shared" si="157"/>
        <v/>
      </c>
      <c r="AJ160" s="1" t="str">
        <f t="shared" si="158"/>
        <v/>
      </c>
      <c r="AK160" s="1">
        <f t="shared" si="165"/>
        <v>0</v>
      </c>
      <c r="AL160" s="1">
        <f t="shared" si="166"/>
        <v>0</v>
      </c>
      <c r="AP160" s="1" t="str">
        <f t="shared" si="159"/>
        <v>N</v>
      </c>
      <c r="AQ160" s="1" t="str">
        <f t="shared" si="160"/>
        <v>N</v>
      </c>
      <c r="AR160" s="1" t="str">
        <f t="shared" si="161"/>
        <v>N</v>
      </c>
      <c r="AT160" s="15" t="str">
        <f t="shared" si="162"/>
        <v/>
      </c>
      <c r="AU160" s="1" t="str">
        <f t="shared" si="163"/>
        <v/>
      </c>
      <c r="AV160" s="1" t="str">
        <f t="shared" si="164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3"/>
        <v/>
      </c>
      <c r="AF161" s="1" t="str">
        <f t="shared" si="154"/>
        <v/>
      </c>
      <c r="AG161" s="1" t="str">
        <f t="shared" si="155"/>
        <v/>
      </c>
      <c r="AH161" s="1" t="str">
        <f t="shared" si="156"/>
        <v/>
      </c>
      <c r="AI161" s="1" t="str">
        <f t="shared" si="157"/>
        <v/>
      </c>
      <c r="AJ161" s="1" t="str">
        <f t="shared" si="158"/>
        <v/>
      </c>
      <c r="AK161" s="1">
        <f t="shared" si="165"/>
        <v>0</v>
      </c>
      <c r="AL161" s="1">
        <f t="shared" si="166"/>
        <v>0</v>
      </c>
      <c r="AP161" s="1" t="str">
        <f t="shared" si="159"/>
        <v>N</v>
      </c>
      <c r="AQ161" s="1" t="str">
        <f t="shared" si="160"/>
        <v>N</v>
      </c>
      <c r="AR161" s="1" t="str">
        <f t="shared" si="161"/>
        <v>N</v>
      </c>
      <c r="AT161" s="15" t="str">
        <f t="shared" si="162"/>
        <v/>
      </c>
      <c r="AU161" s="1" t="str">
        <f t="shared" si="163"/>
        <v/>
      </c>
      <c r="AV161" s="1" t="str">
        <f t="shared" si="164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3"/>
        <v/>
      </c>
      <c r="AF162" s="1" t="str">
        <f t="shared" si="154"/>
        <v/>
      </c>
      <c r="AG162" s="1" t="str">
        <f t="shared" si="155"/>
        <v/>
      </c>
      <c r="AH162" s="1" t="str">
        <f t="shared" si="156"/>
        <v/>
      </c>
      <c r="AI162" s="1" t="str">
        <f t="shared" si="157"/>
        <v/>
      </c>
      <c r="AJ162" s="1" t="str">
        <f t="shared" si="158"/>
        <v/>
      </c>
      <c r="AK162" s="1">
        <f t="shared" si="165"/>
        <v>0</v>
      </c>
      <c r="AL162" s="1">
        <f t="shared" si="166"/>
        <v>0</v>
      </c>
      <c r="AP162" s="1" t="str">
        <f t="shared" si="159"/>
        <v>N</v>
      </c>
      <c r="AQ162" s="1" t="str">
        <f t="shared" si="160"/>
        <v>N</v>
      </c>
      <c r="AR162" s="1" t="str">
        <f t="shared" si="161"/>
        <v>N</v>
      </c>
      <c r="AT162" s="15" t="str">
        <f t="shared" si="162"/>
        <v/>
      </c>
      <c r="AU162" s="1" t="str">
        <f t="shared" si="163"/>
        <v/>
      </c>
      <c r="AV162" s="1" t="str">
        <f t="shared" si="164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3"/>
        <v/>
      </c>
      <c r="AF163" s="1" t="str">
        <f t="shared" si="154"/>
        <v/>
      </c>
      <c r="AG163" s="1" t="str">
        <f t="shared" si="155"/>
        <v/>
      </c>
      <c r="AH163" s="1" t="str">
        <f t="shared" si="156"/>
        <v/>
      </c>
      <c r="AI163" s="1" t="str">
        <f t="shared" si="157"/>
        <v/>
      </c>
      <c r="AJ163" s="1" t="str">
        <f t="shared" si="158"/>
        <v/>
      </c>
      <c r="AK163" s="1">
        <f t="shared" si="165"/>
        <v>0</v>
      </c>
      <c r="AL163" s="1">
        <f t="shared" si="166"/>
        <v>0</v>
      </c>
      <c r="AP163" s="1" t="str">
        <f t="shared" si="159"/>
        <v>N</v>
      </c>
      <c r="AQ163" s="1" t="str">
        <f t="shared" si="160"/>
        <v>N</v>
      </c>
      <c r="AR163" s="1" t="str">
        <f t="shared" si="161"/>
        <v>N</v>
      </c>
      <c r="AT163" s="15" t="str">
        <f t="shared" si="162"/>
        <v/>
      </c>
      <c r="AU163" s="1" t="str">
        <f t="shared" si="163"/>
        <v/>
      </c>
      <c r="AV163" s="1" t="str">
        <f t="shared" si="164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3"/>
        <v/>
      </c>
      <c r="AF164" s="1" t="str">
        <f t="shared" si="154"/>
        <v/>
      </c>
      <c r="AG164" s="1" t="str">
        <f t="shared" si="155"/>
        <v/>
      </c>
      <c r="AH164" s="1" t="str">
        <f t="shared" si="156"/>
        <v/>
      </c>
      <c r="AI164" s="1" t="str">
        <f t="shared" si="157"/>
        <v/>
      </c>
      <c r="AJ164" s="1" t="str">
        <f t="shared" si="158"/>
        <v/>
      </c>
      <c r="AK164" s="1">
        <f t="shared" si="165"/>
        <v>0</v>
      </c>
      <c r="AL164" s="1">
        <f t="shared" si="166"/>
        <v>0</v>
      </c>
      <c r="AP164" s="1" t="str">
        <f t="shared" si="159"/>
        <v>N</v>
      </c>
      <c r="AQ164" s="1" t="str">
        <f t="shared" si="160"/>
        <v>N</v>
      </c>
      <c r="AR164" s="1" t="str">
        <f t="shared" si="161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3"/>
        <v/>
      </c>
      <c r="AF165" s="1" t="str">
        <f t="shared" si="154"/>
        <v/>
      </c>
      <c r="AG165" s="1" t="str">
        <f t="shared" si="155"/>
        <v/>
      </c>
      <c r="AH165" s="1" t="str">
        <f t="shared" si="156"/>
        <v/>
      </c>
      <c r="AI165" s="1" t="str">
        <f t="shared" si="157"/>
        <v/>
      </c>
      <c r="AJ165" s="1" t="str">
        <f t="shared" si="158"/>
        <v/>
      </c>
      <c r="AK165" s="1">
        <f t="shared" si="165"/>
        <v>0</v>
      </c>
      <c r="AL165" s="1">
        <f t="shared" si="166"/>
        <v>0</v>
      </c>
      <c r="AP165" s="1" t="str">
        <f t="shared" si="159"/>
        <v>N</v>
      </c>
      <c r="AQ165" s="1" t="str">
        <f t="shared" si="160"/>
        <v>N</v>
      </c>
      <c r="AR165" s="1" t="str">
        <f t="shared" si="161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3"/>
        <v/>
      </c>
      <c r="AF166" s="1" t="str">
        <f t="shared" si="154"/>
        <v/>
      </c>
      <c r="AG166" s="1" t="str">
        <f t="shared" si="155"/>
        <v/>
      </c>
      <c r="AH166" s="1" t="str">
        <f t="shared" si="156"/>
        <v/>
      </c>
      <c r="AI166" s="1" t="str">
        <f t="shared" si="157"/>
        <v/>
      </c>
      <c r="AJ166" s="1" t="str">
        <f t="shared" si="158"/>
        <v/>
      </c>
      <c r="AK166" s="1">
        <f t="shared" si="165"/>
        <v>0</v>
      </c>
      <c r="AL166" s="1">
        <f t="shared" si="166"/>
        <v>0</v>
      </c>
      <c r="AP166" s="1" t="str">
        <f t="shared" si="159"/>
        <v>N</v>
      </c>
      <c r="AQ166" s="1" t="str">
        <f t="shared" si="160"/>
        <v>N</v>
      </c>
      <c r="AR166" s="1" t="str">
        <f t="shared" si="161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3"/>
        <v/>
      </c>
      <c r="AF167" s="1" t="str">
        <f t="shared" si="154"/>
        <v/>
      </c>
      <c r="AG167" s="1" t="str">
        <f t="shared" si="155"/>
        <v/>
      </c>
      <c r="AH167" s="1" t="str">
        <f t="shared" si="156"/>
        <v/>
      </c>
      <c r="AI167" s="1" t="str">
        <f t="shared" si="157"/>
        <v/>
      </c>
      <c r="AJ167" s="1" t="str">
        <f t="shared" si="158"/>
        <v/>
      </c>
      <c r="AK167" s="1">
        <f t="shared" si="165"/>
        <v>0</v>
      </c>
      <c r="AL167" s="1">
        <f t="shared" si="166"/>
        <v>0</v>
      </c>
      <c r="AP167" s="1" t="str">
        <f t="shared" si="159"/>
        <v>N</v>
      </c>
      <c r="AQ167" s="1" t="str">
        <f t="shared" si="160"/>
        <v>N</v>
      </c>
      <c r="AR167" s="1" t="str">
        <f t="shared" si="161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3"/>
        <v/>
      </c>
      <c r="AF168" s="1" t="str">
        <f t="shared" si="154"/>
        <v/>
      </c>
      <c r="AG168" s="1" t="str">
        <f t="shared" si="155"/>
        <v/>
      </c>
      <c r="AH168" s="1" t="str">
        <f t="shared" si="156"/>
        <v/>
      </c>
      <c r="AI168" s="1" t="str">
        <f t="shared" si="157"/>
        <v/>
      </c>
      <c r="AJ168" s="1" t="str">
        <f t="shared" si="158"/>
        <v/>
      </c>
      <c r="AK168" s="1">
        <f t="shared" si="165"/>
        <v>0</v>
      </c>
      <c r="AL168" s="1">
        <f t="shared" si="166"/>
        <v>0</v>
      </c>
      <c r="AP168" s="1" t="str">
        <f t="shared" si="159"/>
        <v>N</v>
      </c>
      <c r="AQ168" s="1" t="str">
        <f t="shared" si="160"/>
        <v>N</v>
      </c>
      <c r="AR168" s="1" t="str">
        <f t="shared" si="161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3"/>
        <v/>
      </c>
      <c r="AF169" s="1" t="str">
        <f t="shared" si="154"/>
        <v/>
      </c>
      <c r="AG169" s="1" t="str">
        <f t="shared" si="155"/>
        <v/>
      </c>
      <c r="AH169" s="1" t="str">
        <f t="shared" si="156"/>
        <v/>
      </c>
      <c r="AI169" s="1" t="str">
        <f t="shared" si="157"/>
        <v/>
      </c>
      <c r="AJ169" s="1" t="str">
        <f t="shared" si="158"/>
        <v/>
      </c>
      <c r="AK169" s="1">
        <f t="shared" si="165"/>
        <v>0</v>
      </c>
      <c r="AL169" s="1">
        <f t="shared" si="166"/>
        <v>0</v>
      </c>
      <c r="AP169" s="1" t="str">
        <f t="shared" si="159"/>
        <v>N</v>
      </c>
      <c r="AQ169" s="1" t="str">
        <f t="shared" si="160"/>
        <v>N</v>
      </c>
      <c r="AR169" s="1" t="str">
        <f t="shared" si="161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7">IF(M169="","",IF(Y170="B",IF(M169="P",BH170,""),IF(M168="P",BH170,"")))</f>
        <v/>
      </c>
      <c r="AF170" s="1" t="str">
        <f t="shared" ref="AF170:AF201" si="168">IF(M169="","",IF(Y170="B",IF(M169="B",BH170,""),IF(M168="B",BH170,"")))</f>
        <v/>
      </c>
      <c r="AG170" s="1" t="str">
        <f t="shared" ref="AG170:AG195" si="169">IF(M169="","",IF(Z170="C",IF(M169="B",BJ170,""),IF(M168="P",BJ170,"")))</f>
        <v/>
      </c>
      <c r="AH170" s="1" t="str">
        <f t="shared" ref="AH170:AH195" si="170">IF(M169="","",IF(Z170="C",IF(M169="P",BJ170,""),IF(M168="B",BJ170,"")))</f>
        <v/>
      </c>
      <c r="AI170" s="1" t="str">
        <f t="shared" ref="AI170:AI201" si="171">IF(M169="","",IF(AND(AE170="L5",AH170="L5",AY170=""),"L0",AX170))</f>
        <v/>
      </c>
      <c r="AJ170" s="1" t="str">
        <f t="shared" ref="AJ170:AJ201" si="172">IF(M169="","",IF(AND(AF170="L5",AH170="L5",AX170=""),"L0",AY170))</f>
        <v/>
      </c>
      <c r="AK170" s="1">
        <f t="shared" si="165"/>
        <v>0</v>
      </c>
      <c r="AL170" s="1">
        <f t="shared" si="166"/>
        <v>0</v>
      </c>
      <c r="AP170" s="1" t="str">
        <f t="shared" si="159"/>
        <v>N</v>
      </c>
      <c r="AQ170" s="1" t="str">
        <f t="shared" ref="AQ170:AQ201" si="173">IF(OR(K166&amp;K167&amp;K168="WLW",K167&amp;K168="WW"),"Y","N")</f>
        <v>N</v>
      </c>
      <c r="AR170" s="1" t="str">
        <f t="shared" ref="AR170:AR201" si="174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7"/>
        <v/>
      </c>
      <c r="AF171" s="1" t="str">
        <f t="shared" si="168"/>
        <v/>
      </c>
      <c r="AG171" s="1" t="str">
        <f t="shared" si="169"/>
        <v/>
      </c>
      <c r="AH171" s="1" t="str">
        <f t="shared" si="170"/>
        <v/>
      </c>
      <c r="AI171" s="1" t="str">
        <f t="shared" si="171"/>
        <v/>
      </c>
      <c r="AJ171" s="1" t="str">
        <f t="shared" si="172"/>
        <v/>
      </c>
      <c r="AK171" s="1">
        <f t="shared" si="165"/>
        <v>0</v>
      </c>
      <c r="AL171" s="1">
        <f t="shared" si="166"/>
        <v>0</v>
      </c>
      <c r="AP171" s="1" t="str">
        <f t="shared" si="159"/>
        <v>N</v>
      </c>
      <c r="AQ171" s="1" t="str">
        <f t="shared" si="173"/>
        <v>N</v>
      </c>
      <c r="AR171" s="1" t="str">
        <f t="shared" si="17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7"/>
        <v/>
      </c>
      <c r="AF172" s="1" t="str">
        <f t="shared" si="168"/>
        <v/>
      </c>
      <c r="AG172" s="1" t="str">
        <f t="shared" si="169"/>
        <v/>
      </c>
      <c r="AH172" s="1" t="str">
        <f t="shared" si="170"/>
        <v/>
      </c>
      <c r="AI172" s="1" t="str">
        <f t="shared" si="171"/>
        <v/>
      </c>
      <c r="AJ172" s="1" t="str">
        <f t="shared" si="172"/>
        <v/>
      </c>
      <c r="AK172" s="1">
        <f t="shared" si="165"/>
        <v>0</v>
      </c>
      <c r="AL172" s="1">
        <f t="shared" si="166"/>
        <v>0</v>
      </c>
      <c r="AP172" s="1" t="str">
        <f t="shared" si="159"/>
        <v>N</v>
      </c>
      <c r="AQ172" s="1" t="str">
        <f t="shared" si="173"/>
        <v>N</v>
      </c>
      <c r="AR172" s="1" t="str">
        <f t="shared" si="17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7"/>
        <v/>
      </c>
      <c r="AF173" s="1" t="str">
        <f t="shared" si="168"/>
        <v/>
      </c>
      <c r="AG173" s="1" t="str">
        <f t="shared" si="169"/>
        <v/>
      </c>
      <c r="AH173" s="1" t="str">
        <f t="shared" si="170"/>
        <v/>
      </c>
      <c r="AI173" s="1" t="str">
        <f t="shared" si="171"/>
        <v/>
      </c>
      <c r="AJ173" s="1" t="str">
        <f t="shared" si="172"/>
        <v/>
      </c>
      <c r="AK173" s="1">
        <f t="shared" si="165"/>
        <v>0</v>
      </c>
      <c r="AL173" s="1">
        <f t="shared" si="166"/>
        <v>0</v>
      </c>
      <c r="AP173" s="1" t="str">
        <f t="shared" si="159"/>
        <v>N</v>
      </c>
      <c r="AQ173" s="1" t="str">
        <f t="shared" si="173"/>
        <v>N</v>
      </c>
      <c r="AR173" s="1" t="str">
        <f t="shared" si="17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7"/>
        <v/>
      </c>
      <c r="AF174" s="1" t="str">
        <f t="shared" si="168"/>
        <v/>
      </c>
      <c r="AG174" s="1" t="str">
        <f t="shared" si="169"/>
        <v/>
      </c>
      <c r="AH174" s="1" t="str">
        <f t="shared" si="170"/>
        <v/>
      </c>
      <c r="AI174" s="1" t="str">
        <f t="shared" si="171"/>
        <v/>
      </c>
      <c r="AJ174" s="1" t="str">
        <f t="shared" si="172"/>
        <v/>
      </c>
      <c r="AK174" s="1">
        <f t="shared" si="165"/>
        <v>0</v>
      </c>
      <c r="AL174" s="1">
        <f t="shared" si="166"/>
        <v>0</v>
      </c>
      <c r="AP174" s="1" t="str">
        <f t="shared" si="159"/>
        <v>N</v>
      </c>
      <c r="AQ174" s="1" t="str">
        <f t="shared" si="173"/>
        <v>N</v>
      </c>
      <c r="AR174" s="1" t="str">
        <f t="shared" si="17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7"/>
        <v/>
      </c>
      <c r="AF175" s="1" t="str">
        <f t="shared" si="168"/>
        <v/>
      </c>
      <c r="AG175" s="1" t="str">
        <f t="shared" si="169"/>
        <v/>
      </c>
      <c r="AH175" s="1" t="str">
        <f t="shared" si="170"/>
        <v/>
      </c>
      <c r="AI175" s="1" t="str">
        <f t="shared" si="171"/>
        <v/>
      </c>
      <c r="AJ175" s="1" t="str">
        <f t="shared" si="172"/>
        <v/>
      </c>
      <c r="AK175" s="1">
        <f t="shared" si="165"/>
        <v>0</v>
      </c>
      <c r="AL175" s="1">
        <f t="shared" si="166"/>
        <v>0</v>
      </c>
      <c r="AP175" s="1" t="str">
        <f t="shared" si="159"/>
        <v>N</v>
      </c>
      <c r="AQ175" s="1" t="str">
        <f t="shared" si="173"/>
        <v>N</v>
      </c>
      <c r="AR175" s="1" t="str">
        <f t="shared" si="17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7"/>
        <v/>
      </c>
      <c r="AF176" s="1" t="str">
        <f t="shared" si="168"/>
        <v/>
      </c>
      <c r="AG176" s="1" t="str">
        <f t="shared" si="169"/>
        <v/>
      </c>
      <c r="AH176" s="1" t="str">
        <f t="shared" si="170"/>
        <v/>
      </c>
      <c r="AI176" s="1" t="str">
        <f t="shared" si="171"/>
        <v/>
      </c>
      <c r="AJ176" s="1" t="str">
        <f t="shared" si="172"/>
        <v/>
      </c>
      <c r="AK176" s="1">
        <f t="shared" si="165"/>
        <v>0</v>
      </c>
      <c r="AL176" s="1">
        <f t="shared" si="166"/>
        <v>0</v>
      </c>
      <c r="AP176" s="1" t="str">
        <f t="shared" si="159"/>
        <v>N</v>
      </c>
      <c r="AQ176" s="1" t="str">
        <f t="shared" si="173"/>
        <v>N</v>
      </c>
      <c r="AR176" s="1" t="str">
        <f t="shared" si="17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7"/>
        <v/>
      </c>
      <c r="AF177" s="1" t="str">
        <f t="shared" si="168"/>
        <v/>
      </c>
      <c r="AG177" s="1" t="str">
        <f t="shared" si="169"/>
        <v/>
      </c>
      <c r="AH177" s="1" t="str">
        <f t="shared" si="170"/>
        <v/>
      </c>
      <c r="AI177" s="1" t="str">
        <f t="shared" si="171"/>
        <v/>
      </c>
      <c r="AJ177" s="1" t="str">
        <f t="shared" si="172"/>
        <v/>
      </c>
      <c r="AK177" s="1">
        <f t="shared" si="165"/>
        <v>0</v>
      </c>
      <c r="AL177" s="1">
        <f t="shared" si="166"/>
        <v>0</v>
      </c>
      <c r="AP177" s="1" t="str">
        <f t="shared" si="159"/>
        <v>N</v>
      </c>
      <c r="AQ177" s="1" t="str">
        <f t="shared" si="173"/>
        <v>N</v>
      </c>
      <c r="AR177" s="1" t="str">
        <f t="shared" si="17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7"/>
        <v/>
      </c>
      <c r="AF178" s="1" t="str">
        <f t="shared" si="168"/>
        <v/>
      </c>
      <c r="AG178" s="1" t="str">
        <f t="shared" si="169"/>
        <v/>
      </c>
      <c r="AH178" s="1" t="str">
        <f t="shared" si="170"/>
        <v/>
      </c>
      <c r="AI178" s="1" t="str">
        <f t="shared" si="171"/>
        <v/>
      </c>
      <c r="AJ178" s="1" t="str">
        <f t="shared" si="172"/>
        <v/>
      </c>
      <c r="AK178" s="1">
        <f t="shared" si="165"/>
        <v>0</v>
      </c>
      <c r="AL178" s="1">
        <f t="shared" si="166"/>
        <v>0</v>
      </c>
      <c r="AP178" s="1" t="str">
        <f t="shared" si="159"/>
        <v>N</v>
      </c>
      <c r="AQ178" s="1" t="str">
        <f t="shared" si="173"/>
        <v>N</v>
      </c>
      <c r="AR178" s="1" t="str">
        <f t="shared" si="17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7"/>
        <v/>
      </c>
      <c r="AF179" s="1" t="str">
        <f t="shared" si="168"/>
        <v/>
      </c>
      <c r="AG179" s="1" t="str">
        <f t="shared" si="169"/>
        <v/>
      </c>
      <c r="AH179" s="1" t="str">
        <f t="shared" si="170"/>
        <v/>
      </c>
      <c r="AI179" s="1" t="str">
        <f t="shared" si="171"/>
        <v/>
      </c>
      <c r="AJ179" s="1" t="str">
        <f t="shared" si="172"/>
        <v/>
      </c>
      <c r="AK179" s="1">
        <f t="shared" si="165"/>
        <v>0</v>
      </c>
      <c r="AL179" s="1">
        <f t="shared" si="166"/>
        <v>0</v>
      </c>
      <c r="AP179" s="1" t="str">
        <f t="shared" si="159"/>
        <v>N</v>
      </c>
      <c r="AQ179" s="1" t="str">
        <f t="shared" si="173"/>
        <v>N</v>
      </c>
      <c r="AR179" s="1" t="str">
        <f t="shared" si="17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7"/>
        <v/>
      </c>
      <c r="AF180" s="1" t="str">
        <f t="shared" si="168"/>
        <v/>
      </c>
      <c r="AG180" s="1" t="str">
        <f t="shared" si="169"/>
        <v/>
      </c>
      <c r="AH180" s="1" t="str">
        <f t="shared" si="170"/>
        <v/>
      </c>
      <c r="AI180" s="1" t="str">
        <f t="shared" si="171"/>
        <v/>
      </c>
      <c r="AJ180" s="1" t="str">
        <f t="shared" si="172"/>
        <v/>
      </c>
      <c r="AK180" s="1">
        <f t="shared" si="165"/>
        <v>0</v>
      </c>
      <c r="AL180" s="1">
        <f t="shared" si="166"/>
        <v>0</v>
      </c>
      <c r="AP180" s="1" t="str">
        <f t="shared" si="159"/>
        <v>N</v>
      </c>
      <c r="AQ180" s="1" t="str">
        <f t="shared" si="173"/>
        <v>N</v>
      </c>
      <c r="AR180" s="1" t="str">
        <f t="shared" si="17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7"/>
        <v/>
      </c>
      <c r="AF181" s="1" t="str">
        <f t="shared" si="168"/>
        <v/>
      </c>
      <c r="AG181" s="1" t="str">
        <f t="shared" si="169"/>
        <v/>
      </c>
      <c r="AH181" s="1" t="str">
        <f t="shared" si="170"/>
        <v/>
      </c>
      <c r="AI181" s="1" t="str">
        <f t="shared" si="171"/>
        <v/>
      </c>
      <c r="AJ181" s="1" t="str">
        <f t="shared" si="172"/>
        <v/>
      </c>
      <c r="AK181" s="1">
        <f t="shared" si="165"/>
        <v>0</v>
      </c>
      <c r="AL181" s="1">
        <f t="shared" si="166"/>
        <v>0</v>
      </c>
      <c r="AP181" s="1" t="str">
        <f t="shared" si="159"/>
        <v>N</v>
      </c>
      <c r="AQ181" s="1" t="str">
        <f t="shared" si="173"/>
        <v>N</v>
      </c>
      <c r="AR181" s="1" t="str">
        <f t="shared" si="17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7"/>
        <v/>
      </c>
      <c r="AF182" s="1" t="str">
        <f t="shared" si="168"/>
        <v/>
      </c>
      <c r="AG182" s="1" t="str">
        <f t="shared" si="169"/>
        <v/>
      </c>
      <c r="AH182" s="1" t="str">
        <f t="shared" si="170"/>
        <v/>
      </c>
      <c r="AI182" s="1" t="str">
        <f t="shared" si="171"/>
        <v/>
      </c>
      <c r="AJ182" s="1" t="str">
        <f t="shared" si="172"/>
        <v/>
      </c>
      <c r="AK182" s="1">
        <f t="shared" si="165"/>
        <v>0</v>
      </c>
      <c r="AL182" s="1">
        <f t="shared" si="166"/>
        <v>0</v>
      </c>
      <c r="AP182" s="1" t="str">
        <f t="shared" si="159"/>
        <v>N</v>
      </c>
      <c r="AQ182" s="1" t="str">
        <f t="shared" si="173"/>
        <v>N</v>
      </c>
      <c r="AR182" s="1" t="str">
        <f t="shared" si="17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7"/>
        <v/>
      </c>
      <c r="AF183" s="1" t="str">
        <f t="shared" si="168"/>
        <v/>
      </c>
      <c r="AG183" s="1" t="str">
        <f t="shared" si="169"/>
        <v/>
      </c>
      <c r="AH183" s="1" t="str">
        <f t="shared" si="170"/>
        <v/>
      </c>
      <c r="AI183" s="1" t="str">
        <f t="shared" si="171"/>
        <v/>
      </c>
      <c r="AJ183" s="1" t="str">
        <f t="shared" si="172"/>
        <v/>
      </c>
      <c r="AK183" s="1">
        <f t="shared" si="165"/>
        <v>0</v>
      </c>
      <c r="AL183" s="1">
        <f t="shared" si="166"/>
        <v>0</v>
      </c>
      <c r="AP183" s="1" t="str">
        <f t="shared" si="159"/>
        <v>N</v>
      </c>
      <c r="AQ183" s="1" t="str">
        <f t="shared" si="173"/>
        <v>N</v>
      </c>
      <c r="AR183" s="1" t="str">
        <f t="shared" si="17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7"/>
        <v/>
      </c>
      <c r="AF184" s="1" t="str">
        <f t="shared" si="168"/>
        <v/>
      </c>
      <c r="AG184" s="1" t="str">
        <f t="shared" si="169"/>
        <v/>
      </c>
      <c r="AH184" s="1" t="str">
        <f t="shared" si="170"/>
        <v/>
      </c>
      <c r="AI184" s="1" t="str">
        <f t="shared" si="171"/>
        <v/>
      </c>
      <c r="AJ184" s="1" t="str">
        <f t="shared" si="172"/>
        <v/>
      </c>
      <c r="AK184" s="1">
        <f t="shared" si="165"/>
        <v>0</v>
      </c>
      <c r="AL184" s="1">
        <f t="shared" si="166"/>
        <v>0</v>
      </c>
      <c r="AP184" s="1" t="str">
        <f t="shared" si="159"/>
        <v>N</v>
      </c>
      <c r="AQ184" s="1" t="str">
        <f t="shared" si="173"/>
        <v>N</v>
      </c>
      <c r="AR184" s="1" t="str">
        <f t="shared" si="17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7"/>
        <v/>
      </c>
      <c r="AF185" s="1" t="str">
        <f t="shared" si="168"/>
        <v/>
      </c>
      <c r="AG185" s="1" t="str">
        <f t="shared" si="169"/>
        <v/>
      </c>
      <c r="AH185" s="1" t="str">
        <f t="shared" si="170"/>
        <v/>
      </c>
      <c r="AI185" s="1" t="str">
        <f t="shared" si="171"/>
        <v/>
      </c>
      <c r="AJ185" s="1" t="str">
        <f t="shared" si="172"/>
        <v/>
      </c>
      <c r="AK185" s="1">
        <f t="shared" si="165"/>
        <v>0</v>
      </c>
      <c r="AL185" s="1">
        <f t="shared" si="166"/>
        <v>0</v>
      </c>
      <c r="AP185" s="1" t="str">
        <f t="shared" si="159"/>
        <v>N</v>
      </c>
      <c r="AQ185" s="1" t="str">
        <f t="shared" si="173"/>
        <v>N</v>
      </c>
      <c r="AR185" s="1" t="str">
        <f t="shared" si="17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7"/>
        <v/>
      </c>
      <c r="AF186" s="1" t="str">
        <f t="shared" si="168"/>
        <v/>
      </c>
      <c r="AG186" s="1" t="str">
        <f t="shared" si="169"/>
        <v/>
      </c>
      <c r="AH186" s="1" t="str">
        <f t="shared" si="170"/>
        <v/>
      </c>
      <c r="AI186" s="1" t="str">
        <f t="shared" si="171"/>
        <v/>
      </c>
      <c r="AJ186" s="1" t="str">
        <f t="shared" si="172"/>
        <v/>
      </c>
      <c r="AK186" s="1">
        <f t="shared" si="165"/>
        <v>0</v>
      </c>
      <c r="AL186" s="1">
        <f t="shared" si="166"/>
        <v>0</v>
      </c>
      <c r="AP186" s="1" t="str">
        <f t="shared" si="159"/>
        <v>N</v>
      </c>
      <c r="AQ186" s="1" t="str">
        <f t="shared" si="173"/>
        <v>N</v>
      </c>
      <c r="AR186" s="1" t="str">
        <f t="shared" si="17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7"/>
        <v/>
      </c>
      <c r="AF187" s="1" t="str">
        <f t="shared" si="168"/>
        <v/>
      </c>
      <c r="AG187" s="1" t="str">
        <f t="shared" si="169"/>
        <v/>
      </c>
      <c r="AH187" s="1" t="str">
        <f t="shared" si="170"/>
        <v/>
      </c>
      <c r="AI187" s="1" t="str">
        <f t="shared" si="171"/>
        <v/>
      </c>
      <c r="AJ187" s="1" t="str">
        <f t="shared" si="172"/>
        <v/>
      </c>
      <c r="AK187" s="1">
        <f t="shared" si="165"/>
        <v>0</v>
      </c>
      <c r="AL187" s="1">
        <f t="shared" si="166"/>
        <v>0</v>
      </c>
      <c r="AP187" s="1" t="str">
        <f t="shared" si="159"/>
        <v>N</v>
      </c>
      <c r="AQ187" s="1" t="str">
        <f t="shared" si="173"/>
        <v>N</v>
      </c>
      <c r="AR187" s="1" t="str">
        <f t="shared" si="17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7"/>
        <v/>
      </c>
      <c r="AF188" s="1" t="str">
        <f t="shared" si="168"/>
        <v/>
      </c>
      <c r="AG188" s="1" t="str">
        <f t="shared" si="169"/>
        <v/>
      </c>
      <c r="AH188" s="1" t="str">
        <f t="shared" si="170"/>
        <v/>
      </c>
      <c r="AI188" s="1" t="str">
        <f t="shared" si="171"/>
        <v/>
      </c>
      <c r="AJ188" s="1" t="str">
        <f t="shared" si="172"/>
        <v/>
      </c>
      <c r="AK188" s="1">
        <f t="shared" si="165"/>
        <v>0</v>
      </c>
      <c r="AL188" s="1">
        <f t="shared" si="166"/>
        <v>0</v>
      </c>
      <c r="AP188" s="1" t="str">
        <f t="shared" si="159"/>
        <v>N</v>
      </c>
      <c r="AQ188" s="1" t="str">
        <f t="shared" si="173"/>
        <v>N</v>
      </c>
      <c r="AR188" s="1" t="str">
        <f t="shared" si="17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7"/>
        <v/>
      </c>
      <c r="AF189" s="1" t="str">
        <f t="shared" si="168"/>
        <v/>
      </c>
      <c r="AG189" s="1" t="str">
        <f t="shared" si="169"/>
        <v/>
      </c>
      <c r="AH189" s="1" t="str">
        <f t="shared" si="170"/>
        <v/>
      </c>
      <c r="AI189" s="1" t="str">
        <f t="shared" si="171"/>
        <v/>
      </c>
      <c r="AJ189" s="1" t="str">
        <f t="shared" si="172"/>
        <v/>
      </c>
      <c r="AK189" s="1">
        <f t="shared" si="165"/>
        <v>0</v>
      </c>
      <c r="AL189" s="1">
        <f t="shared" si="166"/>
        <v>0</v>
      </c>
      <c r="AP189" s="1" t="str">
        <f t="shared" si="159"/>
        <v>N</v>
      </c>
      <c r="AQ189" s="1" t="str">
        <f t="shared" si="173"/>
        <v>N</v>
      </c>
      <c r="AR189" s="1" t="str">
        <f t="shared" si="17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7"/>
        <v/>
      </c>
      <c r="AF190" s="1" t="str">
        <f t="shared" si="168"/>
        <v/>
      </c>
      <c r="AG190" s="1" t="str">
        <f t="shared" si="169"/>
        <v/>
      </c>
      <c r="AH190" s="1" t="str">
        <f t="shared" si="170"/>
        <v/>
      </c>
      <c r="AI190" s="1" t="str">
        <f t="shared" si="171"/>
        <v/>
      </c>
      <c r="AJ190" s="1" t="str">
        <f t="shared" si="172"/>
        <v/>
      </c>
      <c r="AK190" s="1">
        <f t="shared" si="165"/>
        <v>0</v>
      </c>
      <c r="AL190" s="1">
        <f t="shared" si="166"/>
        <v>0</v>
      </c>
      <c r="AP190" s="1" t="str">
        <f t="shared" si="159"/>
        <v>N</v>
      </c>
      <c r="AQ190" s="1" t="str">
        <f t="shared" si="173"/>
        <v>N</v>
      </c>
      <c r="AR190" s="1" t="str">
        <f t="shared" si="17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7"/>
        <v/>
      </c>
      <c r="AF191" s="1" t="str">
        <f t="shared" si="168"/>
        <v/>
      </c>
      <c r="AG191" s="1" t="str">
        <f t="shared" si="169"/>
        <v/>
      </c>
      <c r="AH191" s="1" t="str">
        <f t="shared" si="170"/>
        <v/>
      </c>
      <c r="AI191" s="1" t="str">
        <f t="shared" si="171"/>
        <v/>
      </c>
      <c r="AJ191" s="1" t="str">
        <f t="shared" si="172"/>
        <v/>
      </c>
      <c r="AK191" s="1">
        <f t="shared" si="165"/>
        <v>0</v>
      </c>
      <c r="AL191" s="1">
        <f t="shared" si="166"/>
        <v>0</v>
      </c>
      <c r="AP191" s="1" t="str">
        <f t="shared" si="159"/>
        <v>N</v>
      </c>
      <c r="AQ191" s="1" t="str">
        <f t="shared" si="173"/>
        <v>N</v>
      </c>
      <c r="AR191" s="1" t="str">
        <f t="shared" si="17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7"/>
        <v/>
      </c>
      <c r="AF192" s="1" t="str">
        <f t="shared" si="168"/>
        <v/>
      </c>
      <c r="AG192" s="1" t="str">
        <f t="shared" si="169"/>
        <v/>
      </c>
      <c r="AH192" s="1" t="str">
        <f t="shared" si="170"/>
        <v/>
      </c>
      <c r="AI192" s="1" t="str">
        <f t="shared" si="171"/>
        <v/>
      </c>
      <c r="AJ192" s="1" t="str">
        <f t="shared" si="172"/>
        <v/>
      </c>
      <c r="AK192" s="1">
        <f t="shared" si="165"/>
        <v>0</v>
      </c>
      <c r="AL192" s="1">
        <f t="shared" si="166"/>
        <v>0</v>
      </c>
      <c r="AP192" s="1" t="str">
        <f t="shared" si="159"/>
        <v>N</v>
      </c>
      <c r="AQ192" s="1" t="str">
        <f t="shared" si="173"/>
        <v>N</v>
      </c>
      <c r="AR192" s="1" t="str">
        <f t="shared" si="17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7"/>
        <v/>
      </c>
      <c r="AF193" s="1" t="str">
        <f t="shared" si="168"/>
        <v/>
      </c>
      <c r="AG193" s="1" t="str">
        <f t="shared" si="169"/>
        <v/>
      </c>
      <c r="AH193" s="1" t="str">
        <f t="shared" si="170"/>
        <v/>
      </c>
      <c r="AI193" s="1" t="str">
        <f t="shared" si="171"/>
        <v/>
      </c>
      <c r="AJ193" s="1" t="str">
        <f t="shared" si="172"/>
        <v/>
      </c>
      <c r="AK193" s="1">
        <f t="shared" si="165"/>
        <v>0</v>
      </c>
      <c r="AL193" s="1">
        <f t="shared" si="166"/>
        <v>0</v>
      </c>
      <c r="AP193" s="1" t="str">
        <f t="shared" si="159"/>
        <v>N</v>
      </c>
      <c r="AQ193" s="1" t="str">
        <f t="shared" si="173"/>
        <v>N</v>
      </c>
      <c r="AR193" s="1" t="str">
        <f t="shared" si="17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7"/>
        <v/>
      </c>
      <c r="AF194" s="1" t="str">
        <f t="shared" si="168"/>
        <v/>
      </c>
      <c r="AG194" s="1" t="str">
        <f t="shared" si="169"/>
        <v/>
      </c>
      <c r="AH194" s="1" t="str">
        <f t="shared" si="170"/>
        <v/>
      </c>
      <c r="AI194" s="1" t="str">
        <f t="shared" si="171"/>
        <v/>
      </c>
      <c r="AJ194" s="1" t="str">
        <f t="shared" si="172"/>
        <v/>
      </c>
      <c r="AK194" s="1">
        <f t="shared" si="165"/>
        <v>0</v>
      </c>
      <c r="AL194" s="1">
        <f t="shared" si="166"/>
        <v>0</v>
      </c>
      <c r="AP194" s="1" t="str">
        <f t="shared" si="159"/>
        <v>N</v>
      </c>
      <c r="AQ194" s="1" t="str">
        <f t="shared" si="173"/>
        <v>N</v>
      </c>
      <c r="AR194" s="1" t="str">
        <f t="shared" si="17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7"/>
        <v/>
      </c>
      <c r="AF195" s="1" t="str">
        <f t="shared" si="168"/>
        <v/>
      </c>
      <c r="AG195" s="1" t="str">
        <f t="shared" si="169"/>
        <v/>
      </c>
      <c r="AH195" s="1" t="str">
        <f t="shared" si="170"/>
        <v/>
      </c>
      <c r="AI195" s="1" t="str">
        <f t="shared" si="171"/>
        <v/>
      </c>
      <c r="AJ195" s="1" t="str">
        <f t="shared" si="172"/>
        <v/>
      </c>
      <c r="AK195" s="1">
        <f t="shared" si="165"/>
        <v>0</v>
      </c>
      <c r="AL195" s="1">
        <f t="shared" si="166"/>
        <v>0</v>
      </c>
      <c r="AP195" s="1" t="str">
        <f t="shared" si="159"/>
        <v>N</v>
      </c>
      <c r="AQ195" s="1" t="str">
        <f t="shared" si="173"/>
        <v>N</v>
      </c>
      <c r="AR195" s="1" t="str">
        <f t="shared" si="17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7"/>
        <v/>
      </c>
      <c r="AF196" s="1" t="str">
        <f t="shared" si="168"/>
        <v/>
      </c>
      <c r="AH196" s="1" t="str">
        <f t="shared" ref="AH196:AH209" si="175">IF(M195="","",IF(Z196="C",IF(M195="P",BJ196,""),IF(M194="P",BJ196,"")))</f>
        <v/>
      </c>
      <c r="AI196" s="1" t="str">
        <f t="shared" si="171"/>
        <v/>
      </c>
      <c r="AJ196" s="1" t="str">
        <f t="shared" si="172"/>
        <v/>
      </c>
      <c r="AK196" s="1">
        <f t="shared" si="165"/>
        <v>0</v>
      </c>
      <c r="AL196" s="1">
        <f t="shared" si="166"/>
        <v>0</v>
      </c>
      <c r="AP196" s="1" t="str">
        <f t="shared" si="159"/>
        <v>N</v>
      </c>
      <c r="AQ196" s="1" t="str">
        <f t="shared" si="173"/>
        <v>N</v>
      </c>
      <c r="AR196" s="1" t="str">
        <f t="shared" si="17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7"/>
        <v/>
      </c>
      <c r="AF197" s="1" t="str">
        <f t="shared" si="168"/>
        <v/>
      </c>
      <c r="AH197" s="1" t="str">
        <f t="shared" si="175"/>
        <v/>
      </c>
      <c r="AI197" s="1" t="str">
        <f t="shared" si="171"/>
        <v/>
      </c>
      <c r="AJ197" s="1" t="str">
        <f t="shared" si="172"/>
        <v/>
      </c>
      <c r="AK197" s="1">
        <f t="shared" si="165"/>
        <v>0</v>
      </c>
      <c r="AL197" s="1">
        <f t="shared" si="166"/>
        <v>0</v>
      </c>
      <c r="AP197" s="1" t="str">
        <f t="shared" si="159"/>
        <v>N</v>
      </c>
      <c r="AQ197" s="1" t="str">
        <f t="shared" si="173"/>
        <v>N</v>
      </c>
      <c r="AR197" s="1" t="str">
        <f t="shared" si="17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7"/>
        <v/>
      </c>
      <c r="AF198" s="1" t="str">
        <f t="shared" si="168"/>
        <v/>
      </c>
      <c r="AH198" s="1" t="str">
        <f t="shared" si="175"/>
        <v/>
      </c>
      <c r="AI198" s="1" t="str">
        <f t="shared" si="171"/>
        <v/>
      </c>
      <c r="AJ198" s="1" t="str">
        <f t="shared" si="172"/>
        <v/>
      </c>
      <c r="AK198" s="1">
        <f t="shared" si="165"/>
        <v>0</v>
      </c>
      <c r="AL198" s="1">
        <f t="shared" si="166"/>
        <v>0</v>
      </c>
      <c r="AP198" s="1" t="str">
        <f t="shared" si="159"/>
        <v>N</v>
      </c>
      <c r="AQ198" s="1" t="str">
        <f t="shared" si="173"/>
        <v>N</v>
      </c>
      <c r="AR198" s="1" t="str">
        <f t="shared" si="17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7"/>
        <v/>
      </c>
      <c r="AF199" s="1" t="str">
        <f t="shared" si="168"/>
        <v/>
      </c>
      <c r="AH199" s="1" t="str">
        <f t="shared" si="175"/>
        <v/>
      </c>
      <c r="AI199" s="1" t="str">
        <f t="shared" si="171"/>
        <v/>
      </c>
      <c r="AJ199" s="1" t="str">
        <f t="shared" si="172"/>
        <v/>
      </c>
      <c r="AK199" s="1">
        <f t="shared" si="165"/>
        <v>0</v>
      </c>
      <c r="AL199" s="1">
        <f t="shared" si="166"/>
        <v>0</v>
      </c>
      <c r="AP199" s="1" t="str">
        <f t="shared" si="159"/>
        <v>N</v>
      </c>
      <c r="AQ199" s="1" t="str">
        <f t="shared" si="173"/>
        <v>N</v>
      </c>
      <c r="AR199" s="1" t="str">
        <f t="shared" si="17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7"/>
        <v/>
      </c>
      <c r="AF200" s="1" t="str">
        <f t="shared" si="168"/>
        <v/>
      </c>
      <c r="AH200" s="1" t="str">
        <f t="shared" si="175"/>
        <v/>
      </c>
      <c r="AI200" s="1" t="str">
        <f t="shared" si="171"/>
        <v/>
      </c>
      <c r="AJ200" s="1" t="str">
        <f t="shared" si="172"/>
        <v/>
      </c>
      <c r="AK200" s="1">
        <f t="shared" si="165"/>
        <v>0</v>
      </c>
      <c r="AL200" s="1">
        <f t="shared" si="166"/>
        <v>0</v>
      </c>
      <c r="AP200" s="1" t="str">
        <f t="shared" si="159"/>
        <v>N</v>
      </c>
      <c r="AQ200" s="1" t="str">
        <f t="shared" si="173"/>
        <v>N</v>
      </c>
      <c r="AR200" s="1" t="str">
        <f t="shared" si="17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7"/>
        <v/>
      </c>
      <c r="AF201" s="1" t="str">
        <f t="shared" si="168"/>
        <v/>
      </c>
      <c r="AH201" s="1" t="str">
        <f t="shared" si="175"/>
        <v/>
      </c>
      <c r="AI201" s="1" t="str">
        <f t="shared" si="171"/>
        <v/>
      </c>
      <c r="AJ201" s="1" t="str">
        <f t="shared" si="172"/>
        <v/>
      </c>
      <c r="AK201" s="1">
        <f t="shared" si="165"/>
        <v>0</v>
      </c>
      <c r="AL201" s="1">
        <f t="shared" si="166"/>
        <v>0</v>
      </c>
      <c r="AP201" s="1" t="str">
        <f t="shared" si="159"/>
        <v>N</v>
      </c>
      <c r="AQ201" s="1" t="str">
        <f t="shared" si="173"/>
        <v>N</v>
      </c>
      <c r="AR201" s="1" t="str">
        <f t="shared" si="17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6">IF(M201="","",IF(Y202="B",IF(M201="P",BH202,""),IF(M200="P",BH202,"")))</f>
        <v/>
      </c>
      <c r="AF202" s="1" t="str">
        <f t="shared" ref="AF202:AF209" si="177">IF(M201="","",IF(Y202="B",IF(M201="B",BH202,""),IF(M200="B",BH202,"")))</f>
        <v/>
      </c>
      <c r="AH202" s="1" t="str">
        <f t="shared" si="175"/>
        <v/>
      </c>
      <c r="AI202" s="1" t="str">
        <f t="shared" ref="AI202:AI209" si="178">IF(M201="","",IF(AND(AE202="L5",AH202="L5",AY202=""),"L0",AX202))</f>
        <v/>
      </c>
      <c r="AJ202" s="1" t="str">
        <f t="shared" ref="AJ202:AJ209" si="179">IF(M201="","",IF(AND(AF202="L5",AH202="L5",AX202=""),"L0",AY202))</f>
        <v/>
      </c>
      <c r="AK202" s="1">
        <f t="shared" si="165"/>
        <v>0</v>
      </c>
      <c r="AL202" s="1">
        <f t="shared" si="166"/>
        <v>0</v>
      </c>
      <c r="AP202" s="1" t="str">
        <f t="shared" ref="AP202:AP229" si="180">IF(OR(F198&amp;F199&amp;F200="WLW",F199&amp;F200="WW"),"Y","N")</f>
        <v>N</v>
      </c>
      <c r="AQ202" s="1" t="str">
        <f t="shared" ref="AQ202" si="181">IF(OR(K198&amp;K199&amp;K200="WLW",K199&amp;K200="WW"),"Y","N")</f>
        <v>N</v>
      </c>
      <c r="AR202" s="1" t="str">
        <f t="shared" ref="AR202" si="182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6"/>
        <v/>
      </c>
      <c r="AF203" s="1" t="str">
        <f t="shared" si="177"/>
        <v/>
      </c>
      <c r="AH203" s="1" t="str">
        <f t="shared" si="175"/>
        <v/>
      </c>
      <c r="AI203" s="1" t="str">
        <f t="shared" si="178"/>
        <v/>
      </c>
      <c r="AJ203" s="1" t="str">
        <f t="shared" si="179"/>
        <v/>
      </c>
      <c r="AK203" s="1">
        <f t="shared" ref="AK203:AK246" si="183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4">IF(E203="",0,IF(OR(E203="B",E203="XB"),1,INT(RIGHT(E203))))+IF(J203="",0,IF(OR(J203="B",J203="XB"),1,INT(RIGHT(J203))))+IF(Q203="",0,IF(OR(Q203="B",Q203="XB"),1,INT(RIGHT(Q203))))</f>
        <v>0</v>
      </c>
      <c r="AP203" s="1" t="str">
        <f t="shared" si="180"/>
        <v>N</v>
      </c>
      <c r="AQ203" s="1" t="str">
        <f t="shared" ref="AQ203:AQ229" si="185">IF(OR(K199&amp;K200&amp;K201="WLW",K200&amp;K201="WW"),"Y","N")</f>
        <v>N</v>
      </c>
      <c r="AR203" s="1" t="str">
        <f t="shared" ref="AR203:AR229" si="186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6"/>
        <v/>
      </c>
      <c r="AF204" s="1" t="str">
        <f t="shared" si="177"/>
        <v/>
      </c>
      <c r="AH204" s="1" t="str">
        <f t="shared" si="175"/>
        <v/>
      </c>
      <c r="AI204" s="1" t="str">
        <f t="shared" si="178"/>
        <v/>
      </c>
      <c r="AJ204" s="1" t="str">
        <f t="shared" si="179"/>
        <v/>
      </c>
      <c r="AK204" s="1">
        <f t="shared" si="183"/>
        <v>0</v>
      </c>
      <c r="AL204" s="1">
        <f t="shared" si="184"/>
        <v>0</v>
      </c>
      <c r="AP204" s="1" t="str">
        <f t="shared" si="180"/>
        <v>N</v>
      </c>
      <c r="AQ204" s="1" t="str">
        <f t="shared" si="185"/>
        <v>N</v>
      </c>
      <c r="AR204" s="1" t="str">
        <f t="shared" si="186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6"/>
        <v/>
      </c>
      <c r="AF205" s="1" t="str">
        <f t="shared" si="177"/>
        <v/>
      </c>
      <c r="AH205" s="1" t="str">
        <f t="shared" si="175"/>
        <v/>
      </c>
      <c r="AI205" s="1" t="str">
        <f t="shared" si="178"/>
        <v/>
      </c>
      <c r="AJ205" s="1" t="str">
        <f t="shared" si="179"/>
        <v/>
      </c>
      <c r="AK205" s="1">
        <f t="shared" si="183"/>
        <v>0</v>
      </c>
      <c r="AL205" s="1">
        <f t="shared" si="184"/>
        <v>0</v>
      </c>
      <c r="AP205" s="1" t="str">
        <f t="shared" si="180"/>
        <v>N</v>
      </c>
      <c r="AQ205" s="1" t="str">
        <f t="shared" si="185"/>
        <v>N</v>
      </c>
      <c r="AR205" s="1" t="str">
        <f t="shared" si="186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6"/>
        <v/>
      </c>
      <c r="AF206" s="1" t="str">
        <f t="shared" si="177"/>
        <v/>
      </c>
      <c r="AH206" s="1" t="str">
        <f t="shared" si="175"/>
        <v/>
      </c>
      <c r="AI206" s="1" t="str">
        <f t="shared" si="178"/>
        <v/>
      </c>
      <c r="AJ206" s="1" t="str">
        <f t="shared" si="179"/>
        <v/>
      </c>
      <c r="AK206" s="1">
        <f t="shared" si="183"/>
        <v>0</v>
      </c>
      <c r="AL206" s="1">
        <f t="shared" si="184"/>
        <v>0</v>
      </c>
      <c r="AP206" s="1" t="str">
        <f t="shared" si="180"/>
        <v>N</v>
      </c>
      <c r="AQ206" s="1" t="str">
        <f t="shared" si="185"/>
        <v>N</v>
      </c>
      <c r="AR206" s="1" t="str">
        <f t="shared" si="186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6"/>
        <v/>
      </c>
      <c r="AF207" s="1" t="str">
        <f t="shared" si="177"/>
        <v/>
      </c>
      <c r="AH207" s="1" t="str">
        <f t="shared" si="175"/>
        <v/>
      </c>
      <c r="AI207" s="1" t="str">
        <f t="shared" si="178"/>
        <v/>
      </c>
      <c r="AJ207" s="1" t="str">
        <f t="shared" si="179"/>
        <v/>
      </c>
      <c r="AK207" s="1">
        <f t="shared" si="183"/>
        <v>0</v>
      </c>
      <c r="AL207" s="1">
        <f t="shared" si="184"/>
        <v>0</v>
      </c>
      <c r="AP207" s="1" t="str">
        <f t="shared" si="180"/>
        <v>N</v>
      </c>
      <c r="AQ207" s="1" t="str">
        <f t="shared" si="185"/>
        <v>N</v>
      </c>
      <c r="AR207" s="1" t="str">
        <f t="shared" si="186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6"/>
        <v/>
      </c>
      <c r="AF208" s="1" t="str">
        <f t="shared" si="177"/>
        <v/>
      </c>
      <c r="AH208" s="1" t="str">
        <f t="shared" si="175"/>
        <v/>
      </c>
      <c r="AI208" s="1" t="str">
        <f t="shared" si="178"/>
        <v/>
      </c>
      <c r="AJ208" s="1" t="str">
        <f t="shared" si="179"/>
        <v/>
      </c>
      <c r="AK208" s="1">
        <f t="shared" si="183"/>
        <v>0</v>
      </c>
      <c r="AL208" s="1">
        <f t="shared" si="184"/>
        <v>0</v>
      </c>
      <c r="AP208" s="1" t="str">
        <f t="shared" si="180"/>
        <v>N</v>
      </c>
      <c r="AQ208" s="1" t="str">
        <f t="shared" si="185"/>
        <v>N</v>
      </c>
      <c r="AR208" s="1" t="str">
        <f t="shared" si="186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6"/>
        <v/>
      </c>
      <c r="AF209" s="1" t="str">
        <f t="shared" si="177"/>
        <v/>
      </c>
      <c r="AH209" s="1" t="str">
        <f t="shared" si="175"/>
        <v/>
      </c>
      <c r="AI209" s="1" t="str">
        <f t="shared" si="178"/>
        <v/>
      </c>
      <c r="AJ209" s="1" t="str">
        <f t="shared" si="179"/>
        <v/>
      </c>
      <c r="AK209" s="1">
        <f t="shared" si="183"/>
        <v>0</v>
      </c>
      <c r="AL209" s="1">
        <f t="shared" si="184"/>
        <v>0</v>
      </c>
      <c r="AP209" s="1" t="str">
        <f t="shared" si="180"/>
        <v>N</v>
      </c>
      <c r="AQ209" s="1" t="str">
        <f t="shared" si="185"/>
        <v>N</v>
      </c>
      <c r="AR209" s="1" t="str">
        <f t="shared" si="186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83"/>
        <v>0</v>
      </c>
      <c r="AL210" s="1">
        <f t="shared" si="184"/>
        <v>0</v>
      </c>
      <c r="AP210" s="1" t="str">
        <f t="shared" si="180"/>
        <v>N</v>
      </c>
      <c r="AQ210" s="1" t="str">
        <f t="shared" si="185"/>
        <v>N</v>
      </c>
      <c r="AR210" s="1" t="str">
        <f t="shared" si="186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83"/>
        <v>0</v>
      </c>
      <c r="AL211" s="1">
        <f t="shared" si="184"/>
        <v>0</v>
      </c>
      <c r="AP211" s="1" t="str">
        <f t="shared" si="180"/>
        <v>N</v>
      </c>
      <c r="AQ211" s="1" t="str">
        <f t="shared" si="185"/>
        <v>N</v>
      </c>
      <c r="AR211" s="1" t="str">
        <f t="shared" si="186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83"/>
        <v>0</v>
      </c>
      <c r="AL212" s="1">
        <f t="shared" si="184"/>
        <v>0</v>
      </c>
      <c r="AP212" s="1" t="str">
        <f t="shared" si="180"/>
        <v>N</v>
      </c>
      <c r="AQ212" s="1" t="str">
        <f t="shared" si="185"/>
        <v>N</v>
      </c>
      <c r="AR212" s="1" t="str">
        <f t="shared" si="186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83"/>
        <v>0</v>
      </c>
      <c r="AL213" s="1">
        <f t="shared" si="184"/>
        <v>0</v>
      </c>
      <c r="AP213" s="1" t="str">
        <f t="shared" si="180"/>
        <v>N</v>
      </c>
      <c r="AQ213" s="1" t="str">
        <f t="shared" si="185"/>
        <v>N</v>
      </c>
      <c r="AR213" s="1" t="str">
        <f t="shared" si="186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83"/>
        <v>0</v>
      </c>
      <c r="AL214" s="1">
        <f t="shared" si="184"/>
        <v>0</v>
      </c>
      <c r="AP214" s="1" t="str">
        <f t="shared" si="180"/>
        <v>N</v>
      </c>
      <c r="AQ214" s="1" t="str">
        <f t="shared" si="185"/>
        <v>N</v>
      </c>
      <c r="AR214" s="1" t="str">
        <f t="shared" si="186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83"/>
        <v>0</v>
      </c>
      <c r="AL215" s="1">
        <f t="shared" si="184"/>
        <v>0</v>
      </c>
      <c r="AP215" s="1" t="str">
        <f t="shared" si="180"/>
        <v>N</v>
      </c>
      <c r="AQ215" s="1" t="str">
        <f t="shared" si="185"/>
        <v>N</v>
      </c>
      <c r="AR215" s="1" t="str">
        <f t="shared" si="186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83"/>
        <v>0</v>
      </c>
      <c r="AL216" s="1">
        <f t="shared" si="184"/>
        <v>0</v>
      </c>
      <c r="AP216" s="1" t="str">
        <f t="shared" si="180"/>
        <v>N</v>
      </c>
      <c r="AQ216" s="1" t="str">
        <f t="shared" si="185"/>
        <v>N</v>
      </c>
      <c r="AR216" s="1" t="str">
        <f t="shared" si="186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83"/>
        <v>0</v>
      </c>
      <c r="AL217" s="1">
        <f t="shared" si="184"/>
        <v>0</v>
      </c>
      <c r="AP217" s="1" t="str">
        <f t="shared" si="180"/>
        <v>N</v>
      </c>
      <c r="AQ217" s="1" t="str">
        <f t="shared" si="185"/>
        <v>N</v>
      </c>
      <c r="AR217" s="1" t="str">
        <f t="shared" si="186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83"/>
        <v>0</v>
      </c>
      <c r="AL218" s="1">
        <f t="shared" si="184"/>
        <v>0</v>
      </c>
      <c r="AP218" s="1" t="str">
        <f t="shared" si="180"/>
        <v>N</v>
      </c>
      <c r="AQ218" s="1" t="str">
        <f t="shared" si="185"/>
        <v>N</v>
      </c>
      <c r="AR218" s="1" t="str">
        <f t="shared" si="186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83"/>
        <v>0</v>
      </c>
      <c r="AL219" s="1">
        <f t="shared" si="184"/>
        <v>0</v>
      </c>
      <c r="AP219" s="1" t="str">
        <f t="shared" si="180"/>
        <v>N</v>
      </c>
      <c r="AQ219" s="1" t="str">
        <f t="shared" si="185"/>
        <v>N</v>
      </c>
      <c r="AR219" s="1" t="str">
        <f t="shared" si="186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83"/>
        <v>0</v>
      </c>
      <c r="AL220" s="1">
        <f t="shared" si="184"/>
        <v>0</v>
      </c>
      <c r="AP220" s="1" t="str">
        <f t="shared" si="180"/>
        <v>N</v>
      </c>
      <c r="AQ220" s="1" t="str">
        <f t="shared" si="185"/>
        <v>N</v>
      </c>
      <c r="AR220" s="1" t="str">
        <f t="shared" si="186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83"/>
        <v>0</v>
      </c>
      <c r="AL221" s="1">
        <f t="shared" si="184"/>
        <v>0</v>
      </c>
      <c r="AP221" s="1" t="str">
        <f t="shared" si="180"/>
        <v>N</v>
      </c>
      <c r="AQ221" s="1" t="str">
        <f t="shared" si="185"/>
        <v>N</v>
      </c>
      <c r="AR221" s="1" t="str">
        <f t="shared" si="186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83"/>
        <v>0</v>
      </c>
      <c r="AL222" s="1">
        <f t="shared" si="184"/>
        <v>0</v>
      </c>
      <c r="AP222" s="1" t="str">
        <f t="shared" si="180"/>
        <v>N</v>
      </c>
      <c r="AQ222" s="1" t="str">
        <f t="shared" si="185"/>
        <v>N</v>
      </c>
      <c r="AR222" s="1" t="str">
        <f t="shared" si="186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83"/>
        <v>0</v>
      </c>
      <c r="AL223" s="1">
        <f t="shared" si="184"/>
        <v>0</v>
      </c>
      <c r="AP223" s="1" t="str">
        <f t="shared" si="180"/>
        <v>N</v>
      </c>
      <c r="AQ223" s="1" t="str">
        <f t="shared" si="185"/>
        <v>N</v>
      </c>
      <c r="AR223" s="1" t="str">
        <f t="shared" si="186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83"/>
        <v>0</v>
      </c>
      <c r="AL224" s="1">
        <f t="shared" si="184"/>
        <v>0</v>
      </c>
      <c r="AP224" s="1" t="str">
        <f t="shared" si="180"/>
        <v>N</v>
      </c>
      <c r="AQ224" s="1" t="str">
        <f t="shared" si="185"/>
        <v>N</v>
      </c>
      <c r="AR224" s="1" t="str">
        <f t="shared" si="186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83"/>
        <v>0</v>
      </c>
      <c r="AL225" s="1">
        <f t="shared" si="184"/>
        <v>0</v>
      </c>
      <c r="AP225" s="1" t="str">
        <f t="shared" si="180"/>
        <v>N</v>
      </c>
      <c r="AQ225" s="1" t="str">
        <f t="shared" si="185"/>
        <v>N</v>
      </c>
      <c r="AR225" s="1" t="str">
        <f t="shared" si="186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83"/>
        <v>0</v>
      </c>
      <c r="AL226" s="1">
        <f t="shared" si="184"/>
        <v>0</v>
      </c>
      <c r="AP226" s="1" t="str">
        <f t="shared" si="180"/>
        <v>N</v>
      </c>
      <c r="AQ226" s="1" t="str">
        <f t="shared" si="185"/>
        <v>N</v>
      </c>
      <c r="AR226" s="1" t="str">
        <f t="shared" si="186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83"/>
        <v>0</v>
      </c>
      <c r="AL227" s="1">
        <f t="shared" si="184"/>
        <v>0</v>
      </c>
      <c r="AP227" s="1" t="str">
        <f t="shared" si="180"/>
        <v>N</v>
      </c>
      <c r="AQ227" s="1" t="str">
        <f t="shared" si="185"/>
        <v>N</v>
      </c>
      <c r="AR227" s="1" t="str">
        <f t="shared" si="186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83"/>
        <v>0</v>
      </c>
      <c r="AL228" s="1">
        <f t="shared" si="184"/>
        <v>0</v>
      </c>
      <c r="AP228" s="1" t="str">
        <f t="shared" si="180"/>
        <v>N</v>
      </c>
      <c r="AQ228" s="1" t="str">
        <f t="shared" si="185"/>
        <v>N</v>
      </c>
      <c r="AR228" s="1" t="str">
        <f t="shared" si="186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83"/>
        <v>0</v>
      </c>
      <c r="AL229" s="1">
        <f t="shared" si="184"/>
        <v>0</v>
      </c>
      <c r="AP229" s="1" t="str">
        <f t="shared" si="180"/>
        <v>N</v>
      </c>
      <c r="AQ229" s="1" t="str">
        <f t="shared" si="185"/>
        <v>N</v>
      </c>
      <c r="AR229" s="1" t="str">
        <f t="shared" si="186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83"/>
        <v>0</v>
      </c>
      <c r="AL230" s="1">
        <f t="shared" si="184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83"/>
        <v>0</v>
      </c>
      <c r="AL231" s="1">
        <f t="shared" si="184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83"/>
        <v>0</v>
      </c>
      <c r="AL232" s="1">
        <f t="shared" si="184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83"/>
        <v>0</v>
      </c>
      <c r="AL233" s="1">
        <f t="shared" si="184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83"/>
        <v>0</v>
      </c>
      <c r="AL234" s="1">
        <f t="shared" si="184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83"/>
        <v>0</v>
      </c>
      <c r="AL235" s="1">
        <f t="shared" si="184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83"/>
        <v>0</v>
      </c>
      <c r="AL236" s="1">
        <f t="shared" si="184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83"/>
        <v>0</v>
      </c>
      <c r="AL237" s="1">
        <f t="shared" si="184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83"/>
        <v>0</v>
      </c>
      <c r="AL238" s="1">
        <f t="shared" si="184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83"/>
        <v>0</v>
      </c>
      <c r="AL239" s="1">
        <f t="shared" si="184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83"/>
        <v>0</v>
      </c>
      <c r="AL240" s="1">
        <f t="shared" si="184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83"/>
        <v>0</v>
      </c>
      <c r="AL241" s="1">
        <f t="shared" si="184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83"/>
        <v>0</v>
      </c>
      <c r="AL242" s="1">
        <f t="shared" si="184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83"/>
        <v>0</v>
      </c>
      <c r="AL243" s="1">
        <f t="shared" si="184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83"/>
        <v>0</v>
      </c>
      <c r="AL244" s="1">
        <f t="shared" si="184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83"/>
        <v>0</v>
      </c>
      <c r="AL245" s="1">
        <f t="shared" si="184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83"/>
        <v>0</v>
      </c>
      <c r="AL246" s="1">
        <f t="shared" si="184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</mergeCells>
  <conditionalFormatting sqref="M5:M109 M129:M1048576">
    <cfRule type="cellIs" dxfId="11" priority="3" operator="equal">
      <formula>"B"</formula>
    </cfRule>
    <cfRule type="cellIs" dxfId="10" priority="4" operator="equal">
      <formula>"P"</formula>
    </cfRule>
  </conditionalFormatting>
  <conditionalFormatting sqref="M5:M109">
    <cfRule type="cellIs" dxfId="9" priority="5" operator="equal">
      <formula>"P"</formula>
    </cfRule>
  </conditionalFormatting>
  <conditionalFormatting sqref="V5:V109 T5:T109">
    <cfRule type="cellIs" dxfId="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7240-3CF5-4A53-A809-7282BE673A44}">
  <dimension ref="A1:BX282"/>
  <sheetViews>
    <sheetView topLeftCell="AZ3" zoomScale="148" zoomScaleNormal="148" workbookViewId="0">
      <pane ySplit="2" topLeftCell="A5" activePane="bottomLeft" state="frozen"/>
      <selection activeCell="A3" sqref="A3"/>
      <selection pane="bottomLeft" activeCell="BL10" sqref="BL10:BL109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69" width="9.140625" style="1" customWidth="1"/>
    <col min="70" max="70" width="5" style="1" customWidth="1"/>
    <col min="71" max="71" width="7.42578125" style="1" customWidth="1"/>
    <col min="72" max="72" width="10.85546875" style="1" customWidth="1"/>
    <col min="73" max="74" width="9.140625" style="1" customWidth="1"/>
    <col min="75" max="75" width="12.7109375" style="1" customWidth="1"/>
    <col min="76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79" t="str">
        <f>'Hedging Dashboard'!BD3</f>
        <v>Hedge 5 | (BFC)2</v>
      </c>
      <c r="C3" s="180"/>
      <c r="D3" s="180"/>
      <c r="E3" s="180"/>
      <c r="F3" s="180"/>
      <c r="G3" s="181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2"/>
      <c r="W3" s="191" t="s">
        <v>50</v>
      </c>
      <c r="X3" s="1" t="s">
        <v>51</v>
      </c>
      <c r="Y3" s="196" t="s">
        <v>315</v>
      </c>
      <c r="Z3" s="162" t="s">
        <v>316</v>
      </c>
      <c r="AA3" s="162" t="s">
        <v>317</v>
      </c>
      <c r="AB3" s="162" t="s">
        <v>319</v>
      </c>
      <c r="AC3" s="162" t="s">
        <v>320</v>
      </c>
      <c r="AD3" s="164" t="s">
        <v>321</v>
      </c>
      <c r="AE3" s="168" t="s">
        <v>38</v>
      </c>
      <c r="AF3" s="168"/>
      <c r="AG3" s="168" t="s">
        <v>314</v>
      </c>
      <c r="AH3" s="168"/>
      <c r="AI3" s="168" t="s">
        <v>37</v>
      </c>
      <c r="AJ3" s="168"/>
      <c r="AK3" s="166" t="s">
        <v>328</v>
      </c>
      <c r="AL3" s="166" t="s">
        <v>327</v>
      </c>
      <c r="AO3" s="1" t="s">
        <v>34</v>
      </c>
      <c r="AP3" s="167" t="s">
        <v>300</v>
      </c>
      <c r="AQ3" s="167" t="s">
        <v>329</v>
      </c>
      <c r="AR3" s="167" t="s">
        <v>301</v>
      </c>
      <c r="AZ3" s="186" t="s">
        <v>1</v>
      </c>
      <c r="BA3" s="186" t="s">
        <v>2</v>
      </c>
      <c r="BB3" s="189" t="s">
        <v>8</v>
      </c>
      <c r="BC3" s="190"/>
      <c r="BD3" s="189" t="s">
        <v>17</v>
      </c>
      <c r="BE3" s="190"/>
      <c r="BF3" s="186" t="s">
        <v>9</v>
      </c>
      <c r="BG3" s="160" t="s">
        <v>4</v>
      </c>
      <c r="BH3" s="161"/>
      <c r="BI3" s="160" t="s">
        <v>5</v>
      </c>
      <c r="BJ3" s="161"/>
      <c r="BK3" s="160" t="s">
        <v>322</v>
      </c>
      <c r="BL3" s="161"/>
      <c r="BM3" s="7" t="s">
        <v>4</v>
      </c>
      <c r="BN3" s="7" t="s">
        <v>5</v>
      </c>
      <c r="BO3" s="7" t="s">
        <v>322</v>
      </c>
      <c r="BP3" s="188" t="s">
        <v>31</v>
      </c>
      <c r="BQ3" s="188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LLL</v>
      </c>
      <c r="BX3" s="1">
        <f>General!G1</f>
        <v>-6</v>
      </c>
    </row>
    <row r="4" spans="1:76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92"/>
      <c r="X4" s="1" t="s">
        <v>52</v>
      </c>
      <c r="Y4" s="197"/>
      <c r="Z4" s="163"/>
      <c r="AA4" s="163"/>
      <c r="AB4" s="163"/>
      <c r="AC4" s="163"/>
      <c r="AD4" s="165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66"/>
      <c r="AL4" s="166"/>
      <c r="AM4" s="1">
        <f>AM28</f>
        <v>-3</v>
      </c>
      <c r="AO4" s="1" t="s">
        <v>35</v>
      </c>
      <c r="AP4" s="167"/>
      <c r="AQ4" s="167"/>
      <c r="AR4" s="167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87"/>
      <c r="BA4" s="187"/>
      <c r="BB4" s="3" t="s">
        <v>1</v>
      </c>
      <c r="BC4" s="3" t="s">
        <v>2</v>
      </c>
      <c r="BD4" s="3" t="s">
        <v>1</v>
      </c>
      <c r="BE4" s="3" t="s">
        <v>2</v>
      </c>
      <c r="BF4" s="187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WLL</v>
      </c>
      <c r="BX4" s="1">
        <f>General!G2</f>
        <v>-3</v>
      </c>
    </row>
    <row r="5" spans="1:76">
      <c r="B5" s="47"/>
      <c r="C5" s="21" t="str">
        <f>Y5</f>
        <v>B</v>
      </c>
      <c r="D5" s="21"/>
      <c r="E5" s="21"/>
      <c r="F5" s="22"/>
      <c r="H5" s="47" t="s">
        <v>338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338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>
        <f>IF('Hedging Dashboard'!AH5="P",1,"")</f>
        <v>1</v>
      </c>
      <c r="BA5" s="1" t="str">
        <f>IF('Hedging Dashboard'!AH5="B",1,"")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LWL</v>
      </c>
      <c r="BX5" s="1">
        <f>General!G3</f>
        <v>-1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338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WWL</v>
      </c>
      <c r="BX6" s="1">
        <f>General!G4</f>
        <v>-1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IF(AND(AB7="LL",Y5=Y6),IF(Y6="B","F","B"),Y6)</f>
        <v>B</v>
      </c>
      <c r="Z7" s="4" t="str">
        <f>IF(AND(AC7="LL",Z5=Z6),IF(Z6="F","C","F"),Z6)</f>
        <v>F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WWW</v>
      </c>
      <c r="BX7" s="1">
        <f>General!G5</f>
        <v>6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>IF(AND(AB8="LL",Y6=Y7),IF(Y7="B","F","B"),Y7)</f>
        <v>B</v>
      </c>
      <c r="Z8" s="4" t="str">
        <f t="shared" ref="Z8:Z71" si="6">IF(AND(AC8="LL",Z6=Z7),IF(Z7="F","C","F"),Z7)</f>
        <v>F</v>
      </c>
      <c r="AA8" s="4" t="str">
        <f t="shared" ref="AA8:AA71" si="7">IF(AND(AD8="LL",AA6=AA7),IF(AA7="C","B","C"),AA7)</f>
        <v>C</v>
      </c>
      <c r="AB8" s="4" t="str">
        <f t="shared" si="4"/>
        <v/>
      </c>
      <c r="AC8" s="4" t="str">
        <f t="shared" ref="AC8:AC71" si="8">K6&amp;K7</f>
        <v/>
      </c>
      <c r="AD8" s="4" t="str">
        <f t="shared" ref="AD8:AD71" si="9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LWW</v>
      </c>
      <c r="BX8" s="1">
        <f>General!G6</f>
        <v>3</v>
      </c>
    </row>
    <row r="9" spans="1:76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1" t="s">
        <v>49</v>
      </c>
      <c r="U9" s="92"/>
      <c r="V9" s="112" t="str">
        <f t="shared" si="0"/>
        <v/>
      </c>
      <c r="W9" s="82"/>
      <c r="X9" s="84"/>
      <c r="Y9" s="9" t="str">
        <f t="shared" ref="Y9:Y72" si="10">IF(AND(AB9="LL",Y7=Y8),IF(Y8="B","F","B"),Y8)</f>
        <v>B</v>
      </c>
      <c r="Z9" s="4" t="str">
        <f t="shared" si="6"/>
        <v>F</v>
      </c>
      <c r="AA9" s="4" t="str">
        <f t="shared" si="7"/>
        <v>C</v>
      </c>
      <c r="AB9" s="4" t="str">
        <f t="shared" si="4"/>
        <v/>
      </c>
      <c r="AC9" s="4" t="str">
        <f t="shared" si="8"/>
        <v/>
      </c>
      <c r="AD9" s="4" t="str">
        <f t="shared" si="9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WLW</v>
      </c>
      <c r="BX9" s="1">
        <f>General!G7</f>
        <v>1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1" t="str">
        <f>C5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4" t="str">
        <f>H5</f>
        <v>F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4"/>
      <c r="M10" s="16" t="str">
        <f>IF('Hedging Dashboard'!AH10="","",'Hedging Dashboard'!AH10)</f>
        <v>P</v>
      </c>
      <c r="O10" s="12" t="str">
        <f>O5</f>
        <v>C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 t="shared" ref="S10:S41" si="13">IF(M10="","",IF(X10="",IF(AO10="S",0,S9),IF(X10="W",IF(AO10="S",0,S9)+INT(REPLACE(B10,1,1,"")),IF(AO10="S",0,S9)-INT(REPLACE(B10,1,1,"")))))</f>
        <v>-1</v>
      </c>
      <c r="T10" s="107" t="str">
        <f>IF(M9="","",IF(AO10="S","",IF(S10&gt;=0,S10,IF(AW10="R",S10,""))))</f>
        <v/>
      </c>
      <c r="U10" s="96">
        <f>IF(M10="","",IF(B10="NB",U9,IF(T10="",SUM($T$5:$T10)+S10,SUM($T$5:$T10))))</f>
        <v>-1</v>
      </c>
      <c r="V10" s="108" t="str">
        <f t="shared" si="0"/>
        <v/>
      </c>
      <c r="W10" s="83">
        <f t="shared" ref="W10:W41" si="14">IF(M10="","",IF(K10="W",0+BN10,0-BN10)+IF(F10="W",0+BM10,0-BM10))+IF(R10="W",0+BO10,0-BO10)</f>
        <v>-1</v>
      </c>
      <c r="X10" s="85" t="str">
        <f t="shared" ref="X10:X73" si="15">IF(M10="","",IF(W10&gt;0,"W",IF(W10&lt;0,"L","")))</f>
        <v>L</v>
      </c>
      <c r="Y10" s="9" t="str">
        <f t="shared" si="10"/>
        <v>B</v>
      </c>
      <c r="Z10" s="4" t="str">
        <f t="shared" si="6"/>
        <v>F</v>
      </c>
      <c r="AA10" s="4" t="str">
        <f t="shared" si="7"/>
        <v>C</v>
      </c>
      <c r="AB10" s="4" t="str">
        <f t="shared" si="4"/>
        <v/>
      </c>
      <c r="AC10" s="4" t="str">
        <f t="shared" si="8"/>
        <v/>
      </c>
      <c r="AD10" s="4" t="str">
        <f t="shared" si="9"/>
        <v/>
      </c>
      <c r="AE10" s="1" t="str">
        <f t="shared" ref="AE10:AE41" si="16">IF(M9="","",IF(Y10="B",IF(M9="P",BH10,""),IF(BF10="B",BH10,"")))</f>
        <v/>
      </c>
      <c r="AF10" s="1" t="str">
        <f t="shared" ref="AF10:AF41" si="17">IF(M9="","",IF(Y10="B",IF(M9="B",BH10,""),IF(BF10="P",BH10,"")))</f>
        <v>B</v>
      </c>
      <c r="AG10" s="1" t="str">
        <f t="shared" ref="AG10:AG41" si="18">IF(M9="","",IF(Z10="C",IF(M9="B",BJ10,""),IF(BF10="B",BJ10,"")))</f>
        <v/>
      </c>
      <c r="AH10" s="1" t="str">
        <f t="shared" ref="AH10:AH41" si="19">IF(M9="","",IF(Z10="C",IF(M9="P",BJ10,""),IF(BF10="P",BJ10,"")))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 t="shared" ref="AT10:AT41" si="27">IF(AT9="Y","N",IF(M9="","",(IF(AND(F9&amp;F10="WW",OR(AO9&amp;AO10="SC",AO9&amp;AO10="CC")),"Y",IF(AND(F8&amp;F9&amp;F10="WLW",BH10&lt;&gt;"B",OR(F8&amp;F9&amp;F10="SCC",F8&amp;F9&amp;F10="CCC")),"Y","N")))))</f>
        <v>N</v>
      </c>
      <c r="AU10" s="1" t="str">
        <f t="shared" ref="AU10:AU41" si="28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9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30">IF(M9="","",IF(AND(S10&lt;0,AS10&gt;2,S10&gt;=(2-AS10)),"R","N"))</f>
        <v>N</v>
      </c>
      <c r="AX10" s="1" t="str">
        <f t="shared" ref="AX10:AX41" si="31">IF(M9="","",IF(AA10="B",IF(M9="P",BL10,""),IF(M9="B",BL10,"")))</f>
        <v>B</v>
      </c>
      <c r="AY10" s="1" t="str">
        <f t="shared" ref="AY10:AY41" si="32">IF(M9="","",IF(AA10="B",IF(M9="B",BL10,""),IF(M9="P",BL10,"")))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33">IF(AZ5="",0,AZ5)&amp;IF(AZ6="",0,AZ6)&amp;IF(AZ7="",0,AZ7)&amp;IF(AZ8="",0,AZ8)&amp;IF(AZ9="",0,AZ9)</f>
        <v>12010</v>
      </c>
      <c r="BC10" s="1" t="str">
        <f t="shared" si="33"/>
        <v>00101</v>
      </c>
      <c r="BF10" s="1" t="str">
        <f>IF(COUNTBLANK(AZ5:AZ9)&gt;2,"B","P")</f>
        <v>P</v>
      </c>
      <c r="BG10" s="1" t="str">
        <f t="shared" ref="BG10:BG41" si="34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5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6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B4</v>
      </c>
      <c r="C11" s="102" t="str">
        <f t="shared" si="1"/>
        <v/>
      </c>
      <c r="D11" s="97" t="str">
        <f t="shared" ref="D11:D74" si="37">AE11</f>
        <v>F2</v>
      </c>
      <c r="E11" s="98" t="str">
        <f t="shared" ref="E11:E74" si="38">AF11</f>
        <v/>
      </c>
      <c r="F11" s="8" t="str">
        <f t="shared" si="12"/>
        <v>W</v>
      </c>
      <c r="H11" s="105" t="str">
        <f t="shared" si="2"/>
        <v/>
      </c>
      <c r="I11" s="97" t="str">
        <f t="shared" ref="I11:I74" si="39">AG11</f>
        <v/>
      </c>
      <c r="J11" s="98" t="str">
        <f t="shared" ref="J11:J74" si="40">AH11</f>
        <v>F2</v>
      </c>
      <c r="K11" s="8" t="str">
        <f t="shared" ref="K11:K74" si="41">IF(M11="","",IF(M11="P",IF(I11="","L","W"),IF(J11="","L","W")))</f>
        <v>L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97" t="str">
        <f t="shared" ref="P11:P74" si="42">AI11</f>
        <v/>
      </c>
      <c r="Q11" s="98" t="str">
        <f t="shared" ref="Q11:Q74" si="43">AJ11</f>
        <v>L4</v>
      </c>
      <c r="R11" s="4" t="str">
        <f t="shared" ref="R11:R74" si="44">IF(M11="","",IF(M11="P",IF(P11="","L","W"),IF(Q11="","L","W")))</f>
        <v>L</v>
      </c>
      <c r="S11" s="4">
        <f t="shared" si="13"/>
        <v>-5</v>
      </c>
      <c r="T11" s="107" t="str">
        <f t="shared" ref="T11:T74" si="45">IF(M10="","",IF(AO11="S","",IF(S11&gt;=0,S11,IF(AW11="R",S11,""))))</f>
        <v/>
      </c>
      <c r="U11" s="4">
        <f>IF(M11="","",IF(B11="NB",U10,IF(T11="",SUM($T$5:$T11)+S11,SUM($T$5:$T11))))</f>
        <v>-5</v>
      </c>
      <c r="V11" s="109" t="str">
        <f t="shared" si="0"/>
        <v/>
      </c>
      <c r="W11" s="83">
        <f t="shared" si="14"/>
        <v>-4</v>
      </c>
      <c r="X11" s="85" t="str">
        <f t="shared" si="15"/>
        <v>L</v>
      </c>
      <c r="Y11" s="9" t="str">
        <f t="shared" si="10"/>
        <v>B</v>
      </c>
      <c r="Z11" s="4" t="str">
        <f t="shared" si="6"/>
        <v>F</v>
      </c>
      <c r="AA11" s="4" t="str">
        <f t="shared" si="7"/>
        <v>C</v>
      </c>
      <c r="AB11" s="4" t="str">
        <f t="shared" si="4"/>
        <v>L</v>
      </c>
      <c r="AC11" s="4" t="str">
        <f t="shared" si="8"/>
        <v>L</v>
      </c>
      <c r="AD11" s="4" t="str">
        <f t="shared" si="9"/>
        <v>W</v>
      </c>
      <c r="AE11" s="1" t="str">
        <f t="shared" si="16"/>
        <v>F2</v>
      </c>
      <c r="AF11" s="1" t="str">
        <f t="shared" si="17"/>
        <v/>
      </c>
      <c r="AG11" s="1" t="str">
        <f t="shared" si="18"/>
        <v/>
      </c>
      <c r="AH11" s="1" t="str">
        <f t="shared" si="19"/>
        <v>F2</v>
      </c>
      <c r="AI11" s="1" t="str">
        <f t="shared" si="20"/>
        <v/>
      </c>
      <c r="AJ11" s="1" t="str">
        <f t="shared" si="21"/>
        <v>L4</v>
      </c>
      <c r="AK11" s="1">
        <f t="shared" ref="AK11:AK74" si="46">IF(D11="",0,IF(OR(D11="B",D11="XB"),1,INT(RIGHT(D11))))+IF(I11="",0,IF(OR(I11="B",I11="XB"),1,INT(RIGHT(I11))))+IF(P11="",0,IF(OR(P11="B",P11="XB"),1,INT(RIGHT(P11))))</f>
        <v>2</v>
      </c>
      <c r="AL11" s="1">
        <f t="shared" ref="AL11:AL74" si="47">IF(E11="",0,IF(OR(E11="B",E11="XB"),1,INT(RIGHT(E11))))+IF(J11="",0,IF(OR(J11="B",J11="XB"),1,INT(RIGHT(J11))))+IF(Q11="",0,IF(OR(Q11="B",Q11="XB"),1,INT(RIGHT(Q11))))</f>
        <v>6</v>
      </c>
      <c r="AM11" s="1">
        <f t="shared" si="5"/>
        <v>-4</v>
      </c>
      <c r="AN11" s="1">
        <f t="shared" si="22"/>
        <v>-3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si="27"/>
        <v>N</v>
      </c>
      <c r="AU11" s="1" t="str">
        <f t="shared" si="28"/>
        <v>N</v>
      </c>
      <c r="AV11" s="1" t="str">
        <f t="shared" si="29"/>
        <v>N</v>
      </c>
      <c r="AW11" s="1" t="str">
        <f t="shared" si="30"/>
        <v>N</v>
      </c>
      <c r="AX11" s="1" t="str">
        <f t="shared" si="31"/>
        <v/>
      </c>
      <c r="AY11" s="1" t="str">
        <f t="shared" si="32"/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33"/>
        <v>20101</v>
      </c>
      <c r="BC11" s="1" t="str">
        <f t="shared" si="33"/>
        <v>01010</v>
      </c>
      <c r="BD11" s="1" t="str">
        <f t="shared" ref="BD11:BE45" si="48">IF(AZ5="",0,AZ5)&amp;IF(AZ6="",0,AZ6)&amp;IF(AZ7="",0,AZ7)&amp;IF(AZ8="",0,AZ8)&amp;IF(AZ9="",0,AZ9)&amp;IF(AZ10="",0,AZ10)</f>
        <v>120101</v>
      </c>
      <c r="BE11" s="1" t="str">
        <f t="shared" si="48"/>
        <v>001010</v>
      </c>
      <c r="BF11" s="1" t="str">
        <f t="shared" ref="BF11:BF74" si="49">IF(COUNTBLANK(AZ6:AZ10)&gt;2,"B","P")</f>
        <v>P</v>
      </c>
      <c r="BG11" s="1" t="str">
        <f t="shared" si="34"/>
        <v>BL</v>
      </c>
      <c r="BH11" s="1" t="str">
        <f t="shared" ref="BH11:BH74" si="50">IF(OR(AO11="S",AND(AT10="Y",AP11="N",BH10&lt;&gt;"B")),"B",IFERROR(VLOOKUP(BG11,BT:BU,2,FALSE),""))</f>
        <v>F2</v>
      </c>
      <c r="BI11" s="1" t="str">
        <f t="shared" si="35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6"/>
        <v>BW</v>
      </c>
      <c r="BL11" s="1" t="str">
        <f t="shared" ref="BL11:BL74" si="52">IF(OR(AO11="S",AND(AV10="Y",AR11="N",BL10&lt;&gt;"B")),"B",IFERROR(VLOOKUP(BK11,BT:BU,2,FALSE),""))</f>
        <v>L4</v>
      </c>
      <c r="BM11" s="1" t="str">
        <f t="shared" ref="BM11:BM74" si="53">IF(BH11="","",IF(OR(BH11="B",BH11="XB"),1,RIGHT(BH11)))</f>
        <v>2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4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B4</v>
      </c>
      <c r="C12" s="102" t="str">
        <f t="shared" si="1"/>
        <v/>
      </c>
      <c r="D12" s="97" t="str">
        <f t="shared" si="37"/>
        <v>B</v>
      </c>
      <c r="E12" s="98" t="str">
        <f t="shared" si="38"/>
        <v/>
      </c>
      <c r="F12" s="8" t="str">
        <f t="shared" si="12"/>
        <v>W</v>
      </c>
      <c r="H12" s="105" t="str">
        <f t="shared" si="2"/>
        <v>C</v>
      </c>
      <c r="I12" s="97" t="str">
        <f t="shared" si="39"/>
        <v/>
      </c>
      <c r="J12" s="98" t="str">
        <f t="shared" si="40"/>
        <v>F3</v>
      </c>
      <c r="K12" s="8" t="str">
        <f t="shared" si="41"/>
        <v>L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97" t="str">
        <f t="shared" si="42"/>
        <v/>
      </c>
      <c r="Q12" s="98" t="str">
        <f t="shared" si="43"/>
        <v>F2</v>
      </c>
      <c r="R12" s="4" t="str">
        <f t="shared" si="44"/>
        <v>L</v>
      </c>
      <c r="S12" s="4">
        <f t="shared" si="13"/>
        <v>-9</v>
      </c>
      <c r="T12" s="107" t="str">
        <f t="shared" si="45"/>
        <v/>
      </c>
      <c r="U12" s="4">
        <f>IF(M12="","",IF(B12="NB",U11,IF(T12="",SUM($T$5:$T12)+S12,SUM($T$5:$T12))))</f>
        <v>-9</v>
      </c>
      <c r="V12" s="109" t="str">
        <f t="shared" si="0"/>
        <v/>
      </c>
      <c r="W12" s="83">
        <f t="shared" si="14"/>
        <v>-4</v>
      </c>
      <c r="X12" s="85" t="str">
        <f t="shared" si="15"/>
        <v>L</v>
      </c>
      <c r="Y12" s="9" t="str">
        <f t="shared" si="10"/>
        <v>B</v>
      </c>
      <c r="Z12" s="4" t="str">
        <f t="shared" si="6"/>
        <v>C</v>
      </c>
      <c r="AA12" s="4" t="str">
        <f t="shared" si="7"/>
        <v>C</v>
      </c>
      <c r="AB12" s="4" t="str">
        <f t="shared" si="4"/>
        <v>LW</v>
      </c>
      <c r="AC12" s="4" t="str">
        <f t="shared" si="8"/>
        <v>LL</v>
      </c>
      <c r="AD12" s="4" t="str">
        <f t="shared" si="9"/>
        <v>WL</v>
      </c>
      <c r="AE12" s="1" t="str">
        <f t="shared" si="16"/>
        <v>B</v>
      </c>
      <c r="AF12" s="1" t="str">
        <f t="shared" si="17"/>
        <v/>
      </c>
      <c r="AG12" s="1" t="str">
        <f t="shared" si="18"/>
        <v/>
      </c>
      <c r="AH12" s="1" t="str">
        <f t="shared" si="19"/>
        <v>F3</v>
      </c>
      <c r="AI12" s="1" t="str">
        <f t="shared" si="20"/>
        <v/>
      </c>
      <c r="AJ12" s="1" t="str">
        <f t="shared" si="21"/>
        <v>F2</v>
      </c>
      <c r="AK12" s="1">
        <f t="shared" si="46"/>
        <v>1</v>
      </c>
      <c r="AL12" s="1">
        <f t="shared" si="47"/>
        <v>5</v>
      </c>
      <c r="AM12" s="1">
        <f t="shared" si="5"/>
        <v>-10</v>
      </c>
      <c r="AN12" s="1">
        <f t="shared" si="22"/>
        <v>-6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27"/>
        <v>Y</v>
      </c>
      <c r="AU12" s="1" t="str">
        <f t="shared" si="28"/>
        <v>N</v>
      </c>
      <c r="AV12" s="1" t="str">
        <f t="shared" si="29"/>
        <v>N</v>
      </c>
      <c r="AW12" s="1" t="str">
        <f t="shared" si="30"/>
        <v>N</v>
      </c>
      <c r="AX12" s="1" t="str">
        <f t="shared" si="31"/>
        <v/>
      </c>
      <c r="AY12" s="1" t="str">
        <f t="shared" si="32"/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33"/>
        <v>01012</v>
      </c>
      <c r="BC12" s="1" t="str">
        <f t="shared" si="33"/>
        <v>10100</v>
      </c>
      <c r="BD12" s="1" t="str">
        <f t="shared" si="48"/>
        <v>201012</v>
      </c>
      <c r="BE12" s="1" t="str">
        <f t="shared" si="48"/>
        <v>010100</v>
      </c>
      <c r="BF12" s="1" t="str">
        <f t="shared" si="49"/>
        <v>P</v>
      </c>
      <c r="BG12" s="1" t="str">
        <f t="shared" si="34"/>
        <v>F2W</v>
      </c>
      <c r="BH12" s="1" t="str">
        <f t="shared" si="50"/>
        <v>B</v>
      </c>
      <c r="BI12" s="1" t="str">
        <f t="shared" si="35"/>
        <v>F2L</v>
      </c>
      <c r="BJ12" s="1" t="str">
        <f t="shared" si="51"/>
        <v>F3</v>
      </c>
      <c r="BK12" s="1" t="str">
        <f t="shared" si="36"/>
        <v>L4L</v>
      </c>
      <c r="BL12" s="1" t="str">
        <f t="shared" si="52"/>
        <v>F2</v>
      </c>
      <c r="BM12" s="1">
        <f t="shared" si="53"/>
        <v>1</v>
      </c>
      <c r="BN12" s="1" t="str">
        <f t="shared" si="54"/>
        <v>3</v>
      </c>
      <c r="BO12" s="1" t="str">
        <f t="shared" si="55"/>
        <v>2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</v>
      </c>
      <c r="BX12" s="1">
        <f>General!G10</f>
        <v>1</v>
      </c>
    </row>
    <row r="13" spans="1:76" ht="15.75" thickBot="1">
      <c r="A13" s="1">
        <v>4</v>
      </c>
      <c r="B13" s="9" t="str">
        <f t="shared" si="11"/>
        <v>P5</v>
      </c>
      <c r="C13" s="102" t="str">
        <f t="shared" si="1"/>
        <v/>
      </c>
      <c r="D13" s="97" t="str">
        <f t="shared" si="37"/>
        <v>L4</v>
      </c>
      <c r="E13" s="98" t="str">
        <f t="shared" si="38"/>
        <v/>
      </c>
      <c r="F13" s="8" t="str">
        <f t="shared" si="12"/>
        <v>L</v>
      </c>
      <c r="H13" s="105" t="str">
        <f t="shared" si="2"/>
        <v/>
      </c>
      <c r="I13" s="97" t="str">
        <f t="shared" si="39"/>
        <v/>
      </c>
      <c r="J13" s="98" t="str">
        <f t="shared" si="40"/>
        <v>XF2</v>
      </c>
      <c r="K13" s="8" t="str">
        <f t="shared" si="41"/>
        <v>W</v>
      </c>
      <c r="L13" s="94"/>
      <c r="M13" s="17" t="str">
        <f>IF('Hedging Dashboard'!AH13="","",'Hedging Dashboard'!AH13)</f>
        <v>B</v>
      </c>
      <c r="O13" s="9" t="str">
        <f t="shared" si="3"/>
        <v>B</v>
      </c>
      <c r="P13" s="97" t="str">
        <f t="shared" si="42"/>
        <v>F3</v>
      </c>
      <c r="Q13" s="98" t="str">
        <f t="shared" si="43"/>
        <v/>
      </c>
      <c r="R13" s="4" t="str">
        <f t="shared" si="44"/>
        <v>L</v>
      </c>
      <c r="S13" s="4">
        <f t="shared" si="13"/>
        <v>-14</v>
      </c>
      <c r="T13" s="107" t="str">
        <f t="shared" si="45"/>
        <v/>
      </c>
      <c r="U13" s="4">
        <f>IF(M13="","",IF(B13="NB",U12,IF(T13="",SUM($T$5:$T13)+S13,SUM($T$5:$T13))))</f>
        <v>-14</v>
      </c>
      <c r="V13" s="109" t="str">
        <f t="shared" si="0"/>
        <v/>
      </c>
      <c r="W13" s="83">
        <f t="shared" si="14"/>
        <v>-5</v>
      </c>
      <c r="X13" s="85" t="str">
        <f t="shared" si="15"/>
        <v>L</v>
      </c>
      <c r="Y13" s="9" t="str">
        <f t="shared" si="10"/>
        <v>B</v>
      </c>
      <c r="Z13" s="4" t="str">
        <f t="shared" si="6"/>
        <v>C</v>
      </c>
      <c r="AA13" s="4" t="str">
        <f t="shared" si="7"/>
        <v>B</v>
      </c>
      <c r="AB13" s="4" t="str">
        <f t="shared" si="4"/>
        <v>WW</v>
      </c>
      <c r="AC13" s="4" t="str">
        <f t="shared" si="8"/>
        <v>LL</v>
      </c>
      <c r="AD13" s="4" t="str">
        <f t="shared" si="9"/>
        <v>LL</v>
      </c>
      <c r="AE13" s="1" t="str">
        <f t="shared" si="16"/>
        <v>L4</v>
      </c>
      <c r="AF13" s="1" t="str">
        <f t="shared" si="17"/>
        <v/>
      </c>
      <c r="AG13" s="1" t="str">
        <f t="shared" si="18"/>
        <v/>
      </c>
      <c r="AH13" s="1" t="str">
        <f t="shared" si="19"/>
        <v>XF2</v>
      </c>
      <c r="AI13" s="1" t="str">
        <f t="shared" si="20"/>
        <v>F3</v>
      </c>
      <c r="AJ13" s="1" t="str">
        <f t="shared" si="21"/>
        <v/>
      </c>
      <c r="AK13" s="1">
        <f t="shared" si="46"/>
        <v>7</v>
      </c>
      <c r="AL13" s="1">
        <f t="shared" si="47"/>
        <v>2</v>
      </c>
      <c r="AM13" s="1">
        <f t="shared" si="5"/>
        <v>-10</v>
      </c>
      <c r="AN13" s="1">
        <f t="shared" si="22"/>
        <v>-6</v>
      </c>
      <c r="AO13" s="1" t="str">
        <f t="shared" si="56"/>
        <v>C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27"/>
        <v>N</v>
      </c>
      <c r="AU13" s="1" t="str">
        <f t="shared" si="28"/>
        <v>N</v>
      </c>
      <c r="AV13" s="1" t="str">
        <f t="shared" si="29"/>
        <v>N</v>
      </c>
      <c r="AW13" s="1" t="str">
        <f t="shared" si="30"/>
        <v>N</v>
      </c>
      <c r="AX13" s="1" t="str">
        <f t="shared" si="31"/>
        <v>F3</v>
      </c>
      <c r="AY13" s="1" t="str">
        <f t="shared" si="32"/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33"/>
        <v>10123</v>
      </c>
      <c r="BC13" s="1" t="str">
        <f t="shared" si="33"/>
        <v>01000</v>
      </c>
      <c r="BD13" s="1" t="str">
        <f t="shared" si="48"/>
        <v>010123</v>
      </c>
      <c r="BE13" s="1" t="str">
        <f t="shared" si="48"/>
        <v>101000</v>
      </c>
      <c r="BF13" s="1" t="str">
        <f t="shared" si="49"/>
        <v>P</v>
      </c>
      <c r="BG13" s="1" t="str">
        <f t="shared" si="34"/>
        <v>BW</v>
      </c>
      <c r="BH13" s="1" t="str">
        <f t="shared" si="50"/>
        <v>L4</v>
      </c>
      <c r="BI13" s="1" t="str">
        <f t="shared" si="35"/>
        <v>F3L</v>
      </c>
      <c r="BJ13" s="1" t="str">
        <f t="shared" si="51"/>
        <v>XF2</v>
      </c>
      <c r="BK13" s="1" t="str">
        <f t="shared" si="36"/>
        <v>F2L</v>
      </c>
      <c r="BL13" s="1" t="str">
        <f t="shared" si="52"/>
        <v>F3</v>
      </c>
      <c r="BM13" s="1" t="str">
        <f t="shared" si="53"/>
        <v>4</v>
      </c>
      <c r="BN13" s="1" t="str">
        <f t="shared" si="54"/>
        <v>2</v>
      </c>
      <c r="BO13" s="1" t="str">
        <f t="shared" si="55"/>
        <v>3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WW</v>
      </c>
      <c r="BX13" s="1">
        <f>General!G11</f>
        <v>3</v>
      </c>
    </row>
    <row r="14" spans="1:76" ht="15.75" thickBot="1">
      <c r="A14" s="1">
        <v>5</v>
      </c>
      <c r="B14" s="86" t="str">
        <f t="shared" si="11"/>
        <v>B1</v>
      </c>
      <c r="C14" s="103" t="str">
        <f t="shared" si="1"/>
        <v/>
      </c>
      <c r="D14" s="99" t="str">
        <f t="shared" si="37"/>
        <v/>
      </c>
      <c r="E14" s="100" t="str">
        <f t="shared" si="38"/>
        <v>F2</v>
      </c>
      <c r="F14" s="10" t="str">
        <f t="shared" si="12"/>
        <v>W</v>
      </c>
      <c r="H14" s="106" t="str">
        <f t="shared" si="2"/>
        <v/>
      </c>
      <c r="I14" s="99" t="str">
        <f t="shared" si="39"/>
        <v>F3</v>
      </c>
      <c r="J14" s="100" t="str">
        <f t="shared" si="40"/>
        <v/>
      </c>
      <c r="K14" s="10" t="str">
        <f t="shared" si="41"/>
        <v>L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99" t="str">
        <f t="shared" si="42"/>
        <v/>
      </c>
      <c r="Q14" s="100" t="str">
        <f t="shared" si="43"/>
        <v>XF2</v>
      </c>
      <c r="R14" s="5" t="str">
        <f t="shared" si="44"/>
        <v>W</v>
      </c>
      <c r="S14" s="5">
        <f t="shared" si="13"/>
        <v>-13</v>
      </c>
      <c r="T14" s="107" t="str">
        <f t="shared" si="45"/>
        <v/>
      </c>
      <c r="U14" s="5">
        <f>IF(M14="","",IF(B14="NB",U13,IF(T14="",SUM($T$5:$T14)+S14,SUM($T$5:$T14))))</f>
        <v>-13</v>
      </c>
      <c r="V14" s="110" t="str">
        <f t="shared" si="0"/>
        <v/>
      </c>
      <c r="W14" s="83">
        <f t="shared" si="14"/>
        <v>1</v>
      </c>
      <c r="X14" s="85" t="str">
        <f t="shared" si="15"/>
        <v>W</v>
      </c>
      <c r="Y14" s="9" t="str">
        <f t="shared" si="10"/>
        <v>B</v>
      </c>
      <c r="Z14" s="4" t="str">
        <f t="shared" si="6"/>
        <v>C</v>
      </c>
      <c r="AA14" s="4" t="str">
        <f t="shared" si="7"/>
        <v>B</v>
      </c>
      <c r="AB14" s="4" t="str">
        <f t="shared" si="4"/>
        <v>WL</v>
      </c>
      <c r="AC14" s="4" t="str">
        <f t="shared" si="8"/>
        <v>LW</v>
      </c>
      <c r="AD14" s="4" t="str">
        <f t="shared" si="9"/>
        <v>LL</v>
      </c>
      <c r="AE14" s="1" t="str">
        <f t="shared" si="16"/>
        <v/>
      </c>
      <c r="AF14" s="1" t="str">
        <f t="shared" si="17"/>
        <v>F2</v>
      </c>
      <c r="AG14" s="1" t="str">
        <f t="shared" si="18"/>
        <v>F3</v>
      </c>
      <c r="AH14" s="1" t="str">
        <f t="shared" si="19"/>
        <v/>
      </c>
      <c r="AI14" s="1" t="str">
        <f t="shared" si="20"/>
        <v/>
      </c>
      <c r="AJ14" s="1" t="str">
        <f t="shared" si="21"/>
        <v>XF2</v>
      </c>
      <c r="AK14" s="1">
        <f t="shared" si="46"/>
        <v>3</v>
      </c>
      <c r="AL14" s="1">
        <f t="shared" si="47"/>
        <v>4</v>
      </c>
      <c r="AM14" s="1">
        <f t="shared" si="5"/>
        <v>-9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N</v>
      </c>
      <c r="AR14" s="1" t="str">
        <f t="shared" si="25"/>
        <v>N</v>
      </c>
      <c r="AS14" s="1">
        <f t="shared" si="26"/>
        <v>5</v>
      </c>
      <c r="AT14" s="15" t="str">
        <f t="shared" si="27"/>
        <v>N</v>
      </c>
      <c r="AU14" s="1" t="str">
        <f t="shared" si="28"/>
        <v>N</v>
      </c>
      <c r="AV14" s="1" t="str">
        <f t="shared" si="29"/>
        <v>N</v>
      </c>
      <c r="AW14" s="1" t="str">
        <f t="shared" si="30"/>
        <v>N</v>
      </c>
      <c r="AX14" s="1" t="str">
        <f t="shared" si="31"/>
        <v/>
      </c>
      <c r="AY14" s="1" t="str">
        <f t="shared" si="32"/>
        <v>XF2</v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33"/>
        <v>01230</v>
      </c>
      <c r="BC14" s="1" t="str">
        <f t="shared" si="33"/>
        <v>10001</v>
      </c>
      <c r="BD14" s="1" t="str">
        <f t="shared" si="48"/>
        <v>101230</v>
      </c>
      <c r="BE14" s="1" t="str">
        <f t="shared" si="48"/>
        <v>010001</v>
      </c>
      <c r="BF14" s="1" t="str">
        <f t="shared" si="49"/>
        <v>P</v>
      </c>
      <c r="BG14" s="1" t="str">
        <f t="shared" si="34"/>
        <v>L4L</v>
      </c>
      <c r="BH14" s="1" t="str">
        <f t="shared" si="50"/>
        <v>F2</v>
      </c>
      <c r="BI14" s="1" t="str">
        <f t="shared" si="35"/>
        <v>XF2W</v>
      </c>
      <c r="BJ14" s="1" t="str">
        <f t="shared" si="51"/>
        <v>F3</v>
      </c>
      <c r="BK14" s="1" t="str">
        <f t="shared" si="36"/>
        <v>F3L</v>
      </c>
      <c r="BL14" s="1" t="str">
        <f t="shared" si="52"/>
        <v>XF2</v>
      </c>
      <c r="BM14" s="1" t="str">
        <f t="shared" si="53"/>
        <v>2</v>
      </c>
      <c r="BN14" s="1" t="str">
        <f t="shared" si="54"/>
        <v>3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LL</v>
      </c>
      <c r="BX14" s="1">
        <f>General!G12</f>
        <v>-3</v>
      </c>
    </row>
    <row r="15" spans="1:76" ht="15.75" thickBot="1">
      <c r="A15" s="1">
        <v>6</v>
      </c>
      <c r="B15" s="12" t="str">
        <f t="shared" si="11"/>
        <v>B2</v>
      </c>
      <c r="C15" s="101" t="str">
        <f t="shared" si="1"/>
        <v/>
      </c>
      <c r="D15" s="13" t="str">
        <f t="shared" si="37"/>
        <v/>
      </c>
      <c r="E15" s="45" t="str">
        <f t="shared" si="38"/>
        <v>B</v>
      </c>
      <c r="F15" s="14" t="str">
        <f t="shared" si="12"/>
        <v>W</v>
      </c>
      <c r="H15" s="104" t="str">
        <f t="shared" si="2"/>
        <v/>
      </c>
      <c r="I15" s="13" t="str">
        <f t="shared" si="39"/>
        <v>XF2</v>
      </c>
      <c r="J15" s="45" t="str">
        <f t="shared" si="40"/>
        <v/>
      </c>
      <c r="K15" s="14" t="str">
        <f t="shared" si="41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2"/>
        <v/>
      </c>
      <c r="Q15" s="45" t="str">
        <f t="shared" si="43"/>
        <v>F3</v>
      </c>
      <c r="R15" s="96" t="str">
        <f t="shared" si="44"/>
        <v>W</v>
      </c>
      <c r="S15" s="96">
        <f t="shared" si="13"/>
        <v>-11</v>
      </c>
      <c r="T15" s="107" t="str">
        <f t="shared" si="45"/>
        <v/>
      </c>
      <c r="U15" s="96">
        <f>IF(M15="","",IF(B15="NB",U14,IF(T15="",SUM($T$5:$T15)+S15,SUM($T$5:$T15))))</f>
        <v>-11</v>
      </c>
      <c r="V15" s="108" t="str">
        <f t="shared" si="0"/>
        <v/>
      </c>
      <c r="W15" s="83">
        <f t="shared" si="14"/>
        <v>2</v>
      </c>
      <c r="X15" s="85" t="str">
        <f t="shared" si="15"/>
        <v>W</v>
      </c>
      <c r="Y15" s="9" t="str">
        <f t="shared" si="10"/>
        <v>B</v>
      </c>
      <c r="Z15" s="4" t="str">
        <f t="shared" si="6"/>
        <v>C</v>
      </c>
      <c r="AA15" s="4" t="str">
        <f t="shared" si="7"/>
        <v>B</v>
      </c>
      <c r="AB15" s="4" t="str">
        <f t="shared" si="4"/>
        <v>LW</v>
      </c>
      <c r="AC15" s="4" t="str">
        <f t="shared" si="8"/>
        <v>WL</v>
      </c>
      <c r="AD15" s="4" t="str">
        <f t="shared" si="9"/>
        <v>LW</v>
      </c>
      <c r="AE15" s="1" t="str">
        <f t="shared" si="16"/>
        <v/>
      </c>
      <c r="AF15" s="1" t="str">
        <f t="shared" si="17"/>
        <v>B</v>
      </c>
      <c r="AG15" s="1" t="str">
        <f t="shared" si="18"/>
        <v>XF2</v>
      </c>
      <c r="AH15" s="1" t="str">
        <f t="shared" si="19"/>
        <v/>
      </c>
      <c r="AI15" s="1" t="str">
        <f t="shared" si="20"/>
        <v/>
      </c>
      <c r="AJ15" s="1" t="str">
        <f t="shared" si="21"/>
        <v>F3</v>
      </c>
      <c r="AK15" s="1">
        <f t="shared" si="46"/>
        <v>2</v>
      </c>
      <c r="AL15" s="1">
        <f t="shared" si="47"/>
        <v>4</v>
      </c>
      <c r="AM15" s="1">
        <f t="shared" si="5"/>
        <v>-6</v>
      </c>
      <c r="AN15" s="1">
        <f t="shared" si="22"/>
        <v>3</v>
      </c>
      <c r="AO15" s="1" t="str">
        <f t="shared" si="56"/>
        <v>C</v>
      </c>
      <c r="AP15" s="1" t="str">
        <f t="shared" si="23"/>
        <v>N</v>
      </c>
      <c r="AQ15" s="1" t="str">
        <f t="shared" si="24"/>
        <v>N</v>
      </c>
      <c r="AR15" s="1" t="str">
        <f t="shared" si="25"/>
        <v>N</v>
      </c>
      <c r="AS15" s="1">
        <f t="shared" si="26"/>
        <v>6</v>
      </c>
      <c r="AT15" s="15" t="str">
        <f t="shared" si="27"/>
        <v>Y</v>
      </c>
      <c r="AU15" s="1" t="str">
        <f t="shared" si="28"/>
        <v>N</v>
      </c>
      <c r="AV15" s="1" t="str">
        <f t="shared" si="29"/>
        <v>Y</v>
      </c>
      <c r="AW15" s="1" t="str">
        <f t="shared" si="30"/>
        <v>N</v>
      </c>
      <c r="AX15" s="1" t="str">
        <f t="shared" si="31"/>
        <v/>
      </c>
      <c r="AY15" s="1" t="str">
        <f t="shared" si="32"/>
        <v>F3</v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33"/>
        <v>12300</v>
      </c>
      <c r="BC15" s="1" t="str">
        <f t="shared" si="33"/>
        <v>00012</v>
      </c>
      <c r="BD15" s="1" t="str">
        <f t="shared" si="48"/>
        <v>012300</v>
      </c>
      <c r="BE15" s="1" t="str">
        <f t="shared" si="48"/>
        <v>100012</v>
      </c>
      <c r="BF15" s="1" t="str">
        <f t="shared" si="49"/>
        <v>P</v>
      </c>
      <c r="BG15" s="1" t="str">
        <f t="shared" si="34"/>
        <v>F2W</v>
      </c>
      <c r="BH15" s="1" t="str">
        <f t="shared" si="50"/>
        <v>B</v>
      </c>
      <c r="BI15" s="1" t="str">
        <f t="shared" si="35"/>
        <v>F3L</v>
      </c>
      <c r="BJ15" s="1" t="str">
        <f t="shared" si="51"/>
        <v>XF2</v>
      </c>
      <c r="BK15" s="1" t="str">
        <f t="shared" si="36"/>
        <v>XF2W</v>
      </c>
      <c r="BL15" s="1" t="str">
        <f t="shared" si="52"/>
        <v>F3</v>
      </c>
      <c r="BM15" s="1">
        <f t="shared" si="53"/>
        <v>1</v>
      </c>
      <c r="BN15" s="1" t="str">
        <f t="shared" si="54"/>
        <v>2</v>
      </c>
      <c r="BO15" s="1" t="str">
        <f t="shared" si="55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B4</v>
      </c>
      <c r="C16" s="102" t="str">
        <f t="shared" si="1"/>
        <v/>
      </c>
      <c r="D16" s="97" t="str">
        <f t="shared" si="37"/>
        <v/>
      </c>
      <c r="E16" s="98" t="str">
        <f t="shared" si="38"/>
        <v>L4</v>
      </c>
      <c r="F16" s="8" t="str">
        <f t="shared" si="12"/>
        <v>L</v>
      </c>
      <c r="H16" s="105" t="str">
        <f t="shared" si="2"/>
        <v>F</v>
      </c>
      <c r="I16" s="97" t="str">
        <f t="shared" si="39"/>
        <v>XB</v>
      </c>
      <c r="J16" s="98" t="str">
        <f t="shared" si="40"/>
        <v/>
      </c>
      <c r="K16" s="8" t="str">
        <f t="shared" si="41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7" t="str">
        <f t="shared" si="42"/>
        <v/>
      </c>
      <c r="Q16" s="98" t="str">
        <f t="shared" si="43"/>
        <v>B</v>
      </c>
      <c r="R16" s="4" t="str">
        <f t="shared" si="44"/>
        <v>L</v>
      </c>
      <c r="S16" s="4">
        <f t="shared" si="13"/>
        <v>-15</v>
      </c>
      <c r="T16" s="107" t="str">
        <f t="shared" si="45"/>
        <v/>
      </c>
      <c r="U16" s="4">
        <f>IF(M16="","",IF(B16="NB",U15,IF(T16="",SUM($T$5:$T16)+S16,SUM($T$5:$T16))))</f>
        <v>-15</v>
      </c>
      <c r="V16" s="109" t="str">
        <f t="shared" si="0"/>
        <v/>
      </c>
      <c r="W16" s="83">
        <f t="shared" si="14"/>
        <v>-4</v>
      </c>
      <c r="X16" s="85" t="str">
        <f t="shared" si="15"/>
        <v>L</v>
      </c>
      <c r="Y16" s="9" t="str">
        <f t="shared" si="10"/>
        <v>B</v>
      </c>
      <c r="Z16" s="4" t="str">
        <f t="shared" si="6"/>
        <v>F</v>
      </c>
      <c r="AA16" s="4" t="str">
        <f t="shared" si="7"/>
        <v>B</v>
      </c>
      <c r="AB16" s="4" t="str">
        <f t="shared" si="4"/>
        <v>WW</v>
      </c>
      <c r="AC16" s="4" t="str">
        <f t="shared" si="8"/>
        <v>LL</v>
      </c>
      <c r="AD16" s="4" t="str">
        <f t="shared" si="9"/>
        <v>WW</v>
      </c>
      <c r="AE16" s="1" t="str">
        <f t="shared" si="16"/>
        <v/>
      </c>
      <c r="AF16" s="1" t="str">
        <f t="shared" si="17"/>
        <v>L4</v>
      </c>
      <c r="AG16" s="1" t="str">
        <f t="shared" si="18"/>
        <v>XB</v>
      </c>
      <c r="AH16" s="1" t="str">
        <f t="shared" si="19"/>
        <v/>
      </c>
      <c r="AI16" s="1" t="str">
        <f t="shared" si="20"/>
        <v/>
      </c>
      <c r="AJ16" s="1" t="str">
        <f t="shared" si="21"/>
        <v>B</v>
      </c>
      <c r="AK16" s="1">
        <f t="shared" si="46"/>
        <v>1</v>
      </c>
      <c r="AL16" s="1">
        <f t="shared" si="47"/>
        <v>5</v>
      </c>
      <c r="AM16" s="1">
        <f t="shared" si="5"/>
        <v>-7</v>
      </c>
      <c r="AN16" s="1">
        <f t="shared" si="22"/>
        <v>-1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7</v>
      </c>
      <c r="AT16" s="15" t="str">
        <f t="shared" si="27"/>
        <v>N</v>
      </c>
      <c r="AU16" s="1" t="str">
        <f t="shared" si="28"/>
        <v>N</v>
      </c>
      <c r="AV16" s="1" t="str">
        <f t="shared" si="29"/>
        <v>N</v>
      </c>
      <c r="AW16" s="1" t="str">
        <f t="shared" si="30"/>
        <v>N</v>
      </c>
      <c r="AX16" s="1" t="str">
        <f t="shared" si="31"/>
        <v/>
      </c>
      <c r="AY16" s="1" t="str">
        <f t="shared" si="32"/>
        <v>B</v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33"/>
        <v>23000</v>
      </c>
      <c r="BC16" s="1" t="str">
        <f t="shared" si="33"/>
        <v>00123</v>
      </c>
      <c r="BD16" s="1" t="str">
        <f t="shared" si="48"/>
        <v>123000</v>
      </c>
      <c r="BE16" s="1" t="str">
        <f t="shared" si="48"/>
        <v>000123</v>
      </c>
      <c r="BF16" s="1" t="str">
        <f t="shared" si="49"/>
        <v>B</v>
      </c>
      <c r="BG16" s="1" t="str">
        <f t="shared" si="34"/>
        <v>BW</v>
      </c>
      <c r="BH16" s="1" t="str">
        <f t="shared" si="50"/>
        <v>L4</v>
      </c>
      <c r="BI16" s="1" t="str">
        <f t="shared" si="35"/>
        <v>XF2L</v>
      </c>
      <c r="BJ16" s="1" t="str">
        <f t="shared" si="51"/>
        <v>XB</v>
      </c>
      <c r="BK16" s="1" t="str">
        <f t="shared" si="36"/>
        <v>F3W</v>
      </c>
      <c r="BL16" s="1" t="str">
        <f t="shared" si="52"/>
        <v>B</v>
      </c>
      <c r="BM16" s="1" t="str">
        <f t="shared" si="53"/>
        <v>4</v>
      </c>
      <c r="BN16" s="1">
        <f t="shared" si="54"/>
        <v>1</v>
      </c>
      <c r="BO16" s="1">
        <f t="shared" si="55"/>
        <v>1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</v>
      </c>
      <c r="BX16" s="1">
        <f>General!G14</f>
        <v>1</v>
      </c>
    </row>
    <row r="17" spans="1:76" ht="15.75" thickBot="1">
      <c r="A17" s="1">
        <v>8</v>
      </c>
      <c r="B17" s="9" t="str">
        <f t="shared" si="11"/>
        <v>P6</v>
      </c>
      <c r="C17" s="102" t="str">
        <f t="shared" si="1"/>
        <v/>
      </c>
      <c r="D17" s="97" t="str">
        <f t="shared" si="37"/>
        <v>F2</v>
      </c>
      <c r="E17" s="98" t="str">
        <f t="shared" si="38"/>
        <v/>
      </c>
      <c r="F17" s="8" t="str">
        <f t="shared" si="12"/>
        <v>L</v>
      </c>
      <c r="H17" s="105" t="str">
        <f t="shared" si="2"/>
        <v/>
      </c>
      <c r="I17" s="97" t="str">
        <f t="shared" si="39"/>
        <v>XF2</v>
      </c>
      <c r="J17" s="98" t="str">
        <f t="shared" si="40"/>
        <v/>
      </c>
      <c r="K17" s="8" t="str">
        <f t="shared" si="41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7" t="str">
        <f t="shared" si="42"/>
        <v>F2</v>
      </c>
      <c r="Q17" s="98" t="str">
        <f t="shared" si="43"/>
        <v/>
      </c>
      <c r="R17" s="4" t="str">
        <f t="shared" si="44"/>
        <v>L</v>
      </c>
      <c r="S17" s="4">
        <f t="shared" si="13"/>
        <v>-21</v>
      </c>
      <c r="T17" s="107" t="str">
        <f t="shared" si="45"/>
        <v/>
      </c>
      <c r="U17" s="4">
        <f>IF(M17="","",IF(B17="NB",U16,IF(T17="",SUM($T$5:$T17)+S17,SUM($T$5:$T17))))</f>
        <v>-21</v>
      </c>
      <c r="V17" s="109" t="str">
        <f t="shared" si="0"/>
        <v/>
      </c>
      <c r="W17" s="83">
        <f t="shared" si="14"/>
        <v>-6</v>
      </c>
      <c r="X17" s="85" t="str">
        <f t="shared" si="15"/>
        <v>L</v>
      </c>
      <c r="Y17" s="9" t="str">
        <f t="shared" si="10"/>
        <v>B</v>
      </c>
      <c r="Z17" s="4" t="str">
        <f t="shared" si="6"/>
        <v>F</v>
      </c>
      <c r="AA17" s="4" t="str">
        <f t="shared" si="7"/>
        <v>B</v>
      </c>
      <c r="AB17" s="4" t="str">
        <f t="shared" si="4"/>
        <v>WL</v>
      </c>
      <c r="AC17" s="4" t="str">
        <f t="shared" si="8"/>
        <v>LW</v>
      </c>
      <c r="AD17" s="4" t="str">
        <f t="shared" si="9"/>
        <v>WL</v>
      </c>
      <c r="AE17" s="1" t="str">
        <f t="shared" si="16"/>
        <v>F2</v>
      </c>
      <c r="AF17" s="1" t="str">
        <f t="shared" si="17"/>
        <v/>
      </c>
      <c r="AG17" s="1" t="str">
        <f t="shared" si="18"/>
        <v>XF2</v>
      </c>
      <c r="AH17" s="1" t="str">
        <f t="shared" si="19"/>
        <v/>
      </c>
      <c r="AI17" s="1" t="str">
        <f t="shared" si="20"/>
        <v>F2</v>
      </c>
      <c r="AJ17" s="1" t="str">
        <f t="shared" si="21"/>
        <v/>
      </c>
      <c r="AK17" s="1">
        <f t="shared" si="46"/>
        <v>6</v>
      </c>
      <c r="AL17" s="1">
        <f t="shared" si="47"/>
        <v>0</v>
      </c>
      <c r="AM17" s="1">
        <f t="shared" si="5"/>
        <v>-10</v>
      </c>
      <c r="AN17" s="1">
        <f t="shared" si="22"/>
        <v>-3</v>
      </c>
      <c r="AO17" s="1" t="str">
        <f t="shared" si="56"/>
        <v>C</v>
      </c>
      <c r="AP17" s="1" t="str">
        <f t="shared" si="23"/>
        <v>Y</v>
      </c>
      <c r="AQ17" s="1" t="str">
        <f t="shared" si="24"/>
        <v>N</v>
      </c>
      <c r="AR17" s="1" t="str">
        <f t="shared" si="25"/>
        <v>Y</v>
      </c>
      <c r="AS17" s="1">
        <f t="shared" si="26"/>
        <v>8</v>
      </c>
      <c r="AT17" s="15" t="str">
        <f t="shared" si="27"/>
        <v>N</v>
      </c>
      <c r="AU17" s="1" t="str">
        <f t="shared" si="28"/>
        <v>N</v>
      </c>
      <c r="AV17" s="1" t="str">
        <f t="shared" si="29"/>
        <v>N</v>
      </c>
      <c r="AW17" s="1" t="str">
        <f t="shared" si="30"/>
        <v>N</v>
      </c>
      <c r="AX17" s="1" t="str">
        <f t="shared" si="31"/>
        <v>F2</v>
      </c>
      <c r="AY17" s="1" t="str">
        <f t="shared" si="32"/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33"/>
        <v>30001</v>
      </c>
      <c r="BC17" s="1" t="str">
        <f t="shared" si="33"/>
        <v>01230</v>
      </c>
      <c r="BD17" s="1" t="str">
        <f t="shared" si="48"/>
        <v>230001</v>
      </c>
      <c r="BE17" s="1" t="str">
        <f t="shared" si="48"/>
        <v>001230</v>
      </c>
      <c r="BF17" s="1" t="str">
        <f t="shared" si="49"/>
        <v>B</v>
      </c>
      <c r="BG17" s="1" t="str">
        <f t="shared" si="34"/>
        <v>L4L</v>
      </c>
      <c r="BH17" s="1" t="str">
        <f t="shared" si="50"/>
        <v>F2</v>
      </c>
      <c r="BI17" s="1" t="str">
        <f t="shared" si="35"/>
        <v>XBW</v>
      </c>
      <c r="BJ17" s="1" t="str">
        <f t="shared" si="51"/>
        <v>XF2</v>
      </c>
      <c r="BK17" s="1" t="str">
        <f t="shared" si="36"/>
        <v>BL</v>
      </c>
      <c r="BL17" s="1" t="str">
        <f t="shared" si="52"/>
        <v>F2</v>
      </c>
      <c r="BM17" s="1" t="str">
        <f t="shared" si="53"/>
        <v>2</v>
      </c>
      <c r="BN17" s="1" t="str">
        <f t="shared" si="54"/>
        <v>2</v>
      </c>
      <c r="BO17" s="1" t="str">
        <f t="shared" si="55"/>
        <v>2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WWWW</v>
      </c>
      <c r="BX17" s="1">
        <f>General!G15</f>
        <v>6</v>
      </c>
    </row>
    <row r="18" spans="1:76" ht="15.75" thickBot="1">
      <c r="A18" s="1">
        <v>9</v>
      </c>
      <c r="B18" s="9" t="str">
        <f t="shared" si="11"/>
        <v>P7</v>
      </c>
      <c r="C18" s="102" t="str">
        <f t="shared" si="1"/>
        <v>F</v>
      </c>
      <c r="D18" s="97" t="str">
        <f t="shared" si="37"/>
        <v>F3</v>
      </c>
      <c r="E18" s="98" t="str">
        <f t="shared" si="38"/>
        <v/>
      </c>
      <c r="F18" s="8" t="str">
        <f t="shared" si="12"/>
        <v>L</v>
      </c>
      <c r="H18" s="105" t="str">
        <f t="shared" si="2"/>
        <v/>
      </c>
      <c r="I18" s="97" t="str">
        <f t="shared" si="39"/>
        <v>XB</v>
      </c>
      <c r="J18" s="98" t="str">
        <f t="shared" si="40"/>
        <v/>
      </c>
      <c r="K18" s="8" t="str">
        <f t="shared" si="41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7" t="str">
        <f t="shared" si="42"/>
        <v>F3</v>
      </c>
      <c r="Q18" s="98" t="str">
        <f t="shared" si="43"/>
        <v/>
      </c>
      <c r="R18" s="4" t="str">
        <f t="shared" si="44"/>
        <v>L</v>
      </c>
      <c r="S18" s="4">
        <f t="shared" si="13"/>
        <v>-28</v>
      </c>
      <c r="T18" s="107" t="str">
        <f t="shared" si="45"/>
        <v/>
      </c>
      <c r="U18" s="4">
        <f>IF(M18="","",IF(B18="NB",U17,IF(T18="",SUM($T$5:$T18)+S18,SUM($T$5:$T18))))</f>
        <v>-28</v>
      </c>
      <c r="V18" s="109" t="str">
        <f t="shared" si="0"/>
        <v/>
      </c>
      <c r="W18" s="83">
        <f t="shared" si="14"/>
        <v>-7</v>
      </c>
      <c r="X18" s="85" t="str">
        <f t="shared" si="15"/>
        <v>L</v>
      </c>
      <c r="Y18" s="9" t="str">
        <f t="shared" si="10"/>
        <v>F</v>
      </c>
      <c r="Z18" s="4" t="str">
        <f t="shared" si="6"/>
        <v>F</v>
      </c>
      <c r="AA18" s="4" t="str">
        <f t="shared" si="7"/>
        <v>C</v>
      </c>
      <c r="AB18" s="4" t="str">
        <f t="shared" si="4"/>
        <v>LL</v>
      </c>
      <c r="AC18" s="4" t="str">
        <f t="shared" si="8"/>
        <v>WL</v>
      </c>
      <c r="AD18" s="4" t="str">
        <f t="shared" si="9"/>
        <v>LL</v>
      </c>
      <c r="AE18" s="1" t="str">
        <f t="shared" si="16"/>
        <v>F3</v>
      </c>
      <c r="AF18" s="1" t="str">
        <f t="shared" si="17"/>
        <v/>
      </c>
      <c r="AG18" s="1" t="str">
        <f t="shared" si="18"/>
        <v>XB</v>
      </c>
      <c r="AH18" s="1" t="str">
        <f t="shared" si="19"/>
        <v/>
      </c>
      <c r="AI18" s="1" t="str">
        <f t="shared" si="20"/>
        <v>F3</v>
      </c>
      <c r="AJ18" s="1" t="str">
        <f t="shared" si="21"/>
        <v/>
      </c>
      <c r="AK18" s="1">
        <f t="shared" si="46"/>
        <v>7</v>
      </c>
      <c r="AL18" s="1">
        <f t="shared" si="47"/>
        <v>0</v>
      </c>
      <c r="AM18" s="1">
        <f t="shared" si="5"/>
        <v>-10</v>
      </c>
      <c r="AN18" s="1">
        <f t="shared" si="22"/>
        <v>-6</v>
      </c>
      <c r="AO18" s="1" t="str">
        <f t="shared" si="56"/>
        <v>C</v>
      </c>
      <c r="AP18" s="1" t="str">
        <f t="shared" si="23"/>
        <v>N</v>
      </c>
      <c r="AQ18" s="1" t="str">
        <f t="shared" si="24"/>
        <v>N</v>
      </c>
      <c r="AR18" s="1" t="str">
        <f t="shared" si="25"/>
        <v>N</v>
      </c>
      <c r="AS18" s="1">
        <f t="shared" si="26"/>
        <v>9</v>
      </c>
      <c r="AT18" s="15" t="str">
        <f t="shared" si="27"/>
        <v>N</v>
      </c>
      <c r="AU18" s="1" t="str">
        <f t="shared" si="28"/>
        <v>N</v>
      </c>
      <c r="AV18" s="1" t="str">
        <f t="shared" si="29"/>
        <v>N</v>
      </c>
      <c r="AW18" s="1" t="str">
        <f t="shared" si="30"/>
        <v>N</v>
      </c>
      <c r="AX18" s="1" t="str">
        <f t="shared" si="31"/>
        <v>F3</v>
      </c>
      <c r="AY18" s="1" t="str">
        <f t="shared" si="32"/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33"/>
        <v>00010</v>
      </c>
      <c r="BC18" s="1" t="str">
        <f t="shared" si="33"/>
        <v>12301</v>
      </c>
      <c r="BD18" s="1" t="str">
        <f t="shared" si="48"/>
        <v>300010</v>
      </c>
      <c r="BE18" s="1" t="str">
        <f t="shared" si="48"/>
        <v>012301</v>
      </c>
      <c r="BF18" s="1" t="str">
        <f t="shared" si="49"/>
        <v>B</v>
      </c>
      <c r="BG18" s="1" t="str">
        <f t="shared" si="34"/>
        <v>F2L</v>
      </c>
      <c r="BH18" s="1" t="str">
        <f t="shared" si="50"/>
        <v>F3</v>
      </c>
      <c r="BI18" s="1" t="str">
        <f t="shared" si="35"/>
        <v>XF2L</v>
      </c>
      <c r="BJ18" s="1" t="str">
        <f t="shared" si="51"/>
        <v>XB</v>
      </c>
      <c r="BK18" s="1" t="str">
        <f t="shared" si="36"/>
        <v>F2L</v>
      </c>
      <c r="BL18" s="1" t="str">
        <f t="shared" si="52"/>
        <v>F3</v>
      </c>
      <c r="BM18" s="1" t="str">
        <f t="shared" si="53"/>
        <v>3</v>
      </c>
      <c r="BN18" s="1">
        <f t="shared" si="54"/>
        <v>1</v>
      </c>
      <c r="BO18" s="1" t="str">
        <f t="shared" si="55"/>
        <v>3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LLLL</v>
      </c>
      <c r="BX18" s="1">
        <f>General!G16</f>
        <v>-6</v>
      </c>
    </row>
    <row r="19" spans="1:76" ht="15.75" thickBot="1">
      <c r="A19" s="1">
        <v>10</v>
      </c>
      <c r="B19" s="86" t="str">
        <f t="shared" si="11"/>
        <v>P5</v>
      </c>
      <c r="C19" s="103" t="str">
        <f t="shared" si="1"/>
        <v/>
      </c>
      <c r="D19" s="99" t="str">
        <f t="shared" si="37"/>
        <v>XF2</v>
      </c>
      <c r="E19" s="100" t="str">
        <f t="shared" si="38"/>
        <v/>
      </c>
      <c r="F19" s="10" t="str">
        <f t="shared" si="12"/>
        <v>W</v>
      </c>
      <c r="H19" s="106" t="str">
        <f t="shared" si="2"/>
        <v>C</v>
      </c>
      <c r="I19" s="99" t="str">
        <f t="shared" si="39"/>
        <v>B</v>
      </c>
      <c r="J19" s="100" t="str">
        <f t="shared" si="40"/>
        <v/>
      </c>
      <c r="K19" s="10" t="str">
        <f t="shared" si="41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99" t="str">
        <f t="shared" si="42"/>
        <v>XF2</v>
      </c>
      <c r="Q19" s="100" t="str">
        <f t="shared" si="43"/>
        <v/>
      </c>
      <c r="R19" s="5" t="str">
        <f t="shared" si="44"/>
        <v>W</v>
      </c>
      <c r="S19" s="5">
        <f t="shared" si="13"/>
        <v>-23</v>
      </c>
      <c r="T19" s="107" t="str">
        <f t="shared" si="45"/>
        <v/>
      </c>
      <c r="U19" s="5">
        <f>IF(M19="","",IF(B19="NB",U18,IF(T19="",SUM($T$5:$T19)+S19,SUM($T$5:$T19))))</f>
        <v>-23</v>
      </c>
      <c r="V19" s="110" t="str">
        <f t="shared" si="0"/>
        <v/>
      </c>
      <c r="W19" s="83">
        <f t="shared" si="14"/>
        <v>5</v>
      </c>
      <c r="X19" s="85" t="str">
        <f t="shared" si="15"/>
        <v>W</v>
      </c>
      <c r="Y19" s="9" t="str">
        <f t="shared" si="10"/>
        <v>F</v>
      </c>
      <c r="Z19" s="4" t="str">
        <f t="shared" si="6"/>
        <v>C</v>
      </c>
      <c r="AA19" s="4" t="str">
        <f t="shared" si="7"/>
        <v>C</v>
      </c>
      <c r="AB19" s="4" t="str">
        <f t="shared" si="4"/>
        <v>LL</v>
      </c>
      <c r="AC19" s="4" t="str">
        <f t="shared" si="8"/>
        <v>LL</v>
      </c>
      <c r="AD19" s="4" t="str">
        <f t="shared" si="9"/>
        <v>LL</v>
      </c>
      <c r="AE19" s="1" t="str">
        <f t="shared" si="16"/>
        <v>XF2</v>
      </c>
      <c r="AF19" s="1" t="str">
        <f t="shared" si="17"/>
        <v/>
      </c>
      <c r="AG19" s="1" t="str">
        <f t="shared" si="18"/>
        <v>B</v>
      </c>
      <c r="AH19" s="1" t="str">
        <f t="shared" si="19"/>
        <v/>
      </c>
      <c r="AI19" s="1" t="str">
        <f t="shared" si="20"/>
        <v>XF2</v>
      </c>
      <c r="AJ19" s="1" t="str">
        <f t="shared" si="21"/>
        <v/>
      </c>
      <c r="AK19" s="1">
        <f t="shared" si="46"/>
        <v>5</v>
      </c>
      <c r="AL19" s="1">
        <f t="shared" si="47"/>
        <v>0</v>
      </c>
      <c r="AM19" s="1">
        <f t="shared" si="5"/>
        <v>-9</v>
      </c>
      <c r="AN19" s="1">
        <f t="shared" si="22"/>
        <v>1</v>
      </c>
      <c r="AO19" s="1" t="str">
        <f t="shared" si="56"/>
        <v>C</v>
      </c>
      <c r="AP19" s="1" t="str">
        <f t="shared" si="23"/>
        <v>N</v>
      </c>
      <c r="AQ19" s="1" t="str">
        <f t="shared" si="24"/>
        <v>N</v>
      </c>
      <c r="AR19" s="1" t="str">
        <f t="shared" si="25"/>
        <v>N</v>
      </c>
      <c r="AS19" s="1">
        <f t="shared" si="26"/>
        <v>10</v>
      </c>
      <c r="AT19" s="15" t="str">
        <f t="shared" si="27"/>
        <v>N</v>
      </c>
      <c r="AU19" s="1" t="str">
        <f t="shared" si="28"/>
        <v>N</v>
      </c>
      <c r="AV19" s="1" t="str">
        <f t="shared" si="29"/>
        <v>N</v>
      </c>
      <c r="AW19" s="1" t="str">
        <f t="shared" si="30"/>
        <v>N</v>
      </c>
      <c r="AX19" s="1" t="str">
        <f t="shared" si="31"/>
        <v>XF2</v>
      </c>
      <c r="AY19" s="1" t="str">
        <f t="shared" si="32"/>
        <v/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33"/>
        <v>00100</v>
      </c>
      <c r="BC19" s="1" t="str">
        <f t="shared" si="33"/>
        <v>23012</v>
      </c>
      <c r="BD19" s="1" t="str">
        <f t="shared" si="48"/>
        <v>000100</v>
      </c>
      <c r="BE19" s="1" t="str">
        <f t="shared" si="48"/>
        <v>123012</v>
      </c>
      <c r="BF19" s="1" t="str">
        <f t="shared" si="49"/>
        <v>B</v>
      </c>
      <c r="BG19" s="1" t="str">
        <f t="shared" si="34"/>
        <v>F3L</v>
      </c>
      <c r="BH19" s="1" t="str">
        <f t="shared" si="50"/>
        <v>XF2</v>
      </c>
      <c r="BI19" s="1" t="str">
        <f t="shared" si="35"/>
        <v>XBL</v>
      </c>
      <c r="BJ19" s="1" t="str">
        <f t="shared" si="51"/>
        <v>B</v>
      </c>
      <c r="BK19" s="1" t="str">
        <f t="shared" si="36"/>
        <v>F3L</v>
      </c>
      <c r="BL19" s="1" t="str">
        <f t="shared" si="52"/>
        <v>XF2</v>
      </c>
      <c r="BM19" s="1" t="str">
        <f t="shared" si="53"/>
        <v>2</v>
      </c>
      <c r="BN19" s="1">
        <f t="shared" si="54"/>
        <v>1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>B4</v>
      </c>
      <c r="C20" s="101" t="str">
        <f t="shared" si="1"/>
        <v/>
      </c>
      <c r="D20" s="13" t="str">
        <f t="shared" si="37"/>
        <v>F3</v>
      </c>
      <c r="E20" s="45" t="str">
        <f t="shared" si="38"/>
        <v/>
      </c>
      <c r="F20" s="14" t="str">
        <f t="shared" si="12"/>
        <v>W</v>
      </c>
      <c r="H20" s="104" t="str">
        <f t="shared" si="2"/>
        <v/>
      </c>
      <c r="I20" s="13" t="str">
        <f t="shared" si="39"/>
        <v/>
      </c>
      <c r="J20" s="45" t="str">
        <f t="shared" si="40"/>
        <v>L4</v>
      </c>
      <c r="K20" s="14" t="str">
        <f t="shared" si="41"/>
        <v>L</v>
      </c>
      <c r="L20" s="54"/>
      <c r="M20" s="18" t="str">
        <f>IF('Hedging Dashboard'!AH20="","",'Hedging Dashboard'!AH20)</f>
        <v>P</v>
      </c>
      <c r="O20" s="12" t="str">
        <f t="shared" si="3"/>
        <v/>
      </c>
      <c r="P20" s="13" t="str">
        <f t="shared" si="42"/>
        <v/>
      </c>
      <c r="Q20" s="45" t="str">
        <f t="shared" si="43"/>
        <v>F3</v>
      </c>
      <c r="R20" s="96" t="str">
        <f t="shared" si="44"/>
        <v>L</v>
      </c>
      <c r="S20" s="96">
        <f t="shared" si="13"/>
        <v>-27</v>
      </c>
      <c r="T20" s="107" t="str">
        <f t="shared" si="45"/>
        <v/>
      </c>
      <c r="U20" s="96">
        <f>IF(M20="","",IF(B20="NB",U19,IF(T20="",SUM($T$5:$T20)+S20,SUM($T$5:$T20))))</f>
        <v>-27</v>
      </c>
      <c r="V20" s="108" t="str">
        <f t="shared" si="0"/>
        <v/>
      </c>
      <c r="W20" s="83">
        <f t="shared" si="14"/>
        <v>-4</v>
      </c>
      <c r="X20" s="85" t="str">
        <f t="shared" si="15"/>
        <v>L</v>
      </c>
      <c r="Y20" s="9" t="str">
        <f t="shared" si="10"/>
        <v>F</v>
      </c>
      <c r="Z20" s="4" t="str">
        <f t="shared" si="6"/>
        <v>C</v>
      </c>
      <c r="AA20" s="4" t="str">
        <f t="shared" si="7"/>
        <v>C</v>
      </c>
      <c r="AB20" s="4" t="str">
        <f t="shared" si="4"/>
        <v>LW</v>
      </c>
      <c r="AC20" s="4" t="str">
        <f t="shared" si="8"/>
        <v>LW</v>
      </c>
      <c r="AD20" s="4" t="str">
        <f t="shared" si="9"/>
        <v>LW</v>
      </c>
      <c r="AE20" s="1" t="str">
        <f t="shared" si="16"/>
        <v>F3</v>
      </c>
      <c r="AF20" s="1" t="str">
        <f t="shared" si="17"/>
        <v/>
      </c>
      <c r="AG20" s="1" t="str">
        <f t="shared" si="18"/>
        <v/>
      </c>
      <c r="AH20" s="1" t="str">
        <f t="shared" si="19"/>
        <v>L4</v>
      </c>
      <c r="AI20" s="1" t="str">
        <f t="shared" si="20"/>
        <v/>
      </c>
      <c r="AJ20" s="1" t="str">
        <f t="shared" si="21"/>
        <v>F3</v>
      </c>
      <c r="AK20" s="1">
        <f t="shared" si="46"/>
        <v>3</v>
      </c>
      <c r="AL20" s="1">
        <f t="shared" si="47"/>
        <v>7</v>
      </c>
      <c r="AM20" s="1">
        <f t="shared" si="5"/>
        <v>-10</v>
      </c>
      <c r="AN20" s="1">
        <f t="shared" si="22"/>
        <v>-1</v>
      </c>
      <c r="AO20" s="1" t="str">
        <f t="shared" si="56"/>
        <v>C</v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>
        <f t="shared" si="26"/>
        <v>11</v>
      </c>
      <c r="AT20" s="15" t="str">
        <f t="shared" si="27"/>
        <v>Y</v>
      </c>
      <c r="AU20" s="1" t="str">
        <f t="shared" si="28"/>
        <v>N</v>
      </c>
      <c r="AV20" s="1" t="str">
        <f t="shared" si="29"/>
        <v>N</v>
      </c>
      <c r="AW20" s="1" t="str">
        <f t="shared" si="30"/>
        <v>N</v>
      </c>
      <c r="AX20" s="1" t="str">
        <f t="shared" si="31"/>
        <v/>
      </c>
      <c r="AY20" s="1" t="str">
        <f t="shared" si="32"/>
        <v>F3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33"/>
        <v>01001</v>
      </c>
      <c r="BC20" s="1" t="str">
        <f t="shared" si="33"/>
        <v>30120</v>
      </c>
      <c r="BD20" s="1" t="str">
        <f t="shared" si="48"/>
        <v>001001</v>
      </c>
      <c r="BE20" s="1" t="str">
        <f t="shared" si="48"/>
        <v>230120</v>
      </c>
      <c r="BF20" s="1" t="str">
        <f t="shared" si="49"/>
        <v>B</v>
      </c>
      <c r="BG20" s="1" t="str">
        <f t="shared" si="34"/>
        <v>XF2W</v>
      </c>
      <c r="BH20" s="1" t="str">
        <f t="shared" si="50"/>
        <v>F3</v>
      </c>
      <c r="BI20" s="1" t="str">
        <f t="shared" si="35"/>
        <v>BW</v>
      </c>
      <c r="BJ20" s="1" t="str">
        <f t="shared" si="51"/>
        <v>L4</v>
      </c>
      <c r="BK20" s="1" t="str">
        <f t="shared" si="36"/>
        <v>XF2W</v>
      </c>
      <c r="BL20" s="1" t="str">
        <f t="shared" si="52"/>
        <v>F3</v>
      </c>
      <c r="BM20" s="1" t="str">
        <f t="shared" si="53"/>
        <v>3</v>
      </c>
      <c r="BN20" s="1" t="str">
        <f t="shared" si="54"/>
        <v>4</v>
      </c>
      <c r="BO20" s="1" t="str">
        <f t="shared" si="55"/>
        <v>3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>B5</v>
      </c>
      <c r="C21" s="102" t="str">
        <f t="shared" si="1"/>
        <v/>
      </c>
      <c r="D21" s="97" t="str">
        <f t="shared" si="37"/>
        <v/>
      </c>
      <c r="E21" s="98" t="str">
        <f t="shared" si="38"/>
        <v>B</v>
      </c>
      <c r="F21" s="8" t="str">
        <f t="shared" si="12"/>
        <v>L</v>
      </c>
      <c r="H21" s="105" t="str">
        <f t="shared" si="2"/>
        <v/>
      </c>
      <c r="I21" s="97" t="str">
        <f t="shared" si="39"/>
        <v/>
      </c>
      <c r="J21" s="98" t="str">
        <f t="shared" si="40"/>
        <v>F2</v>
      </c>
      <c r="K21" s="8" t="str">
        <f t="shared" si="41"/>
        <v>L</v>
      </c>
      <c r="L21" s="54"/>
      <c r="M21" s="18" t="str">
        <f>IF('Hedging Dashboard'!AH21="","",'Hedging Dashboard'!AH21)</f>
        <v>P</v>
      </c>
      <c r="O21" s="9" t="str">
        <f t="shared" si="3"/>
        <v/>
      </c>
      <c r="P21" s="97" t="str">
        <f t="shared" si="42"/>
        <v/>
      </c>
      <c r="Q21" s="98" t="str">
        <f t="shared" si="43"/>
        <v>XF2</v>
      </c>
      <c r="R21" s="4" t="str">
        <f t="shared" si="44"/>
        <v>L</v>
      </c>
      <c r="S21" s="4">
        <f t="shared" si="13"/>
        <v>-32</v>
      </c>
      <c r="T21" s="107" t="str">
        <f t="shared" si="45"/>
        <v/>
      </c>
      <c r="U21" s="4">
        <f>IF(M21="","",IF(B21="NB",U20,IF(T21="",SUM($T$5:$T21)+S21,SUM($T$5:$T21))))</f>
        <v>-32</v>
      </c>
      <c r="V21" s="109" t="str">
        <f t="shared" si="0"/>
        <v/>
      </c>
      <c r="W21" s="83">
        <f t="shared" si="14"/>
        <v>-5</v>
      </c>
      <c r="X21" s="85" t="str">
        <f t="shared" si="15"/>
        <v>L</v>
      </c>
      <c r="Y21" s="9" t="str">
        <f t="shared" si="10"/>
        <v>F</v>
      </c>
      <c r="Z21" s="4" t="str">
        <f t="shared" si="6"/>
        <v>C</v>
      </c>
      <c r="AA21" s="4" t="str">
        <f t="shared" si="7"/>
        <v>C</v>
      </c>
      <c r="AB21" s="4" t="str">
        <f t="shared" si="4"/>
        <v>WW</v>
      </c>
      <c r="AC21" s="4" t="str">
        <f t="shared" si="8"/>
        <v>WL</v>
      </c>
      <c r="AD21" s="4" t="str">
        <f t="shared" si="9"/>
        <v>WL</v>
      </c>
      <c r="AE21" s="1" t="str">
        <f t="shared" si="16"/>
        <v/>
      </c>
      <c r="AF21" s="1" t="str">
        <f t="shared" si="17"/>
        <v>B</v>
      </c>
      <c r="AG21" s="1" t="str">
        <f t="shared" si="18"/>
        <v/>
      </c>
      <c r="AH21" s="1" t="str">
        <f t="shared" si="19"/>
        <v>F2</v>
      </c>
      <c r="AI21" s="1" t="str">
        <f t="shared" si="20"/>
        <v/>
      </c>
      <c r="AJ21" s="1" t="str">
        <f t="shared" si="21"/>
        <v>XF2</v>
      </c>
      <c r="AK21" s="1">
        <f t="shared" si="46"/>
        <v>0</v>
      </c>
      <c r="AL21" s="1">
        <f t="shared" si="47"/>
        <v>5</v>
      </c>
      <c r="AM21" s="1">
        <f t="shared" si="5"/>
        <v>-10</v>
      </c>
      <c r="AN21" s="1">
        <f t="shared" si="22"/>
        <v>-3</v>
      </c>
      <c r="AO21" s="1" t="str">
        <f t="shared" si="56"/>
        <v>C</v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>
        <f t="shared" si="26"/>
        <v>12</v>
      </c>
      <c r="AT21" s="15" t="str">
        <f t="shared" si="27"/>
        <v>N</v>
      </c>
      <c r="AU21" s="1" t="str">
        <f t="shared" si="28"/>
        <v>N</v>
      </c>
      <c r="AV21" s="1" t="str">
        <f t="shared" si="29"/>
        <v>N</v>
      </c>
      <c r="AW21" s="1" t="str">
        <f t="shared" si="30"/>
        <v>N</v>
      </c>
      <c r="AX21" s="1" t="str">
        <f t="shared" si="31"/>
        <v/>
      </c>
      <c r="AY21" s="1" t="str">
        <f t="shared" si="32"/>
        <v>XF2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33"/>
        <v>10012</v>
      </c>
      <c r="BC21" s="1" t="str">
        <f t="shared" si="33"/>
        <v>01200</v>
      </c>
      <c r="BD21" s="1" t="str">
        <f t="shared" si="48"/>
        <v>010012</v>
      </c>
      <c r="BE21" s="1" t="str">
        <f t="shared" si="48"/>
        <v>301200</v>
      </c>
      <c r="BF21" s="1" t="str">
        <f t="shared" si="49"/>
        <v>P</v>
      </c>
      <c r="BG21" s="1" t="str">
        <f t="shared" si="34"/>
        <v>F3W</v>
      </c>
      <c r="BH21" s="1" t="str">
        <f t="shared" si="50"/>
        <v>B</v>
      </c>
      <c r="BI21" s="1" t="str">
        <f t="shared" si="35"/>
        <v>L4L</v>
      </c>
      <c r="BJ21" s="1" t="str">
        <f t="shared" si="51"/>
        <v>F2</v>
      </c>
      <c r="BK21" s="1" t="str">
        <f t="shared" si="36"/>
        <v>F3L</v>
      </c>
      <c r="BL21" s="1" t="str">
        <f t="shared" si="52"/>
        <v>XF2</v>
      </c>
      <c r="BM21" s="1">
        <f t="shared" si="53"/>
        <v>1</v>
      </c>
      <c r="BN21" s="1" t="str">
        <f t="shared" si="54"/>
        <v>2</v>
      </c>
      <c r="BO21" s="1" t="str">
        <f t="shared" si="55"/>
        <v>2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>B4</v>
      </c>
      <c r="C22" s="102" t="str">
        <f t="shared" si="1"/>
        <v/>
      </c>
      <c r="D22" s="97" t="str">
        <f t="shared" si="37"/>
        <v/>
      </c>
      <c r="E22" s="98" t="str">
        <f t="shared" si="38"/>
        <v>F2</v>
      </c>
      <c r="F22" s="8" t="str">
        <f t="shared" si="12"/>
        <v>L</v>
      </c>
      <c r="H22" s="105" t="str">
        <f t="shared" si="2"/>
        <v>F</v>
      </c>
      <c r="I22" s="97" t="str">
        <f t="shared" si="39"/>
        <v/>
      </c>
      <c r="J22" s="98" t="str">
        <f t="shared" si="40"/>
        <v>F3</v>
      </c>
      <c r="K22" s="8" t="str">
        <f t="shared" si="41"/>
        <v>L</v>
      </c>
      <c r="L22" s="54"/>
      <c r="M22" s="18" t="str">
        <f>IF('Hedging Dashboard'!AH22="","",'Hedging Dashboard'!AH22)</f>
        <v>P</v>
      </c>
      <c r="O22" s="9" t="str">
        <f t="shared" si="3"/>
        <v>B</v>
      </c>
      <c r="P22" s="97" t="str">
        <f t="shared" si="42"/>
        <v>XB</v>
      </c>
      <c r="Q22" s="98" t="str">
        <f t="shared" si="43"/>
        <v/>
      </c>
      <c r="R22" s="4" t="str">
        <f t="shared" si="44"/>
        <v>W</v>
      </c>
      <c r="S22" s="4">
        <f t="shared" si="13"/>
        <v>-36</v>
      </c>
      <c r="T22" s="107" t="str">
        <f t="shared" si="45"/>
        <v/>
      </c>
      <c r="U22" s="4">
        <f>IF(M22="","",IF(B22="NB",U21,IF(T22="",SUM($T$5:$T22)+S22,SUM($T$5:$T22))))</f>
        <v>-36</v>
      </c>
      <c r="V22" s="109" t="str">
        <f t="shared" si="0"/>
        <v/>
      </c>
      <c r="W22" s="83">
        <f t="shared" si="14"/>
        <v>-4</v>
      </c>
      <c r="X22" s="85" t="str">
        <f t="shared" si="15"/>
        <v>L</v>
      </c>
      <c r="Y22" s="9" t="str">
        <f t="shared" si="10"/>
        <v>F</v>
      </c>
      <c r="Z22" s="4" t="str">
        <f t="shared" si="6"/>
        <v>F</v>
      </c>
      <c r="AA22" s="4" t="str">
        <f t="shared" si="7"/>
        <v>B</v>
      </c>
      <c r="AB22" s="4" t="str">
        <f t="shared" si="4"/>
        <v>WL</v>
      </c>
      <c r="AC22" s="4" t="str">
        <f t="shared" si="8"/>
        <v>LL</v>
      </c>
      <c r="AD22" s="4" t="str">
        <f t="shared" si="9"/>
        <v>LL</v>
      </c>
      <c r="AE22" s="1" t="str">
        <f t="shared" si="16"/>
        <v/>
      </c>
      <c r="AF22" s="1" t="str">
        <f t="shared" si="17"/>
        <v>F2</v>
      </c>
      <c r="AG22" s="1" t="str">
        <f t="shared" si="18"/>
        <v/>
      </c>
      <c r="AH22" s="1" t="str">
        <f t="shared" si="19"/>
        <v>F3</v>
      </c>
      <c r="AI22" s="1" t="str">
        <f t="shared" si="20"/>
        <v>XB</v>
      </c>
      <c r="AJ22" s="1" t="str">
        <f t="shared" si="21"/>
        <v/>
      </c>
      <c r="AK22" s="1">
        <f t="shared" si="46"/>
        <v>1</v>
      </c>
      <c r="AL22" s="1">
        <f t="shared" si="47"/>
        <v>5</v>
      </c>
      <c r="AM22" s="1">
        <f t="shared" si="5"/>
        <v>-10</v>
      </c>
      <c r="AN22" s="1">
        <f t="shared" si="22"/>
        <v>-6</v>
      </c>
      <c r="AO22" s="1" t="str">
        <f t="shared" si="56"/>
        <v>C</v>
      </c>
      <c r="AP22" s="1" t="str">
        <f t="shared" si="23"/>
        <v>Y</v>
      </c>
      <c r="AQ22" s="1" t="str">
        <f t="shared" si="24"/>
        <v>N</v>
      </c>
      <c r="AR22" s="1" t="str">
        <f t="shared" si="25"/>
        <v>N</v>
      </c>
      <c r="AS22" s="1">
        <f t="shared" si="26"/>
        <v>13</v>
      </c>
      <c r="AT22" s="15" t="str">
        <f t="shared" si="27"/>
        <v>N</v>
      </c>
      <c r="AU22" s="1" t="str">
        <f t="shared" si="28"/>
        <v>N</v>
      </c>
      <c r="AV22" s="1" t="str">
        <f t="shared" si="29"/>
        <v>N</v>
      </c>
      <c r="AW22" s="1" t="str">
        <f t="shared" si="30"/>
        <v>N</v>
      </c>
      <c r="AX22" s="1" t="str">
        <f t="shared" si="31"/>
        <v>XB</v>
      </c>
      <c r="AY22" s="1" t="str">
        <f t="shared" si="32"/>
        <v/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33"/>
        <v>00123</v>
      </c>
      <c r="BC22" s="1" t="str">
        <f t="shared" si="33"/>
        <v>12000</v>
      </c>
      <c r="BD22" s="1" t="str">
        <f t="shared" si="48"/>
        <v>100123</v>
      </c>
      <c r="BE22" s="1" t="str">
        <f t="shared" si="48"/>
        <v>012000</v>
      </c>
      <c r="BF22" s="1" t="str">
        <f t="shared" si="49"/>
        <v>P</v>
      </c>
      <c r="BG22" s="1" t="str">
        <f t="shared" si="34"/>
        <v>BL</v>
      </c>
      <c r="BH22" s="1" t="str">
        <f t="shared" si="50"/>
        <v>F2</v>
      </c>
      <c r="BI22" s="1" t="str">
        <f t="shared" si="35"/>
        <v>F2L</v>
      </c>
      <c r="BJ22" s="1" t="str">
        <f t="shared" si="51"/>
        <v>F3</v>
      </c>
      <c r="BK22" s="1" t="str">
        <f t="shared" si="36"/>
        <v>XF2L</v>
      </c>
      <c r="BL22" s="1" t="str">
        <f t="shared" si="52"/>
        <v>XB</v>
      </c>
      <c r="BM22" s="1" t="str">
        <f t="shared" si="53"/>
        <v>2</v>
      </c>
      <c r="BN22" s="1" t="str">
        <f t="shared" si="54"/>
        <v>3</v>
      </c>
      <c r="BO22" s="1">
        <f t="shared" si="55"/>
        <v>1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>P3</v>
      </c>
      <c r="C23" s="102" t="str">
        <f t="shared" si="1"/>
        <v>B</v>
      </c>
      <c r="D23" s="97" t="str">
        <f t="shared" si="37"/>
        <v>F3</v>
      </c>
      <c r="E23" s="98" t="str">
        <f t="shared" si="38"/>
        <v/>
      </c>
      <c r="F23" s="8" t="str">
        <f t="shared" si="12"/>
        <v>L</v>
      </c>
      <c r="H23" s="105" t="str">
        <f t="shared" si="2"/>
        <v/>
      </c>
      <c r="I23" s="97" t="str">
        <f t="shared" si="39"/>
        <v/>
      </c>
      <c r="J23" s="98" t="str">
        <f t="shared" si="40"/>
        <v>XF2</v>
      </c>
      <c r="K23" s="8" t="str">
        <f t="shared" si="41"/>
        <v>W</v>
      </c>
      <c r="L23" s="54"/>
      <c r="M23" s="18" t="str">
        <f>IF('Hedging Dashboard'!AH23="","",'Hedging Dashboard'!AH23)</f>
        <v>B</v>
      </c>
      <c r="O23" s="9" t="str">
        <f t="shared" si="3"/>
        <v/>
      </c>
      <c r="P23" s="97" t="str">
        <f t="shared" si="42"/>
        <v>XF2</v>
      </c>
      <c r="Q23" s="98" t="str">
        <f t="shared" si="43"/>
        <v/>
      </c>
      <c r="R23" s="4" t="str">
        <f t="shared" si="44"/>
        <v>L</v>
      </c>
      <c r="S23" s="4">
        <f t="shared" si="13"/>
        <v>-39</v>
      </c>
      <c r="T23" s="107" t="str">
        <f t="shared" si="45"/>
        <v/>
      </c>
      <c r="U23" s="4">
        <f>IF(M23="","",IF(B23="NB",U22,IF(T23="",SUM($T$5:$T23)+S23,SUM($T$5:$T23))))</f>
        <v>-39</v>
      </c>
      <c r="V23" s="109" t="str">
        <f t="shared" si="0"/>
        <v/>
      </c>
      <c r="W23" s="83">
        <f t="shared" si="14"/>
        <v>-3</v>
      </c>
      <c r="X23" s="85" t="str">
        <f t="shared" si="15"/>
        <v>L</v>
      </c>
      <c r="Y23" s="9" t="str">
        <f t="shared" si="10"/>
        <v>B</v>
      </c>
      <c r="Z23" s="4" t="str">
        <f t="shared" si="6"/>
        <v>F</v>
      </c>
      <c r="AA23" s="4" t="str">
        <f t="shared" si="7"/>
        <v>B</v>
      </c>
      <c r="AB23" s="4" t="str">
        <f t="shared" si="4"/>
        <v>LL</v>
      </c>
      <c r="AC23" s="4" t="str">
        <f t="shared" si="8"/>
        <v>LL</v>
      </c>
      <c r="AD23" s="4" t="str">
        <f t="shared" si="9"/>
        <v>LW</v>
      </c>
      <c r="AE23" s="1" t="str">
        <f t="shared" si="16"/>
        <v>F3</v>
      </c>
      <c r="AF23" s="1" t="str">
        <f t="shared" si="17"/>
        <v/>
      </c>
      <c r="AG23" s="1" t="str">
        <f t="shared" si="18"/>
        <v/>
      </c>
      <c r="AH23" s="1" t="str">
        <f t="shared" si="19"/>
        <v>XF2</v>
      </c>
      <c r="AI23" s="1" t="str">
        <f t="shared" si="20"/>
        <v>XF2</v>
      </c>
      <c r="AJ23" s="1" t="str">
        <f t="shared" si="21"/>
        <v/>
      </c>
      <c r="AK23" s="1">
        <f t="shared" si="46"/>
        <v>5</v>
      </c>
      <c r="AL23" s="1">
        <f t="shared" si="47"/>
        <v>2</v>
      </c>
      <c r="AM23" s="1">
        <f t="shared" si="5"/>
        <v>-10</v>
      </c>
      <c r="AN23" s="1">
        <f t="shared" si="22"/>
        <v>-6</v>
      </c>
      <c r="AO23" s="1" t="str">
        <f t="shared" si="56"/>
        <v>C</v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>
        <f t="shared" si="26"/>
        <v>14</v>
      </c>
      <c r="AT23" s="15" t="str">
        <f t="shared" si="27"/>
        <v>N</v>
      </c>
      <c r="AU23" s="1" t="str">
        <f t="shared" si="28"/>
        <v>N</v>
      </c>
      <c r="AV23" s="1" t="str">
        <f t="shared" si="29"/>
        <v>N</v>
      </c>
      <c r="AW23" s="1" t="str">
        <f t="shared" si="30"/>
        <v>N</v>
      </c>
      <c r="AX23" s="1" t="str">
        <f t="shared" si="31"/>
        <v>XF2</v>
      </c>
      <c r="AY23" s="1" t="str">
        <f t="shared" si="32"/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33"/>
        <v>01234</v>
      </c>
      <c r="BC23" s="1" t="str">
        <f t="shared" si="33"/>
        <v>20000</v>
      </c>
      <c r="BD23" s="1" t="str">
        <f t="shared" si="48"/>
        <v>001234</v>
      </c>
      <c r="BE23" s="1" t="str">
        <f t="shared" si="48"/>
        <v>120000</v>
      </c>
      <c r="BF23" s="1" t="str">
        <f t="shared" si="49"/>
        <v>P</v>
      </c>
      <c r="BG23" s="1" t="str">
        <f t="shared" si="34"/>
        <v>F2L</v>
      </c>
      <c r="BH23" s="1" t="str">
        <f t="shared" si="50"/>
        <v>F3</v>
      </c>
      <c r="BI23" s="1" t="str">
        <f t="shared" si="35"/>
        <v>F3L</v>
      </c>
      <c r="BJ23" s="1" t="str">
        <f t="shared" si="51"/>
        <v>XF2</v>
      </c>
      <c r="BK23" s="1" t="str">
        <f t="shared" si="36"/>
        <v>XBW</v>
      </c>
      <c r="BL23" s="1" t="str">
        <f t="shared" si="52"/>
        <v>XF2</v>
      </c>
      <c r="BM23" s="1" t="str">
        <f t="shared" si="53"/>
        <v>3</v>
      </c>
      <c r="BN23" s="1" t="str">
        <f t="shared" si="54"/>
        <v>2</v>
      </c>
      <c r="BO23" s="1" t="str">
        <f t="shared" si="55"/>
        <v>2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6" t="str">
        <f t="shared" si="11"/>
        <v>B6</v>
      </c>
      <c r="C24" s="103" t="str">
        <f t="shared" si="1"/>
        <v/>
      </c>
      <c r="D24" s="99" t="str">
        <f t="shared" si="37"/>
        <v/>
      </c>
      <c r="E24" s="100" t="str">
        <f t="shared" si="38"/>
        <v>XF2</v>
      </c>
      <c r="F24" s="10" t="str">
        <f t="shared" si="12"/>
        <v>W</v>
      </c>
      <c r="H24" s="106" t="str">
        <f t="shared" si="2"/>
        <v/>
      </c>
      <c r="I24" s="99" t="str">
        <f t="shared" si="39"/>
        <v/>
      </c>
      <c r="J24" s="100" t="str">
        <f t="shared" si="40"/>
        <v>F3</v>
      </c>
      <c r="K24" s="10" t="str">
        <f t="shared" si="41"/>
        <v>W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99" t="str">
        <f t="shared" si="42"/>
        <v/>
      </c>
      <c r="Q24" s="100" t="str">
        <f t="shared" si="43"/>
        <v>XB</v>
      </c>
      <c r="R24" s="5" t="str">
        <f t="shared" si="44"/>
        <v>W</v>
      </c>
      <c r="S24" s="5">
        <f t="shared" si="13"/>
        <v>-33</v>
      </c>
      <c r="T24" s="107" t="str">
        <f t="shared" si="45"/>
        <v/>
      </c>
      <c r="U24" s="5">
        <f>IF(M24="","",IF(B24="NB",U23,IF(T24="",SUM($T$5:$T24)+S24,SUM($T$5:$T24))))</f>
        <v>-33</v>
      </c>
      <c r="V24" s="110" t="str">
        <f t="shared" si="0"/>
        <v/>
      </c>
      <c r="W24" s="83">
        <f t="shared" si="14"/>
        <v>6</v>
      </c>
      <c r="X24" s="85" t="str">
        <f t="shared" si="15"/>
        <v>W</v>
      </c>
      <c r="Y24" s="9" t="str">
        <f t="shared" si="10"/>
        <v>B</v>
      </c>
      <c r="Z24" s="4" t="str">
        <f t="shared" si="6"/>
        <v>F</v>
      </c>
      <c r="AA24" s="4" t="str">
        <f t="shared" si="7"/>
        <v>B</v>
      </c>
      <c r="AB24" s="4" t="str">
        <f t="shared" si="4"/>
        <v>LL</v>
      </c>
      <c r="AC24" s="4" t="str">
        <f t="shared" si="8"/>
        <v>LW</v>
      </c>
      <c r="AD24" s="4" t="str">
        <f t="shared" si="9"/>
        <v>WL</v>
      </c>
      <c r="AE24" s="1" t="str">
        <f t="shared" si="16"/>
        <v/>
      </c>
      <c r="AF24" s="1" t="str">
        <f t="shared" si="17"/>
        <v>XF2</v>
      </c>
      <c r="AG24" s="1" t="str">
        <f t="shared" si="18"/>
        <v/>
      </c>
      <c r="AH24" s="1" t="str">
        <f t="shared" si="19"/>
        <v>F3</v>
      </c>
      <c r="AI24" s="1" t="str">
        <f t="shared" si="20"/>
        <v/>
      </c>
      <c r="AJ24" s="1" t="str">
        <f t="shared" si="21"/>
        <v>XB</v>
      </c>
      <c r="AK24" s="1">
        <f t="shared" si="46"/>
        <v>0</v>
      </c>
      <c r="AL24" s="1">
        <f t="shared" si="47"/>
        <v>6</v>
      </c>
      <c r="AM24" s="1">
        <f t="shared" si="5"/>
        <v>-9</v>
      </c>
      <c r="AN24" s="1">
        <f t="shared" si="22"/>
        <v>1</v>
      </c>
      <c r="AO24" s="1" t="str">
        <f t="shared" si="56"/>
        <v>C</v>
      </c>
      <c r="AP24" s="1" t="str">
        <f t="shared" si="23"/>
        <v>N</v>
      </c>
      <c r="AQ24" s="1" t="str">
        <f t="shared" si="24"/>
        <v>N</v>
      </c>
      <c r="AR24" s="1" t="str">
        <f t="shared" si="25"/>
        <v>N</v>
      </c>
      <c r="AS24" s="1">
        <f t="shared" si="26"/>
        <v>15</v>
      </c>
      <c r="AT24" s="15" t="str">
        <f t="shared" si="27"/>
        <v>N</v>
      </c>
      <c r="AU24" s="1" t="str">
        <f t="shared" si="28"/>
        <v>Y</v>
      </c>
      <c r="AV24" s="1" t="str">
        <f t="shared" si="29"/>
        <v>Y</v>
      </c>
      <c r="AW24" s="1" t="str">
        <f t="shared" si="30"/>
        <v>N</v>
      </c>
      <c r="AX24" s="1" t="str">
        <f t="shared" si="31"/>
        <v/>
      </c>
      <c r="AY24" s="1" t="str">
        <f t="shared" si="32"/>
        <v>XB</v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33"/>
        <v>12340</v>
      </c>
      <c r="BC24" s="1" t="str">
        <f t="shared" si="33"/>
        <v>00001</v>
      </c>
      <c r="BD24" s="1" t="str">
        <f t="shared" si="48"/>
        <v>012340</v>
      </c>
      <c r="BE24" s="1" t="str">
        <f t="shared" si="48"/>
        <v>200001</v>
      </c>
      <c r="BF24" s="1" t="str">
        <f t="shared" si="49"/>
        <v>P</v>
      </c>
      <c r="BG24" s="1" t="str">
        <f t="shared" si="34"/>
        <v>F3L</v>
      </c>
      <c r="BH24" s="1" t="str">
        <f t="shared" si="50"/>
        <v>XF2</v>
      </c>
      <c r="BI24" s="1" t="str">
        <f t="shared" si="35"/>
        <v>XF2W</v>
      </c>
      <c r="BJ24" s="1" t="str">
        <f t="shared" si="51"/>
        <v>F3</v>
      </c>
      <c r="BK24" s="1" t="str">
        <f t="shared" si="36"/>
        <v>XF2L</v>
      </c>
      <c r="BL24" s="1" t="str">
        <f t="shared" si="52"/>
        <v>XB</v>
      </c>
      <c r="BM24" s="1" t="str">
        <f t="shared" si="53"/>
        <v>2</v>
      </c>
      <c r="BN24" s="1" t="str">
        <f t="shared" si="54"/>
        <v>3</v>
      </c>
      <c r="BO24" s="1">
        <f t="shared" si="55"/>
        <v>1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>B5</v>
      </c>
      <c r="C25" s="101" t="str">
        <f t="shared" si="1"/>
        <v/>
      </c>
      <c r="D25" s="13" t="str">
        <f t="shared" si="37"/>
        <v/>
      </c>
      <c r="E25" s="45" t="str">
        <f t="shared" si="38"/>
        <v>F3</v>
      </c>
      <c r="F25" s="14" t="str">
        <f t="shared" si="12"/>
        <v>W</v>
      </c>
      <c r="H25" s="104" t="str">
        <f t="shared" si="2"/>
        <v/>
      </c>
      <c r="I25" s="13" t="str">
        <f t="shared" si="39"/>
        <v/>
      </c>
      <c r="J25" s="45" t="str">
        <f t="shared" si="40"/>
        <v>B</v>
      </c>
      <c r="K25" s="14" t="str">
        <f t="shared" si="41"/>
        <v>W</v>
      </c>
      <c r="L25" s="54"/>
      <c r="M25" s="18" t="str">
        <f>IF('Hedging Dashboard'!AH25="","",'Hedging Dashboard'!AH25)</f>
        <v>B</v>
      </c>
      <c r="O25" s="12" t="str">
        <f t="shared" si="3"/>
        <v/>
      </c>
      <c r="P25" s="13" t="str">
        <f t="shared" si="42"/>
        <v/>
      </c>
      <c r="Q25" s="45" t="str">
        <f t="shared" si="43"/>
        <v>B</v>
      </c>
      <c r="R25" s="96" t="str">
        <f t="shared" si="44"/>
        <v>W</v>
      </c>
      <c r="S25" s="96">
        <f t="shared" si="13"/>
        <v>-28</v>
      </c>
      <c r="T25" s="107" t="str">
        <f t="shared" si="45"/>
        <v/>
      </c>
      <c r="U25" s="96">
        <f>IF(M25="","",IF(B25="NB",U24,IF(T25="",SUM($T$5:$T25)+S25,SUM($T$5:$T25))))</f>
        <v>-28</v>
      </c>
      <c r="V25" s="108" t="str">
        <f t="shared" si="0"/>
        <v/>
      </c>
      <c r="W25" s="83">
        <f t="shared" si="14"/>
        <v>5</v>
      </c>
      <c r="X25" s="85" t="str">
        <f t="shared" si="15"/>
        <v>W</v>
      </c>
      <c r="Y25" s="9" t="str">
        <f t="shared" si="10"/>
        <v>B</v>
      </c>
      <c r="Z25" s="4" t="str">
        <f t="shared" si="6"/>
        <v>F</v>
      </c>
      <c r="AA25" s="4" t="str">
        <f t="shared" si="7"/>
        <v>B</v>
      </c>
      <c r="AB25" s="4" t="str">
        <f t="shared" si="4"/>
        <v>LW</v>
      </c>
      <c r="AC25" s="4" t="str">
        <f t="shared" si="8"/>
        <v>WW</v>
      </c>
      <c r="AD25" s="4" t="str">
        <f t="shared" si="9"/>
        <v>LW</v>
      </c>
      <c r="AE25" s="1" t="str">
        <f t="shared" si="16"/>
        <v/>
      </c>
      <c r="AF25" s="1" t="str">
        <f t="shared" si="17"/>
        <v>F3</v>
      </c>
      <c r="AG25" s="1" t="str">
        <f t="shared" si="18"/>
        <v/>
      </c>
      <c r="AH25" s="1" t="str">
        <f t="shared" si="19"/>
        <v>B</v>
      </c>
      <c r="AI25" s="1" t="str">
        <f t="shared" si="20"/>
        <v/>
      </c>
      <c r="AJ25" s="1" t="str">
        <f t="shared" si="21"/>
        <v>B</v>
      </c>
      <c r="AK25" s="1">
        <f t="shared" si="46"/>
        <v>0</v>
      </c>
      <c r="AL25" s="1">
        <f t="shared" si="47"/>
        <v>5</v>
      </c>
      <c r="AM25" s="1">
        <f t="shared" si="5"/>
        <v>-6</v>
      </c>
      <c r="AN25" s="1">
        <f t="shared" si="22"/>
        <v>3</v>
      </c>
      <c r="AO25" s="1" t="str">
        <f t="shared" si="56"/>
        <v>C</v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>
        <f t="shared" si="26"/>
        <v>16</v>
      </c>
      <c r="AT25" s="15" t="str">
        <f t="shared" si="27"/>
        <v>Y</v>
      </c>
      <c r="AU25" s="1" t="str">
        <f t="shared" si="28"/>
        <v>N</v>
      </c>
      <c r="AV25" s="1" t="str">
        <f t="shared" si="29"/>
        <v>N</v>
      </c>
      <c r="AW25" s="1" t="str">
        <f t="shared" si="30"/>
        <v>N</v>
      </c>
      <c r="AX25" s="1" t="str">
        <f t="shared" si="31"/>
        <v/>
      </c>
      <c r="AY25" s="1" t="str">
        <f t="shared" si="32"/>
        <v>B</v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33"/>
        <v>23400</v>
      </c>
      <c r="BC25" s="1" t="str">
        <f t="shared" si="33"/>
        <v>00012</v>
      </c>
      <c r="BD25" s="1" t="str">
        <f t="shared" si="48"/>
        <v>123400</v>
      </c>
      <c r="BE25" s="1" t="str">
        <f t="shared" si="48"/>
        <v>000012</v>
      </c>
      <c r="BF25" s="1" t="str">
        <f t="shared" si="49"/>
        <v>P</v>
      </c>
      <c r="BG25" s="1" t="str">
        <f t="shared" si="34"/>
        <v>XF2W</v>
      </c>
      <c r="BH25" s="1" t="str">
        <f t="shared" si="50"/>
        <v>F3</v>
      </c>
      <c r="BI25" s="1" t="str">
        <f t="shared" si="35"/>
        <v>F3W</v>
      </c>
      <c r="BJ25" s="1" t="str">
        <f t="shared" si="51"/>
        <v>B</v>
      </c>
      <c r="BK25" s="1" t="str">
        <f t="shared" si="36"/>
        <v>XBW</v>
      </c>
      <c r="BL25" s="1" t="str">
        <f t="shared" si="52"/>
        <v>B</v>
      </c>
      <c r="BM25" s="1" t="str">
        <f t="shared" si="53"/>
        <v>3</v>
      </c>
      <c r="BN25" s="1">
        <f t="shared" si="54"/>
        <v>1</v>
      </c>
      <c r="BO25" s="1">
        <f t="shared" si="55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>B1</v>
      </c>
      <c r="C26" s="102" t="str">
        <f t="shared" si="1"/>
        <v/>
      </c>
      <c r="D26" s="97" t="str">
        <f t="shared" si="37"/>
        <v/>
      </c>
      <c r="E26" s="98" t="str">
        <f t="shared" si="38"/>
        <v>B</v>
      </c>
      <c r="F26" s="8" t="str">
        <f t="shared" si="12"/>
        <v>L</v>
      </c>
      <c r="H26" s="105" t="str">
        <f t="shared" si="2"/>
        <v/>
      </c>
      <c r="I26" s="97" t="str">
        <f t="shared" si="39"/>
        <v>L4</v>
      </c>
      <c r="J26" s="98" t="str">
        <f t="shared" si="40"/>
        <v/>
      </c>
      <c r="K26" s="8" t="str">
        <f t="shared" si="41"/>
        <v>W</v>
      </c>
      <c r="L26" s="54"/>
      <c r="M26" s="18" t="str">
        <f>IF('Hedging Dashboard'!AH26="","",'Hedging Dashboard'!AH26)</f>
        <v>P</v>
      </c>
      <c r="O26" s="9" t="str">
        <f t="shared" si="3"/>
        <v/>
      </c>
      <c r="P26" s="97" t="str">
        <f t="shared" si="42"/>
        <v/>
      </c>
      <c r="Q26" s="98" t="str">
        <f t="shared" si="43"/>
        <v>L4</v>
      </c>
      <c r="R26" s="4" t="str">
        <f t="shared" si="44"/>
        <v>L</v>
      </c>
      <c r="S26" s="4">
        <f t="shared" si="13"/>
        <v>-29</v>
      </c>
      <c r="T26" s="107" t="str">
        <f t="shared" si="45"/>
        <v/>
      </c>
      <c r="U26" s="4">
        <f>IF(M26="","",IF(B26="NB",U25,IF(T26="",SUM($T$5:$T26)+S26,SUM($T$5:$T26))))</f>
        <v>-29</v>
      </c>
      <c r="V26" s="109" t="str">
        <f t="shared" si="0"/>
        <v/>
      </c>
      <c r="W26" s="83">
        <f t="shared" si="14"/>
        <v>-1</v>
      </c>
      <c r="X26" s="85" t="str">
        <f t="shared" si="15"/>
        <v>L</v>
      </c>
      <c r="Y26" s="9" t="str">
        <f t="shared" si="10"/>
        <v>B</v>
      </c>
      <c r="Z26" s="4" t="str">
        <f t="shared" si="6"/>
        <v>F</v>
      </c>
      <c r="AA26" s="4" t="str">
        <f t="shared" si="7"/>
        <v>B</v>
      </c>
      <c r="AB26" s="4" t="str">
        <f t="shared" si="4"/>
        <v>WW</v>
      </c>
      <c r="AC26" s="4" t="str">
        <f t="shared" si="8"/>
        <v>WW</v>
      </c>
      <c r="AD26" s="4" t="str">
        <f t="shared" si="9"/>
        <v>WW</v>
      </c>
      <c r="AE26" s="1" t="str">
        <f t="shared" si="16"/>
        <v/>
      </c>
      <c r="AF26" s="1" t="str">
        <f t="shared" si="17"/>
        <v>B</v>
      </c>
      <c r="AG26" s="1" t="str">
        <f t="shared" si="18"/>
        <v>L4</v>
      </c>
      <c r="AH26" s="1" t="str">
        <f t="shared" si="19"/>
        <v/>
      </c>
      <c r="AI26" s="1" t="str">
        <f t="shared" si="20"/>
        <v/>
      </c>
      <c r="AJ26" s="1" t="str">
        <f t="shared" si="21"/>
        <v>L4</v>
      </c>
      <c r="AK26" s="1">
        <f t="shared" si="46"/>
        <v>4</v>
      </c>
      <c r="AL26" s="1">
        <f t="shared" si="47"/>
        <v>5</v>
      </c>
      <c r="AM26" s="1">
        <f t="shared" si="5"/>
        <v>-7</v>
      </c>
      <c r="AN26" s="1">
        <f t="shared" si="22"/>
        <v>-1</v>
      </c>
      <c r="AO26" s="1" t="str">
        <f t="shared" si="56"/>
        <v>C</v>
      </c>
      <c r="AP26" s="1" t="str">
        <f t="shared" si="23"/>
        <v>N</v>
      </c>
      <c r="AQ26" s="1" t="str">
        <f t="shared" si="24"/>
        <v>Y</v>
      </c>
      <c r="AR26" s="1" t="str">
        <f t="shared" si="25"/>
        <v>Y</v>
      </c>
      <c r="AS26" s="1">
        <f t="shared" si="26"/>
        <v>17</v>
      </c>
      <c r="AT26" s="15" t="str">
        <f t="shared" si="27"/>
        <v>N</v>
      </c>
      <c r="AU26" s="1" t="str">
        <f t="shared" si="28"/>
        <v>Y</v>
      </c>
      <c r="AV26" s="1" t="str">
        <f t="shared" si="29"/>
        <v>N</v>
      </c>
      <c r="AW26" s="1" t="str">
        <f t="shared" si="30"/>
        <v>N</v>
      </c>
      <c r="AX26" s="1" t="str">
        <f t="shared" si="31"/>
        <v/>
      </c>
      <c r="AY26" s="1" t="str">
        <f t="shared" si="32"/>
        <v>L4</v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34000</v>
      </c>
      <c r="BC26" s="1" t="str">
        <f t="shared" si="57"/>
        <v>00123</v>
      </c>
      <c r="BD26" s="1" t="str">
        <f t="shared" si="48"/>
        <v>234000</v>
      </c>
      <c r="BE26" s="1" t="str">
        <f t="shared" si="48"/>
        <v>000123</v>
      </c>
      <c r="BF26" s="1" t="str">
        <f t="shared" si="49"/>
        <v>B</v>
      </c>
      <c r="BG26" s="1" t="str">
        <f t="shared" si="34"/>
        <v>F3W</v>
      </c>
      <c r="BH26" s="1" t="str">
        <f t="shared" si="50"/>
        <v>B</v>
      </c>
      <c r="BI26" s="1" t="str">
        <f t="shared" si="35"/>
        <v>BW</v>
      </c>
      <c r="BJ26" s="1" t="str">
        <f t="shared" si="51"/>
        <v>L4</v>
      </c>
      <c r="BK26" s="1" t="str">
        <f t="shared" si="36"/>
        <v>BW</v>
      </c>
      <c r="BL26" s="1" t="str">
        <f t="shared" si="52"/>
        <v>L4</v>
      </c>
      <c r="BM26" s="1">
        <f t="shared" si="53"/>
        <v>1</v>
      </c>
      <c r="BN26" s="1" t="str">
        <f t="shared" si="54"/>
        <v>4</v>
      </c>
      <c r="BO26" s="1" t="str">
        <f t="shared" si="55"/>
        <v>4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>P7</v>
      </c>
      <c r="C27" s="102" t="str">
        <f t="shared" si="1"/>
        <v/>
      </c>
      <c r="D27" s="97" t="str">
        <f t="shared" si="37"/>
        <v>F2</v>
      </c>
      <c r="E27" s="98" t="str">
        <f t="shared" si="38"/>
        <v/>
      </c>
      <c r="F27" s="8" t="str">
        <f t="shared" si="12"/>
        <v>W</v>
      </c>
      <c r="H27" s="105" t="str">
        <f t="shared" si="2"/>
        <v/>
      </c>
      <c r="I27" s="97" t="str">
        <f t="shared" si="39"/>
        <v>L3</v>
      </c>
      <c r="J27" s="98" t="str">
        <f t="shared" si="40"/>
        <v/>
      </c>
      <c r="K27" s="8" t="str">
        <f t="shared" si="41"/>
        <v>W</v>
      </c>
      <c r="L27" s="54"/>
      <c r="M27" s="18" t="str">
        <f>IF('Hedging Dashboard'!AH27="","",'Hedging Dashboard'!AH27)</f>
        <v>P</v>
      </c>
      <c r="O27" s="9" t="str">
        <f t="shared" si="3"/>
        <v/>
      </c>
      <c r="P27" s="97" t="str">
        <f t="shared" si="42"/>
        <v>F2</v>
      </c>
      <c r="Q27" s="98" t="str">
        <f t="shared" si="43"/>
        <v/>
      </c>
      <c r="R27" s="4" t="str">
        <f t="shared" si="44"/>
        <v>W</v>
      </c>
      <c r="S27" s="4">
        <f t="shared" si="13"/>
        <v>-22</v>
      </c>
      <c r="T27" s="107" t="str">
        <f t="shared" si="45"/>
        <v/>
      </c>
      <c r="U27" s="4">
        <f>IF(M27="","",IF(B27="NB",U26,IF(T27="",SUM($T$5:$T27)+S27,SUM($T$5:$T27))))</f>
        <v>-22</v>
      </c>
      <c r="V27" s="109" t="str">
        <f t="shared" si="0"/>
        <v/>
      </c>
      <c r="W27" s="83">
        <f t="shared" si="14"/>
        <v>7</v>
      </c>
      <c r="X27" s="85" t="str">
        <f t="shared" si="15"/>
        <v>W</v>
      </c>
      <c r="Y27" s="9" t="str">
        <f t="shared" si="10"/>
        <v>B</v>
      </c>
      <c r="Z27" s="4" t="str">
        <f t="shared" si="6"/>
        <v>F</v>
      </c>
      <c r="AA27" s="4" t="str">
        <f t="shared" si="7"/>
        <v>B</v>
      </c>
      <c r="AB27" s="4" t="str">
        <f t="shared" si="4"/>
        <v>WL</v>
      </c>
      <c r="AC27" s="4" t="str">
        <f t="shared" si="8"/>
        <v>WW</v>
      </c>
      <c r="AD27" s="4" t="str">
        <f t="shared" si="9"/>
        <v>WL</v>
      </c>
      <c r="AE27" s="1" t="str">
        <f t="shared" si="16"/>
        <v>F2</v>
      </c>
      <c r="AF27" s="1" t="str">
        <f t="shared" si="17"/>
        <v/>
      </c>
      <c r="AG27" s="1" t="str">
        <f t="shared" si="18"/>
        <v>L3</v>
      </c>
      <c r="AH27" s="1" t="str">
        <f t="shared" si="19"/>
        <v/>
      </c>
      <c r="AI27" s="1" t="str">
        <f t="shared" si="20"/>
        <v>F2</v>
      </c>
      <c r="AJ27" s="1" t="str">
        <f t="shared" si="21"/>
        <v/>
      </c>
      <c r="AK27" s="1">
        <f t="shared" si="46"/>
        <v>7</v>
      </c>
      <c r="AL27" s="1">
        <f t="shared" si="47"/>
        <v>0</v>
      </c>
      <c r="AM27" s="1">
        <f t="shared" si="5"/>
        <v>-6</v>
      </c>
      <c r="AN27" s="1">
        <f t="shared" si="22"/>
        <v>1</v>
      </c>
      <c r="AO27" s="1" t="str">
        <f t="shared" si="56"/>
        <v>C</v>
      </c>
      <c r="AP27" s="1" t="str">
        <f t="shared" si="23"/>
        <v>Y</v>
      </c>
      <c r="AQ27" s="1" t="str">
        <f t="shared" si="24"/>
        <v>Y</v>
      </c>
      <c r="AR27" s="1" t="str">
        <f t="shared" si="25"/>
        <v>Y</v>
      </c>
      <c r="AS27" s="1">
        <f t="shared" si="26"/>
        <v>18</v>
      </c>
      <c r="AT27" s="15" t="str">
        <f t="shared" si="27"/>
        <v>N</v>
      </c>
      <c r="AU27" s="1" t="str">
        <f t="shared" si="28"/>
        <v>N</v>
      </c>
      <c r="AV27" s="1" t="str">
        <f t="shared" si="29"/>
        <v>Y</v>
      </c>
      <c r="AW27" s="1" t="str">
        <f t="shared" si="30"/>
        <v>N</v>
      </c>
      <c r="AX27" s="1" t="str">
        <f t="shared" si="31"/>
        <v>F2</v>
      </c>
      <c r="AY27" s="1" t="str">
        <f t="shared" si="32"/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57"/>
        <v>40001</v>
      </c>
      <c r="BC27" s="1" t="str">
        <f t="shared" si="57"/>
        <v>01230</v>
      </c>
      <c r="BD27" s="1" t="str">
        <f t="shared" si="48"/>
        <v>340001</v>
      </c>
      <c r="BE27" s="1" t="str">
        <f t="shared" si="48"/>
        <v>001230</v>
      </c>
      <c r="BF27" s="1" t="str">
        <f t="shared" si="49"/>
        <v>B</v>
      </c>
      <c r="BG27" s="1" t="str">
        <f t="shared" si="34"/>
        <v>BL</v>
      </c>
      <c r="BH27" s="1" t="str">
        <f t="shared" si="50"/>
        <v>F2</v>
      </c>
      <c r="BI27" s="1" t="str">
        <f t="shared" si="35"/>
        <v>L4W</v>
      </c>
      <c r="BJ27" s="1" t="str">
        <f t="shared" si="51"/>
        <v>L3</v>
      </c>
      <c r="BK27" s="1" t="str">
        <f t="shared" si="36"/>
        <v>L4L</v>
      </c>
      <c r="BL27" s="1" t="str">
        <f t="shared" si="52"/>
        <v>F2</v>
      </c>
      <c r="BM27" s="1" t="str">
        <f t="shared" si="53"/>
        <v>2</v>
      </c>
      <c r="BN27" s="1" t="str">
        <f t="shared" si="54"/>
        <v>3</v>
      </c>
      <c r="BO27" s="1" t="str">
        <f t="shared" si="55"/>
        <v>2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>P7</v>
      </c>
      <c r="C28" s="102" t="str">
        <f t="shared" si="1"/>
        <v/>
      </c>
      <c r="D28" s="97" t="str">
        <f t="shared" si="37"/>
        <v>B</v>
      </c>
      <c r="E28" s="98" t="str">
        <f t="shared" si="38"/>
        <v/>
      </c>
      <c r="F28" s="8" t="str">
        <f t="shared" si="12"/>
        <v>W</v>
      </c>
      <c r="H28" s="105" t="str">
        <f t="shared" si="2"/>
        <v/>
      </c>
      <c r="I28" s="97" t="str">
        <f t="shared" si="39"/>
        <v>L5</v>
      </c>
      <c r="J28" s="98" t="str">
        <f t="shared" si="40"/>
        <v/>
      </c>
      <c r="K28" s="8" t="str">
        <f t="shared" si="41"/>
        <v>W</v>
      </c>
      <c r="L28" s="54"/>
      <c r="M28" s="18" t="str">
        <f>IF('Hedging Dashboard'!AH28="","",'Hedging Dashboard'!AH28)</f>
        <v>P</v>
      </c>
      <c r="O28" s="9" t="str">
        <f t="shared" si="3"/>
        <v/>
      </c>
      <c r="P28" s="97" t="str">
        <f t="shared" si="42"/>
        <v>B</v>
      </c>
      <c r="Q28" s="98" t="str">
        <f t="shared" si="43"/>
        <v/>
      </c>
      <c r="R28" s="4" t="str">
        <f t="shared" si="44"/>
        <v>W</v>
      </c>
      <c r="S28" s="4">
        <f t="shared" si="13"/>
        <v>-15</v>
      </c>
      <c r="T28" s="107">
        <f t="shared" si="45"/>
        <v>-15</v>
      </c>
      <c r="U28" s="4">
        <f>IF(M28="","",IF(B28="NB",U27,IF(T28="",SUM($T$5:$T28)+S28,SUM($T$5:$T28))))</f>
        <v>-15</v>
      </c>
      <c r="V28" s="109" t="str">
        <f t="shared" si="0"/>
        <v>Rabbit</v>
      </c>
      <c r="W28" s="83">
        <f t="shared" si="14"/>
        <v>7</v>
      </c>
      <c r="X28" s="85" t="str">
        <f t="shared" si="15"/>
        <v>W</v>
      </c>
      <c r="Y28" s="9" t="str">
        <f t="shared" si="10"/>
        <v>B</v>
      </c>
      <c r="Z28" s="4" t="str">
        <f t="shared" si="6"/>
        <v>F</v>
      </c>
      <c r="AA28" s="4" t="str">
        <f t="shared" si="7"/>
        <v>B</v>
      </c>
      <c r="AB28" s="4" t="str">
        <f t="shared" si="4"/>
        <v>LW</v>
      </c>
      <c r="AC28" s="4" t="str">
        <f t="shared" si="8"/>
        <v>WW</v>
      </c>
      <c r="AD28" s="4" t="str">
        <f t="shared" si="9"/>
        <v>LW</v>
      </c>
      <c r="AE28" s="1" t="str">
        <f t="shared" si="16"/>
        <v>B</v>
      </c>
      <c r="AF28" s="1" t="str">
        <f t="shared" si="17"/>
        <v/>
      </c>
      <c r="AG28" s="1" t="str">
        <f t="shared" si="18"/>
        <v>L5</v>
      </c>
      <c r="AH28" s="1" t="str">
        <f t="shared" si="19"/>
        <v/>
      </c>
      <c r="AI28" s="1" t="str">
        <f t="shared" si="20"/>
        <v>B</v>
      </c>
      <c r="AJ28" s="1" t="str">
        <f t="shared" si="21"/>
        <v/>
      </c>
      <c r="AK28" s="1">
        <f t="shared" si="46"/>
        <v>7</v>
      </c>
      <c r="AL28" s="1">
        <f t="shared" si="47"/>
        <v>0</v>
      </c>
      <c r="AM28" s="1">
        <f t="shared" si="5"/>
        <v>-3</v>
      </c>
      <c r="AN28" s="1">
        <f t="shared" si="22"/>
        <v>3</v>
      </c>
      <c r="AO28" s="1" t="str">
        <f t="shared" si="56"/>
        <v>C</v>
      </c>
      <c r="AP28" s="1" t="str">
        <f t="shared" si="23"/>
        <v>N</v>
      </c>
      <c r="AQ28" s="1" t="str">
        <f t="shared" si="24"/>
        <v>Y</v>
      </c>
      <c r="AR28" s="1" t="str">
        <f t="shared" si="25"/>
        <v>N</v>
      </c>
      <c r="AS28" s="1">
        <f t="shared" si="26"/>
        <v>19</v>
      </c>
      <c r="AT28" s="15" t="str">
        <f t="shared" si="27"/>
        <v>Y</v>
      </c>
      <c r="AU28" s="1" t="str">
        <f t="shared" si="28"/>
        <v>Y</v>
      </c>
      <c r="AV28" s="1" t="str">
        <f t="shared" si="29"/>
        <v>N</v>
      </c>
      <c r="AW28" s="1" t="str">
        <f t="shared" si="30"/>
        <v>R</v>
      </c>
      <c r="AX28" s="1" t="str">
        <f t="shared" si="31"/>
        <v>B</v>
      </c>
      <c r="AY28" s="1" t="str">
        <f t="shared" si="32"/>
        <v/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57"/>
        <v>00012</v>
      </c>
      <c r="BC28" s="1" t="str">
        <f t="shared" si="57"/>
        <v>12300</v>
      </c>
      <c r="BD28" s="1" t="str">
        <f t="shared" si="48"/>
        <v>400012</v>
      </c>
      <c r="BE28" s="1" t="str">
        <f t="shared" si="48"/>
        <v>012300</v>
      </c>
      <c r="BF28" s="1" t="str">
        <f t="shared" si="49"/>
        <v>B</v>
      </c>
      <c r="BG28" s="1" t="str">
        <f t="shared" si="34"/>
        <v>F2W</v>
      </c>
      <c r="BH28" s="1" t="str">
        <f t="shared" si="50"/>
        <v>B</v>
      </c>
      <c r="BI28" s="1" t="str">
        <f t="shared" si="35"/>
        <v>L3W</v>
      </c>
      <c r="BJ28" s="1" t="str">
        <f t="shared" si="51"/>
        <v>L5</v>
      </c>
      <c r="BK28" s="1" t="str">
        <f t="shared" si="36"/>
        <v>F2W</v>
      </c>
      <c r="BL28" s="1" t="str">
        <f t="shared" si="52"/>
        <v>B</v>
      </c>
      <c r="BM28" s="1">
        <f t="shared" si="53"/>
        <v>1</v>
      </c>
      <c r="BN28" s="1" t="str">
        <f t="shared" si="54"/>
        <v>5</v>
      </c>
      <c r="BO28" s="1">
        <f t="shared" si="55"/>
        <v>1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6" t="str">
        <f t="shared" si="11"/>
        <v>P1</v>
      </c>
      <c r="C29" s="103" t="str">
        <f t="shared" si="1"/>
        <v/>
      </c>
      <c r="D29" s="99" t="str">
        <f t="shared" si="37"/>
        <v>B</v>
      </c>
      <c r="E29" s="100" t="str">
        <f t="shared" si="38"/>
        <v/>
      </c>
      <c r="F29" s="10" t="str">
        <f t="shared" si="12"/>
        <v>W</v>
      </c>
      <c r="H29" s="106" t="str">
        <f t="shared" si="2"/>
        <v/>
      </c>
      <c r="I29" s="99" t="str">
        <f t="shared" si="39"/>
        <v/>
      </c>
      <c r="J29" s="100" t="str">
        <f t="shared" si="40"/>
        <v>B</v>
      </c>
      <c r="K29" s="10" t="str">
        <f t="shared" si="41"/>
        <v>L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99" t="str">
        <f t="shared" si="42"/>
        <v>B</v>
      </c>
      <c r="Q29" s="100" t="str">
        <f t="shared" si="43"/>
        <v/>
      </c>
      <c r="R29" s="5" t="str">
        <f t="shared" si="44"/>
        <v>W</v>
      </c>
      <c r="S29" s="5">
        <f t="shared" si="13"/>
        <v>1</v>
      </c>
      <c r="T29" s="107" t="str">
        <f t="shared" si="45"/>
        <v/>
      </c>
      <c r="U29" s="5">
        <f>IF(M29="","",IF(B29="NB",U28,IF(T29="",SUM($T$5:$T29)+S29,SUM($T$5:$T29))))</f>
        <v>-14</v>
      </c>
      <c r="V29" s="110" t="str">
        <f t="shared" si="0"/>
        <v/>
      </c>
      <c r="W29" s="83">
        <f t="shared" si="14"/>
        <v>1</v>
      </c>
      <c r="X29" s="85" t="str">
        <f t="shared" si="15"/>
        <v>W</v>
      </c>
      <c r="Y29" s="9" t="str">
        <f t="shared" si="10"/>
        <v>B</v>
      </c>
      <c r="Z29" s="4" t="str">
        <f t="shared" si="6"/>
        <v>F</v>
      </c>
      <c r="AA29" s="4" t="str">
        <f t="shared" si="7"/>
        <v>B</v>
      </c>
      <c r="AB29" s="4" t="str">
        <f t="shared" si="4"/>
        <v>WW</v>
      </c>
      <c r="AC29" s="4" t="str">
        <f t="shared" si="8"/>
        <v>WW</v>
      </c>
      <c r="AD29" s="4" t="str">
        <f t="shared" si="9"/>
        <v>WW</v>
      </c>
      <c r="AE29" s="1" t="str">
        <f t="shared" si="16"/>
        <v>B</v>
      </c>
      <c r="AF29" s="1" t="str">
        <f t="shared" si="17"/>
        <v/>
      </c>
      <c r="AG29" s="1" t="str">
        <f t="shared" si="18"/>
        <v/>
      </c>
      <c r="AH29" s="1" t="str">
        <f t="shared" si="19"/>
        <v>B</v>
      </c>
      <c r="AI29" s="1" t="str">
        <f t="shared" si="20"/>
        <v>B</v>
      </c>
      <c r="AJ29" s="1" t="str">
        <f t="shared" si="21"/>
        <v/>
      </c>
      <c r="AK29" s="1">
        <f t="shared" si="46"/>
        <v>2</v>
      </c>
      <c r="AL29" s="1">
        <f t="shared" si="47"/>
        <v>1</v>
      </c>
      <c r="AM29" s="1">
        <f t="shared" si="5"/>
        <v>-3</v>
      </c>
      <c r="AN29" s="1">
        <f t="shared" si="22"/>
        <v>0</v>
      </c>
      <c r="AO29" s="1" t="str">
        <f t="shared" si="56"/>
        <v>S</v>
      </c>
      <c r="AP29" s="1" t="str">
        <f t="shared" si="23"/>
        <v>Y</v>
      </c>
      <c r="AQ29" s="1" t="str">
        <f t="shared" si="24"/>
        <v>Y</v>
      </c>
      <c r="AR29" s="1" t="str">
        <f t="shared" si="25"/>
        <v>Y</v>
      </c>
      <c r="AS29" s="1">
        <f t="shared" si="26"/>
        <v>1</v>
      </c>
      <c r="AT29" s="15" t="str">
        <f t="shared" si="27"/>
        <v>N</v>
      </c>
      <c r="AU29" s="1" t="str">
        <f t="shared" si="28"/>
        <v>N</v>
      </c>
      <c r="AV29" s="1" t="str">
        <f t="shared" si="29"/>
        <v>N</v>
      </c>
      <c r="AW29" s="1" t="str">
        <f t="shared" si="30"/>
        <v>N</v>
      </c>
      <c r="AX29" s="1" t="str">
        <f t="shared" si="31"/>
        <v>B</v>
      </c>
      <c r="AY29" s="1" t="str">
        <f t="shared" si="32"/>
        <v/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57"/>
        <v>00123</v>
      </c>
      <c r="BC29" s="1" t="str">
        <f t="shared" si="57"/>
        <v>23000</v>
      </c>
      <c r="BD29" s="1" t="str">
        <f t="shared" si="48"/>
        <v>000123</v>
      </c>
      <c r="BE29" s="1" t="str">
        <f t="shared" si="48"/>
        <v>123000</v>
      </c>
      <c r="BF29" s="1" t="str">
        <f t="shared" si="49"/>
        <v>P</v>
      </c>
      <c r="BG29" s="1" t="str">
        <f t="shared" si="34"/>
        <v>BW</v>
      </c>
      <c r="BH29" s="1" t="str">
        <f t="shared" si="50"/>
        <v>B</v>
      </c>
      <c r="BI29" s="1" t="str">
        <f t="shared" si="35"/>
        <v>L5W</v>
      </c>
      <c r="BJ29" s="1" t="str">
        <f t="shared" si="51"/>
        <v>B</v>
      </c>
      <c r="BK29" s="1" t="str">
        <f t="shared" si="36"/>
        <v>BW</v>
      </c>
      <c r="BL29" s="1" t="str">
        <f t="shared" si="52"/>
        <v>B</v>
      </c>
      <c r="BM29" s="1">
        <f t="shared" si="53"/>
        <v>1</v>
      </c>
      <c r="BN29" s="1">
        <f t="shared" si="54"/>
        <v>1</v>
      </c>
      <c r="BO29" s="1">
        <f t="shared" si="55"/>
        <v>1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>P6</v>
      </c>
      <c r="C30" s="101" t="str">
        <f t="shared" si="1"/>
        <v/>
      </c>
      <c r="D30" s="13" t="str">
        <f t="shared" si="37"/>
        <v>L4</v>
      </c>
      <c r="E30" s="45" t="str">
        <f t="shared" si="38"/>
        <v/>
      </c>
      <c r="F30" s="14" t="str">
        <f t="shared" si="12"/>
        <v/>
      </c>
      <c r="H30" s="104" t="str">
        <f t="shared" si="2"/>
        <v/>
      </c>
      <c r="I30" s="13" t="str">
        <f t="shared" si="39"/>
        <v/>
      </c>
      <c r="J30" s="45" t="str">
        <f t="shared" si="40"/>
        <v>F2</v>
      </c>
      <c r="K30" s="14" t="str">
        <f t="shared" si="41"/>
        <v/>
      </c>
      <c r="L30" s="54"/>
      <c r="M30" s="18" t="str">
        <f>IF('Hedging Dashboard'!AH30="","",'Hedging Dashboard'!AH30)</f>
        <v/>
      </c>
      <c r="O30" s="12" t="str">
        <f t="shared" si="3"/>
        <v/>
      </c>
      <c r="P30" s="13" t="str">
        <f t="shared" si="42"/>
        <v>L4</v>
      </c>
      <c r="Q30" s="45" t="str">
        <f t="shared" si="43"/>
        <v/>
      </c>
      <c r="R30" s="96" t="str">
        <f t="shared" si="44"/>
        <v/>
      </c>
      <c r="S30" s="96" t="str">
        <f t="shared" si="13"/>
        <v/>
      </c>
      <c r="T30" s="107" t="str">
        <f t="shared" si="45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 t="shared" si="14"/>
        <v>#VALUE!</v>
      </c>
      <c r="X30" s="85" t="str">
        <f t="shared" si="15"/>
        <v/>
      </c>
      <c r="Y30" s="9" t="str">
        <f t="shared" si="10"/>
        <v>B</v>
      </c>
      <c r="Z30" s="4" t="str">
        <f t="shared" si="6"/>
        <v>F</v>
      </c>
      <c r="AA30" s="4" t="str">
        <f t="shared" si="7"/>
        <v>B</v>
      </c>
      <c r="AB30" s="4" t="str">
        <f t="shared" si="4"/>
        <v>WW</v>
      </c>
      <c r="AC30" s="4" t="str">
        <f t="shared" si="8"/>
        <v>WL</v>
      </c>
      <c r="AD30" s="4" t="str">
        <f t="shared" si="9"/>
        <v>WW</v>
      </c>
      <c r="AE30" s="1" t="str">
        <f t="shared" si="16"/>
        <v>L4</v>
      </c>
      <c r="AF30" s="1" t="str">
        <f t="shared" si="17"/>
        <v/>
      </c>
      <c r="AG30" s="1" t="str">
        <f t="shared" si="18"/>
        <v/>
      </c>
      <c r="AH30" s="1" t="str">
        <f t="shared" si="19"/>
        <v>F2</v>
      </c>
      <c r="AI30" s="1" t="str">
        <f t="shared" si="20"/>
        <v>L4</v>
      </c>
      <c r="AJ30" s="1" t="str">
        <f t="shared" si="21"/>
        <v/>
      </c>
      <c r="AK30" s="1">
        <f t="shared" si="46"/>
        <v>8</v>
      </c>
      <c r="AL30" s="1">
        <f t="shared" si="47"/>
        <v>2</v>
      </c>
      <c r="AM30" s="1" t="str">
        <f t="shared" si="5"/>
        <v/>
      </c>
      <c r="AN30" s="1">
        <f t="shared" si="22"/>
        <v>0</v>
      </c>
      <c r="AO30" s="1" t="str">
        <f t="shared" si="56"/>
        <v>C</v>
      </c>
      <c r="AP30" s="1" t="str">
        <f t="shared" si="23"/>
        <v>Y</v>
      </c>
      <c r="AQ30" s="1" t="str">
        <f t="shared" si="24"/>
        <v>Y</v>
      </c>
      <c r="AR30" s="1" t="str">
        <f t="shared" si="25"/>
        <v>Y</v>
      </c>
      <c r="AS30" s="1">
        <f t="shared" si="26"/>
        <v>2</v>
      </c>
      <c r="AT30" s="15" t="str">
        <f t="shared" si="27"/>
        <v>N</v>
      </c>
      <c r="AU30" s="1" t="str">
        <f t="shared" si="28"/>
        <v>N</v>
      </c>
      <c r="AV30" s="1" t="str">
        <f t="shared" si="29"/>
        <v>N</v>
      </c>
      <c r="AW30" s="1" t="str">
        <f t="shared" si="30"/>
        <v>N</v>
      </c>
      <c r="AX30" s="1" t="str">
        <f t="shared" si="31"/>
        <v>L4</v>
      </c>
      <c r="AY30" s="1" t="str">
        <f t="shared" si="32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01234</v>
      </c>
      <c r="BC30" s="1" t="str">
        <f t="shared" si="57"/>
        <v>30000</v>
      </c>
      <c r="BD30" s="1" t="str">
        <f t="shared" si="48"/>
        <v>001234</v>
      </c>
      <c r="BE30" s="1" t="str">
        <f t="shared" si="48"/>
        <v>230000</v>
      </c>
      <c r="BF30" s="1" t="str">
        <f t="shared" si="49"/>
        <v>P</v>
      </c>
      <c r="BG30" s="1" t="str">
        <f t="shared" si="34"/>
        <v>BW</v>
      </c>
      <c r="BH30" s="1" t="str">
        <f t="shared" si="50"/>
        <v>L4</v>
      </c>
      <c r="BI30" s="1" t="str">
        <f t="shared" si="35"/>
        <v>BL</v>
      </c>
      <c r="BJ30" s="1" t="str">
        <f t="shared" si="51"/>
        <v>F2</v>
      </c>
      <c r="BK30" s="1" t="str">
        <f t="shared" si="36"/>
        <v>BW</v>
      </c>
      <c r="BL30" s="1" t="str">
        <f t="shared" si="52"/>
        <v>L4</v>
      </c>
      <c r="BM30" s="1" t="str">
        <f t="shared" si="53"/>
        <v>4</v>
      </c>
      <c r="BN30" s="1" t="str">
        <f t="shared" si="54"/>
        <v>2</v>
      </c>
      <c r="BO30" s="1" t="str">
        <f t="shared" si="55"/>
        <v>4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102" t="str">
        <f t="shared" si="1"/>
        <v/>
      </c>
      <c r="D31" s="97" t="str">
        <f t="shared" si="37"/>
        <v/>
      </c>
      <c r="E31" s="98" t="str">
        <f t="shared" si="38"/>
        <v/>
      </c>
      <c r="F31" s="8" t="str">
        <f t="shared" si="12"/>
        <v/>
      </c>
      <c r="H31" s="105" t="str">
        <f t="shared" si="2"/>
        <v/>
      </c>
      <c r="I31" s="97" t="str">
        <f t="shared" si="39"/>
        <v/>
      </c>
      <c r="J31" s="98" t="str">
        <f t="shared" si="40"/>
        <v/>
      </c>
      <c r="K31" s="8" t="str">
        <f t="shared" si="41"/>
        <v/>
      </c>
      <c r="L31" s="54"/>
      <c r="M31" s="18" t="str">
        <f>IF('Hedging Dashboard'!AH31="","",'Hedging Dashboard'!AH31)</f>
        <v/>
      </c>
      <c r="O31" s="9" t="str">
        <f t="shared" si="3"/>
        <v/>
      </c>
      <c r="P31" s="97" t="str">
        <f t="shared" si="42"/>
        <v/>
      </c>
      <c r="Q31" s="98" t="str">
        <f t="shared" si="43"/>
        <v/>
      </c>
      <c r="R31" s="4" t="str">
        <f t="shared" si="44"/>
        <v/>
      </c>
      <c r="S31" s="4" t="str">
        <f t="shared" si="13"/>
        <v/>
      </c>
      <c r="T31" s="107" t="str">
        <f t="shared" si="45"/>
        <v/>
      </c>
      <c r="U31" s="4" t="str">
        <f>IF(M31="","",IF(B31="NB",U30,IF(T31="",SUM($T$5:$T31)+S31,SUM($T$5:$T31))))</f>
        <v/>
      </c>
      <c r="V31" s="109" t="str">
        <f t="shared" si="0"/>
        <v/>
      </c>
      <c r="W31" s="83" t="e">
        <f t="shared" si="14"/>
        <v>#VALUE!</v>
      </c>
      <c r="X31" s="85" t="str">
        <f t="shared" si="15"/>
        <v/>
      </c>
      <c r="Y31" s="9" t="str">
        <f t="shared" si="10"/>
        <v>B</v>
      </c>
      <c r="Z31" s="4" t="str">
        <f t="shared" si="6"/>
        <v>F</v>
      </c>
      <c r="AA31" s="4" t="str">
        <f t="shared" si="7"/>
        <v>B</v>
      </c>
      <c r="AB31" s="4" t="str">
        <f t="shared" si="4"/>
        <v>W</v>
      </c>
      <c r="AC31" s="4" t="str">
        <f t="shared" si="8"/>
        <v>L</v>
      </c>
      <c r="AD31" s="4" t="str">
        <f t="shared" si="9"/>
        <v>W</v>
      </c>
      <c r="AE31" s="1" t="str">
        <f t="shared" si="16"/>
        <v/>
      </c>
      <c r="AF31" s="1" t="str">
        <f t="shared" si="17"/>
        <v/>
      </c>
      <c r="AG31" s="1" t="str">
        <f t="shared" si="18"/>
        <v/>
      </c>
      <c r="AH31" s="1" t="str">
        <f t="shared" si="19"/>
        <v/>
      </c>
      <c r="AI31" s="1" t="str">
        <f t="shared" si="20"/>
        <v/>
      </c>
      <c r="AJ31" s="1" t="str">
        <f t="shared" si="21"/>
        <v/>
      </c>
      <c r="AK31" s="1">
        <f t="shared" si="46"/>
        <v>0</v>
      </c>
      <c r="AL31" s="1">
        <f t="shared" si="47"/>
        <v>0</v>
      </c>
      <c r="AM31" s="1" t="str">
        <f t="shared" si="5"/>
        <v/>
      </c>
      <c r="AN31" s="1">
        <f t="shared" si="22"/>
        <v>0</v>
      </c>
      <c r="AO31" s="1" t="str">
        <f t="shared" si="56"/>
        <v/>
      </c>
      <c r="AP31" s="1" t="str">
        <f t="shared" si="23"/>
        <v>Y</v>
      </c>
      <c r="AQ31" s="1" t="str">
        <f t="shared" si="24"/>
        <v>N</v>
      </c>
      <c r="AR31" s="1" t="str">
        <f t="shared" si="25"/>
        <v>Y</v>
      </c>
      <c r="AS31" s="1" t="str">
        <f t="shared" si="26"/>
        <v/>
      </c>
      <c r="AT31" s="15" t="str">
        <f t="shared" si="27"/>
        <v/>
      </c>
      <c r="AU31" s="1" t="str">
        <f t="shared" si="28"/>
        <v/>
      </c>
      <c r="AV31" s="1" t="str">
        <f t="shared" si="29"/>
        <v/>
      </c>
      <c r="AW31" s="1" t="str">
        <f t="shared" si="30"/>
        <v/>
      </c>
      <c r="AX31" s="1" t="str">
        <f t="shared" si="31"/>
        <v/>
      </c>
      <c r="AY31" s="1" t="str">
        <f t="shared" si="32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12340</v>
      </c>
      <c r="BC31" s="1" t="str">
        <f t="shared" si="57"/>
        <v>00000</v>
      </c>
      <c r="BD31" s="1" t="str">
        <f t="shared" si="48"/>
        <v>012340</v>
      </c>
      <c r="BE31" s="1" t="str">
        <f t="shared" si="48"/>
        <v>300000</v>
      </c>
      <c r="BF31" s="1" t="str">
        <f t="shared" si="49"/>
        <v>P</v>
      </c>
      <c r="BG31" s="1" t="str">
        <f t="shared" si="34"/>
        <v>L4</v>
      </c>
      <c r="BH31" s="1" t="str">
        <f t="shared" si="50"/>
        <v/>
      </c>
      <c r="BI31" s="1" t="str">
        <f t="shared" si="35"/>
        <v>F2</v>
      </c>
      <c r="BJ31" s="1" t="str">
        <f t="shared" si="51"/>
        <v/>
      </c>
      <c r="BK31" s="1" t="str">
        <f t="shared" si="36"/>
        <v>L4</v>
      </c>
      <c r="BL31" s="1" t="str">
        <f t="shared" si="52"/>
        <v/>
      </c>
      <c r="BM31" s="1" t="str">
        <f t="shared" si="53"/>
        <v/>
      </c>
      <c r="BN31" s="1" t="str">
        <f t="shared" si="54"/>
        <v/>
      </c>
      <c r="BO31" s="1" t="str">
        <f t="shared" si="55"/>
        <v/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102" t="str">
        <f t="shared" si="1"/>
        <v/>
      </c>
      <c r="D32" s="97" t="str">
        <f t="shared" si="37"/>
        <v/>
      </c>
      <c r="E32" s="98" t="str">
        <f t="shared" si="38"/>
        <v/>
      </c>
      <c r="F32" s="8" t="str">
        <f t="shared" si="12"/>
        <v/>
      </c>
      <c r="H32" s="105" t="str">
        <f t="shared" si="2"/>
        <v/>
      </c>
      <c r="I32" s="97" t="str">
        <f t="shared" si="39"/>
        <v/>
      </c>
      <c r="J32" s="98" t="str">
        <f t="shared" si="40"/>
        <v/>
      </c>
      <c r="K32" s="8" t="str">
        <f t="shared" si="41"/>
        <v/>
      </c>
      <c r="L32" s="54"/>
      <c r="M32" s="18" t="str">
        <f>IF('Hedging Dashboard'!AH32="","",'Hedging Dashboard'!AH32)</f>
        <v/>
      </c>
      <c r="O32" s="9" t="str">
        <f t="shared" si="3"/>
        <v/>
      </c>
      <c r="P32" s="97" t="str">
        <f t="shared" si="42"/>
        <v/>
      </c>
      <c r="Q32" s="98" t="str">
        <f t="shared" si="43"/>
        <v/>
      </c>
      <c r="R32" s="4" t="str">
        <f t="shared" si="44"/>
        <v/>
      </c>
      <c r="S32" s="4" t="str">
        <f t="shared" si="13"/>
        <v/>
      </c>
      <c r="T32" s="107" t="str">
        <f t="shared" si="45"/>
        <v/>
      </c>
      <c r="U32" s="4" t="str">
        <f>IF(M32="","",IF(B32="NB",U31,IF(T32="",SUM($T$5:$T32)+S32,SUM($T$5:$T32))))</f>
        <v/>
      </c>
      <c r="V32" s="109" t="str">
        <f t="shared" si="0"/>
        <v/>
      </c>
      <c r="W32" s="83" t="e">
        <f t="shared" si="14"/>
        <v>#VALUE!</v>
      </c>
      <c r="X32" s="85" t="str">
        <f t="shared" si="15"/>
        <v/>
      </c>
      <c r="Y32" s="9" t="str">
        <f t="shared" si="10"/>
        <v>B</v>
      </c>
      <c r="Z32" s="4" t="str">
        <f t="shared" si="6"/>
        <v>F</v>
      </c>
      <c r="AA32" s="4" t="str">
        <f t="shared" si="7"/>
        <v>B</v>
      </c>
      <c r="AB32" s="4" t="str">
        <f t="shared" si="4"/>
        <v/>
      </c>
      <c r="AC32" s="4" t="str">
        <f t="shared" si="8"/>
        <v/>
      </c>
      <c r="AD32" s="4" t="str">
        <f t="shared" si="9"/>
        <v/>
      </c>
      <c r="AE32" s="1" t="str">
        <f t="shared" si="16"/>
        <v/>
      </c>
      <c r="AF32" s="1" t="str">
        <f t="shared" si="17"/>
        <v/>
      </c>
      <c r="AG32" s="1" t="str">
        <f t="shared" si="18"/>
        <v/>
      </c>
      <c r="AH32" s="1" t="str">
        <f t="shared" si="19"/>
        <v/>
      </c>
      <c r="AI32" s="1" t="str">
        <f t="shared" si="20"/>
        <v/>
      </c>
      <c r="AJ32" s="1" t="str">
        <f t="shared" si="21"/>
        <v/>
      </c>
      <c r="AK32" s="1">
        <f t="shared" si="46"/>
        <v>0</v>
      </c>
      <c r="AL32" s="1">
        <f t="shared" si="47"/>
        <v>0</v>
      </c>
      <c r="AM32" s="1" t="str">
        <f t="shared" si="5"/>
        <v/>
      </c>
      <c r="AN32" s="1">
        <f t="shared" si="22"/>
        <v>0</v>
      </c>
      <c r="AO32" s="1" t="str">
        <f t="shared" si="56"/>
        <v/>
      </c>
      <c r="AP32" s="1" t="str">
        <f t="shared" si="23"/>
        <v>N</v>
      </c>
      <c r="AQ32" s="1" t="str">
        <f t="shared" si="24"/>
        <v>N</v>
      </c>
      <c r="AR32" s="1" t="str">
        <f t="shared" si="25"/>
        <v>N</v>
      </c>
      <c r="AS32" s="1" t="str">
        <f t="shared" si="26"/>
        <v/>
      </c>
      <c r="AT32" s="15" t="str">
        <f t="shared" si="27"/>
        <v/>
      </c>
      <c r="AU32" s="1" t="str">
        <f t="shared" si="28"/>
        <v/>
      </c>
      <c r="AV32" s="1" t="str">
        <f t="shared" si="29"/>
        <v/>
      </c>
      <c r="AW32" s="1" t="str">
        <f t="shared" si="30"/>
        <v/>
      </c>
      <c r="AX32" s="1" t="str">
        <f t="shared" si="31"/>
        <v/>
      </c>
      <c r="AY32" s="1" t="str">
        <f t="shared" si="32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23400</v>
      </c>
      <c r="BC32" s="1" t="str">
        <f t="shared" si="57"/>
        <v>00000</v>
      </c>
      <c r="BD32" s="1" t="str">
        <f t="shared" si="48"/>
        <v>123400</v>
      </c>
      <c r="BE32" s="1" t="str">
        <f t="shared" si="48"/>
        <v>000000</v>
      </c>
      <c r="BF32" s="1" t="str">
        <f t="shared" si="49"/>
        <v>P</v>
      </c>
      <c r="BG32" s="1" t="str">
        <f t="shared" si="34"/>
        <v/>
      </c>
      <c r="BH32" s="1">
        <f t="shared" si="50"/>
        <v>0</v>
      </c>
      <c r="BI32" s="1" t="str">
        <f t="shared" si="35"/>
        <v/>
      </c>
      <c r="BJ32" s="1">
        <f t="shared" si="51"/>
        <v>0</v>
      </c>
      <c r="BK32" s="1" t="str">
        <f t="shared" si="36"/>
        <v/>
      </c>
      <c r="BL32" s="1">
        <f t="shared" si="52"/>
        <v>0</v>
      </c>
      <c r="BM32" s="1" t="str">
        <f t="shared" si="53"/>
        <v>0</v>
      </c>
      <c r="BN32" s="1" t="str">
        <f t="shared" si="54"/>
        <v>0</v>
      </c>
      <c r="BO32" s="1" t="str">
        <f t="shared" si="55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LLLLL</v>
      </c>
      <c r="BX32" s="1">
        <f>General!G30</f>
        <v>-6</v>
      </c>
    </row>
    <row r="33" spans="1:76" ht="15.75" thickBot="1">
      <c r="A33" s="1">
        <v>24</v>
      </c>
      <c r="B33" s="9" t="str">
        <f t="shared" si="11"/>
        <v/>
      </c>
      <c r="C33" s="102" t="str">
        <f t="shared" si="1"/>
        <v/>
      </c>
      <c r="D33" s="97" t="str">
        <f t="shared" si="37"/>
        <v/>
      </c>
      <c r="E33" s="98" t="str">
        <f t="shared" si="38"/>
        <v/>
      </c>
      <c r="F33" s="8" t="str">
        <f t="shared" si="12"/>
        <v/>
      </c>
      <c r="H33" s="105" t="str">
        <f t="shared" si="2"/>
        <v/>
      </c>
      <c r="I33" s="97" t="str">
        <f t="shared" si="39"/>
        <v/>
      </c>
      <c r="J33" s="98" t="str">
        <f t="shared" si="40"/>
        <v/>
      </c>
      <c r="K33" s="8" t="str">
        <f t="shared" si="41"/>
        <v/>
      </c>
      <c r="L33" s="54"/>
      <c r="M33" s="18" t="str">
        <f>IF('Hedging Dashboard'!AH33="","",'Hedging Dashboard'!AH33)</f>
        <v/>
      </c>
      <c r="O33" s="9" t="str">
        <f t="shared" si="3"/>
        <v/>
      </c>
      <c r="P33" s="97" t="str">
        <f t="shared" si="42"/>
        <v/>
      </c>
      <c r="Q33" s="98" t="str">
        <f t="shared" si="43"/>
        <v/>
      </c>
      <c r="R33" s="4" t="str">
        <f t="shared" si="44"/>
        <v/>
      </c>
      <c r="S33" s="4" t="str">
        <f t="shared" si="13"/>
        <v/>
      </c>
      <c r="T33" s="107" t="str">
        <f t="shared" si="45"/>
        <v/>
      </c>
      <c r="U33" s="4" t="str">
        <f>IF(M33="","",IF(B33="NB",U32,IF(T33="",SUM($T$5:$T33)+S33,SUM($T$5:$T33))))</f>
        <v/>
      </c>
      <c r="V33" s="109" t="str">
        <f t="shared" si="0"/>
        <v/>
      </c>
      <c r="W33" s="83" t="e">
        <f t="shared" si="14"/>
        <v>#VALUE!</v>
      </c>
      <c r="X33" s="85" t="str">
        <f t="shared" si="15"/>
        <v/>
      </c>
      <c r="Y33" s="9" t="str">
        <f t="shared" si="10"/>
        <v>B</v>
      </c>
      <c r="Z33" s="4" t="str">
        <f t="shared" si="6"/>
        <v>F</v>
      </c>
      <c r="AA33" s="4" t="str">
        <f t="shared" si="7"/>
        <v>B</v>
      </c>
      <c r="AB33" s="4" t="str">
        <f t="shared" si="4"/>
        <v/>
      </c>
      <c r="AC33" s="4" t="str">
        <f t="shared" si="8"/>
        <v/>
      </c>
      <c r="AD33" s="4" t="str">
        <f t="shared" si="9"/>
        <v/>
      </c>
      <c r="AE33" s="1" t="str">
        <f t="shared" si="16"/>
        <v/>
      </c>
      <c r="AF33" s="1" t="str">
        <f t="shared" si="17"/>
        <v/>
      </c>
      <c r="AG33" s="1" t="str">
        <f t="shared" si="18"/>
        <v/>
      </c>
      <c r="AH33" s="1" t="str">
        <f t="shared" si="19"/>
        <v/>
      </c>
      <c r="AI33" s="1" t="str">
        <f t="shared" si="20"/>
        <v/>
      </c>
      <c r="AJ33" s="1" t="str">
        <f t="shared" si="21"/>
        <v/>
      </c>
      <c r="AK33" s="1">
        <f t="shared" si="46"/>
        <v>0</v>
      </c>
      <c r="AL33" s="1">
        <f t="shared" si="47"/>
        <v>0</v>
      </c>
      <c r="AM33" s="1" t="str">
        <f t="shared" si="5"/>
        <v/>
      </c>
      <c r="AN33" s="1">
        <f t="shared" si="22"/>
        <v>0</v>
      </c>
      <c r="AO33" s="1" t="str">
        <f t="shared" si="56"/>
        <v/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 t="str">
        <f t="shared" si="26"/>
        <v/>
      </c>
      <c r="AT33" s="15" t="str">
        <f t="shared" si="27"/>
        <v/>
      </c>
      <c r="AU33" s="1" t="str">
        <f t="shared" si="28"/>
        <v/>
      </c>
      <c r="AV33" s="1" t="str">
        <f t="shared" si="29"/>
        <v/>
      </c>
      <c r="AW33" s="1" t="str">
        <f t="shared" si="30"/>
        <v/>
      </c>
      <c r="AX33" s="1" t="str">
        <f t="shared" si="31"/>
        <v/>
      </c>
      <c r="AY33" s="1" t="str">
        <f t="shared" si="32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34000</v>
      </c>
      <c r="BC33" s="1" t="str">
        <f t="shared" si="57"/>
        <v>00000</v>
      </c>
      <c r="BD33" s="1" t="str">
        <f t="shared" si="48"/>
        <v>234000</v>
      </c>
      <c r="BE33" s="1" t="str">
        <f t="shared" si="48"/>
        <v>000000</v>
      </c>
      <c r="BF33" s="1" t="str">
        <f t="shared" si="49"/>
        <v>B</v>
      </c>
      <c r="BG33" s="1" t="str">
        <f t="shared" si="34"/>
        <v/>
      </c>
      <c r="BH33" s="1">
        <f t="shared" si="50"/>
        <v>0</v>
      </c>
      <c r="BI33" s="1" t="str">
        <f t="shared" si="35"/>
        <v/>
      </c>
      <c r="BJ33" s="1">
        <f t="shared" si="51"/>
        <v>0</v>
      </c>
      <c r="BK33" s="1" t="str">
        <f t="shared" si="36"/>
        <v/>
      </c>
      <c r="BL33" s="1">
        <f t="shared" si="52"/>
        <v>0</v>
      </c>
      <c r="BM33" s="1" t="str">
        <f t="shared" si="53"/>
        <v>0</v>
      </c>
      <c r="BN33" s="1" t="str">
        <f t="shared" si="54"/>
        <v>0</v>
      </c>
      <c r="BO33" s="1" t="str">
        <f t="shared" si="55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LWLLL</v>
      </c>
      <c r="BX33" s="1">
        <f>General!G31</f>
        <v>-6</v>
      </c>
    </row>
    <row r="34" spans="1:76" ht="15.75" thickBot="1">
      <c r="A34" s="1">
        <v>25</v>
      </c>
      <c r="B34" s="86" t="str">
        <f t="shared" si="11"/>
        <v/>
      </c>
      <c r="C34" s="103" t="str">
        <f t="shared" si="1"/>
        <v/>
      </c>
      <c r="D34" s="99" t="str">
        <f t="shared" si="37"/>
        <v/>
      </c>
      <c r="E34" s="100" t="str">
        <f t="shared" si="38"/>
        <v/>
      </c>
      <c r="F34" s="10" t="str">
        <f t="shared" si="12"/>
        <v/>
      </c>
      <c r="H34" s="106" t="str">
        <f t="shared" si="2"/>
        <v/>
      </c>
      <c r="I34" s="99" t="str">
        <f t="shared" si="39"/>
        <v/>
      </c>
      <c r="J34" s="100" t="str">
        <f t="shared" si="40"/>
        <v/>
      </c>
      <c r="K34" s="10" t="str">
        <f t="shared" si="41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99" t="str">
        <f t="shared" si="42"/>
        <v/>
      </c>
      <c r="Q34" s="100" t="str">
        <f t="shared" si="43"/>
        <v/>
      </c>
      <c r="R34" s="5" t="str">
        <f t="shared" si="44"/>
        <v/>
      </c>
      <c r="S34" s="5" t="str">
        <f t="shared" si="13"/>
        <v/>
      </c>
      <c r="T34" s="107" t="str">
        <f t="shared" si="45"/>
        <v/>
      </c>
      <c r="U34" s="5" t="str">
        <f>IF(M34="","",IF(B34="NB",U33,IF(T34="",SUM($T$5:$T34)+S34,SUM($T$5:$T34))))</f>
        <v/>
      </c>
      <c r="V34" s="110" t="str">
        <f t="shared" si="0"/>
        <v/>
      </c>
      <c r="W34" s="83" t="e">
        <f t="shared" si="14"/>
        <v>#VALUE!</v>
      </c>
      <c r="X34" s="85" t="str">
        <f t="shared" si="15"/>
        <v/>
      </c>
      <c r="Y34" s="9" t="str">
        <f t="shared" si="10"/>
        <v>B</v>
      </c>
      <c r="Z34" s="4" t="str">
        <f t="shared" si="6"/>
        <v>F</v>
      </c>
      <c r="AA34" s="4" t="str">
        <f t="shared" si="7"/>
        <v>B</v>
      </c>
      <c r="AB34" s="4" t="str">
        <f t="shared" si="4"/>
        <v/>
      </c>
      <c r="AC34" s="4" t="str">
        <f t="shared" si="8"/>
        <v/>
      </c>
      <c r="AD34" s="4" t="str">
        <f t="shared" si="9"/>
        <v/>
      </c>
      <c r="AE34" s="1" t="str">
        <f t="shared" si="16"/>
        <v/>
      </c>
      <c r="AF34" s="1" t="str">
        <f t="shared" si="17"/>
        <v/>
      </c>
      <c r="AG34" s="1" t="str">
        <f t="shared" si="18"/>
        <v/>
      </c>
      <c r="AH34" s="1" t="str">
        <f t="shared" si="19"/>
        <v/>
      </c>
      <c r="AI34" s="1" t="str">
        <f t="shared" si="20"/>
        <v/>
      </c>
      <c r="AJ34" s="1" t="str">
        <f t="shared" si="21"/>
        <v/>
      </c>
      <c r="AK34" s="1">
        <f t="shared" si="46"/>
        <v>0</v>
      </c>
      <c r="AL34" s="1">
        <f t="shared" si="47"/>
        <v>0</v>
      </c>
      <c r="AM34" s="1" t="str">
        <f t="shared" si="5"/>
        <v/>
      </c>
      <c r="AN34" s="1">
        <f t="shared" si="22"/>
        <v>0</v>
      </c>
      <c r="AO34" s="1" t="str">
        <f t="shared" si="56"/>
        <v/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 t="str">
        <f t="shared" si="26"/>
        <v/>
      </c>
      <c r="AT34" s="15" t="str">
        <f t="shared" si="27"/>
        <v/>
      </c>
      <c r="AU34" s="1" t="str">
        <f t="shared" si="28"/>
        <v/>
      </c>
      <c r="AV34" s="1" t="str">
        <f t="shared" si="29"/>
        <v/>
      </c>
      <c r="AW34" s="1" t="str">
        <f t="shared" si="30"/>
        <v/>
      </c>
      <c r="AX34" s="1" t="str">
        <f t="shared" si="31"/>
        <v/>
      </c>
      <c r="AY34" s="1" t="str">
        <f t="shared" si="32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40000</v>
      </c>
      <c r="BC34" s="1" t="str">
        <f t="shared" si="57"/>
        <v>00000</v>
      </c>
      <c r="BD34" s="1" t="str">
        <f t="shared" si="48"/>
        <v>340000</v>
      </c>
      <c r="BE34" s="1" t="str">
        <f t="shared" si="48"/>
        <v>000000</v>
      </c>
      <c r="BF34" s="1" t="str">
        <f t="shared" si="49"/>
        <v>B</v>
      </c>
      <c r="BG34" s="1" t="str">
        <f t="shared" si="34"/>
        <v/>
      </c>
      <c r="BH34" s="1">
        <f t="shared" si="50"/>
        <v>0</v>
      </c>
      <c r="BI34" s="1" t="str">
        <f t="shared" si="35"/>
        <v/>
      </c>
      <c r="BJ34" s="1">
        <f t="shared" si="51"/>
        <v>0</v>
      </c>
      <c r="BK34" s="1" t="str">
        <f t="shared" si="36"/>
        <v/>
      </c>
      <c r="BL34" s="1">
        <f t="shared" si="52"/>
        <v>0</v>
      </c>
      <c r="BM34" s="1" t="str">
        <f t="shared" si="53"/>
        <v>0</v>
      </c>
      <c r="BN34" s="1" t="str">
        <f t="shared" si="54"/>
        <v>0</v>
      </c>
      <c r="BO34" s="1" t="str">
        <f t="shared" si="55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LLWLL</v>
      </c>
      <c r="BX34" s="1">
        <f>General!G32</f>
        <v>-3</v>
      </c>
    </row>
    <row r="35" spans="1:76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37"/>
        <v/>
      </c>
      <c r="E35" s="45" t="str">
        <f t="shared" si="38"/>
        <v/>
      </c>
      <c r="F35" s="14" t="str">
        <f t="shared" si="12"/>
        <v/>
      </c>
      <c r="H35" s="104" t="str">
        <f t="shared" si="2"/>
        <v/>
      </c>
      <c r="I35" s="13" t="str">
        <f t="shared" si="39"/>
        <v/>
      </c>
      <c r="J35" s="45" t="str">
        <f t="shared" si="40"/>
        <v/>
      </c>
      <c r="K35" s="14" t="str">
        <f t="shared" si="41"/>
        <v/>
      </c>
      <c r="L35" s="54"/>
      <c r="M35" s="18" t="str">
        <f>IF('Hedging Dashboard'!AH35="","",'Hedging Dashboard'!AH35)</f>
        <v/>
      </c>
      <c r="O35" s="12" t="str">
        <f t="shared" si="3"/>
        <v/>
      </c>
      <c r="P35" s="13" t="str">
        <f t="shared" si="42"/>
        <v/>
      </c>
      <c r="Q35" s="45" t="str">
        <f t="shared" si="43"/>
        <v/>
      </c>
      <c r="R35" s="96" t="str">
        <f t="shared" si="44"/>
        <v/>
      </c>
      <c r="S35" s="96" t="str">
        <f t="shared" si="13"/>
        <v/>
      </c>
      <c r="T35" s="107" t="str">
        <f t="shared" si="45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 t="shared" si="14"/>
        <v>#VALUE!</v>
      </c>
      <c r="X35" s="85" t="str">
        <f t="shared" si="15"/>
        <v/>
      </c>
      <c r="Y35" s="9" t="str">
        <f t="shared" si="10"/>
        <v>B</v>
      </c>
      <c r="Z35" s="4" t="str">
        <f t="shared" si="6"/>
        <v>F</v>
      </c>
      <c r="AA35" s="4" t="str">
        <f t="shared" si="7"/>
        <v>B</v>
      </c>
      <c r="AB35" s="4" t="str">
        <f t="shared" si="4"/>
        <v/>
      </c>
      <c r="AC35" s="4" t="str">
        <f t="shared" si="8"/>
        <v/>
      </c>
      <c r="AD35" s="4" t="str">
        <f t="shared" si="9"/>
        <v/>
      </c>
      <c r="AE35" s="1" t="str">
        <f t="shared" si="16"/>
        <v/>
      </c>
      <c r="AF35" s="1" t="str">
        <f t="shared" si="17"/>
        <v/>
      </c>
      <c r="AG35" s="1" t="str">
        <f t="shared" si="18"/>
        <v/>
      </c>
      <c r="AH35" s="1" t="str">
        <f t="shared" si="19"/>
        <v/>
      </c>
      <c r="AI35" s="1" t="str">
        <f t="shared" si="20"/>
        <v/>
      </c>
      <c r="AJ35" s="1" t="str">
        <f t="shared" si="21"/>
        <v/>
      </c>
      <c r="AK35" s="1">
        <f t="shared" si="46"/>
        <v>0</v>
      </c>
      <c r="AL35" s="1">
        <f t="shared" si="47"/>
        <v>0</v>
      </c>
      <c r="AM35" s="1" t="str">
        <f t="shared" si="5"/>
        <v/>
      </c>
      <c r="AN35" s="1">
        <f t="shared" si="22"/>
        <v>0</v>
      </c>
      <c r="AO35" s="1" t="str">
        <f t="shared" si="56"/>
        <v/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 t="str">
        <f t="shared" si="26"/>
        <v/>
      </c>
      <c r="AT35" s="15" t="str">
        <f t="shared" si="27"/>
        <v/>
      </c>
      <c r="AU35" s="1" t="str">
        <f t="shared" si="28"/>
        <v/>
      </c>
      <c r="AV35" s="1" t="str">
        <f t="shared" si="29"/>
        <v/>
      </c>
      <c r="AW35" s="1" t="str">
        <f t="shared" si="30"/>
        <v/>
      </c>
      <c r="AX35" s="1" t="str">
        <f t="shared" si="31"/>
        <v/>
      </c>
      <c r="AY35" s="1" t="str">
        <f t="shared" si="32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48"/>
        <v>400000</v>
      </c>
      <c r="BE35" s="1" t="str">
        <f t="shared" si="48"/>
        <v>000000</v>
      </c>
      <c r="BF35" s="1" t="str">
        <f t="shared" si="49"/>
        <v>B</v>
      </c>
      <c r="BG35" s="1" t="str">
        <f t="shared" si="34"/>
        <v/>
      </c>
      <c r="BH35" s="1">
        <f t="shared" si="50"/>
        <v>0</v>
      </c>
      <c r="BI35" s="1" t="str">
        <f t="shared" si="35"/>
        <v/>
      </c>
      <c r="BJ35" s="1">
        <f t="shared" si="51"/>
        <v>0</v>
      </c>
      <c r="BK35" s="1" t="str">
        <f t="shared" si="36"/>
        <v/>
      </c>
      <c r="BL35" s="1">
        <f t="shared" si="52"/>
        <v>0</v>
      </c>
      <c r="BM35" s="1" t="str">
        <f t="shared" si="53"/>
        <v>0</v>
      </c>
      <c r="BN35" s="1" t="str">
        <f t="shared" si="54"/>
        <v>0</v>
      </c>
      <c r="BO35" s="1" t="str">
        <f t="shared" si="55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LWWLL</v>
      </c>
      <c r="BX35" s="1">
        <f>General!G33</f>
        <v>-3</v>
      </c>
    </row>
    <row r="36" spans="1:76" ht="15.75" thickBot="1">
      <c r="A36" s="1">
        <v>27</v>
      </c>
      <c r="B36" s="9" t="str">
        <f t="shared" si="11"/>
        <v/>
      </c>
      <c r="C36" s="102" t="str">
        <f t="shared" si="1"/>
        <v/>
      </c>
      <c r="D36" s="97" t="str">
        <f t="shared" si="37"/>
        <v/>
      </c>
      <c r="E36" s="98" t="str">
        <f t="shared" si="38"/>
        <v/>
      </c>
      <c r="F36" s="8" t="str">
        <f t="shared" si="12"/>
        <v/>
      </c>
      <c r="H36" s="105" t="str">
        <f t="shared" si="2"/>
        <v/>
      </c>
      <c r="I36" s="97" t="str">
        <f t="shared" si="39"/>
        <v/>
      </c>
      <c r="J36" s="98" t="str">
        <f t="shared" si="40"/>
        <v/>
      </c>
      <c r="K36" s="8" t="str">
        <f t="shared" si="41"/>
        <v/>
      </c>
      <c r="L36" s="54"/>
      <c r="M36" s="18" t="str">
        <f>IF('Hedging Dashboard'!AH36="","",'Hedging Dashboard'!AH36)</f>
        <v/>
      </c>
      <c r="O36" s="9" t="str">
        <f t="shared" si="3"/>
        <v/>
      </c>
      <c r="P36" s="97" t="str">
        <f t="shared" si="42"/>
        <v/>
      </c>
      <c r="Q36" s="98" t="str">
        <f t="shared" si="43"/>
        <v/>
      </c>
      <c r="R36" s="4" t="str">
        <f t="shared" si="44"/>
        <v/>
      </c>
      <c r="S36" s="4" t="str">
        <f t="shared" si="13"/>
        <v/>
      </c>
      <c r="T36" s="107" t="str">
        <f t="shared" si="45"/>
        <v/>
      </c>
      <c r="U36" s="4" t="str">
        <f>IF(M36="","",IF(B36="NB",U35,IF(T36="",SUM($T$5:$T36)+S36,SUM($T$5:$T36))))</f>
        <v/>
      </c>
      <c r="V36" s="109" t="str">
        <f t="shared" si="0"/>
        <v/>
      </c>
      <c r="W36" s="83" t="e">
        <f t="shared" si="14"/>
        <v>#VALUE!</v>
      </c>
      <c r="X36" s="85" t="str">
        <f t="shared" si="15"/>
        <v/>
      </c>
      <c r="Y36" s="9" t="str">
        <f t="shared" si="10"/>
        <v>B</v>
      </c>
      <c r="Z36" s="4" t="str">
        <f t="shared" si="6"/>
        <v>F</v>
      </c>
      <c r="AA36" s="4" t="str">
        <f t="shared" si="7"/>
        <v>B</v>
      </c>
      <c r="AB36" s="4" t="str">
        <f t="shared" si="4"/>
        <v/>
      </c>
      <c r="AC36" s="4" t="str">
        <f t="shared" si="8"/>
        <v/>
      </c>
      <c r="AD36" s="4" t="str">
        <f t="shared" si="9"/>
        <v/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6"/>
        <v>0</v>
      </c>
      <c r="AL36" s="1">
        <f t="shared" si="47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27"/>
        <v/>
      </c>
      <c r="AU36" s="1" t="str">
        <f t="shared" si="28"/>
        <v/>
      </c>
      <c r="AV36" s="1" t="str">
        <f t="shared" si="29"/>
        <v/>
      </c>
      <c r="AW36" s="1" t="str">
        <f t="shared" si="30"/>
        <v/>
      </c>
      <c r="AX36" s="1" t="str">
        <f t="shared" si="31"/>
        <v/>
      </c>
      <c r="AY36" s="1" t="str">
        <f t="shared" si="32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48"/>
        <v>000000</v>
      </c>
      <c r="BE36" s="1" t="str">
        <f t="shared" si="48"/>
        <v>000000</v>
      </c>
      <c r="BF36" s="1" t="str">
        <f t="shared" si="49"/>
        <v>B</v>
      </c>
      <c r="BG36" s="1" t="str">
        <f t="shared" si="34"/>
        <v/>
      </c>
      <c r="BH36" s="1">
        <f t="shared" si="50"/>
        <v>0</v>
      </c>
      <c r="BI36" s="1" t="str">
        <f t="shared" si="35"/>
        <v/>
      </c>
      <c r="BJ36" s="1">
        <f t="shared" si="51"/>
        <v>0</v>
      </c>
      <c r="BK36" s="1" t="str">
        <f t="shared" si="36"/>
        <v/>
      </c>
      <c r="BL36" s="1">
        <f t="shared" si="52"/>
        <v>0</v>
      </c>
      <c r="BM36" s="1" t="str">
        <f t="shared" si="53"/>
        <v>0</v>
      </c>
      <c r="BN36" s="1" t="str">
        <f t="shared" si="54"/>
        <v>0</v>
      </c>
      <c r="BO36" s="1" t="str">
        <f t="shared" si="55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LLLWL</v>
      </c>
      <c r="BX36" s="1">
        <f>General!G34</f>
        <v>-1</v>
      </c>
    </row>
    <row r="37" spans="1:76" ht="15.75" thickBot="1">
      <c r="A37" s="1">
        <v>28</v>
      </c>
      <c r="B37" s="9" t="str">
        <f t="shared" si="11"/>
        <v/>
      </c>
      <c r="C37" s="102" t="str">
        <f t="shared" si="1"/>
        <v/>
      </c>
      <c r="D37" s="97" t="str">
        <f t="shared" si="37"/>
        <v/>
      </c>
      <c r="E37" s="98" t="str">
        <f t="shared" si="38"/>
        <v/>
      </c>
      <c r="F37" s="8" t="str">
        <f t="shared" si="12"/>
        <v/>
      </c>
      <c r="H37" s="105" t="str">
        <f t="shared" si="2"/>
        <v/>
      </c>
      <c r="I37" s="97" t="str">
        <f t="shared" si="39"/>
        <v/>
      </c>
      <c r="J37" s="98" t="str">
        <f t="shared" si="40"/>
        <v/>
      </c>
      <c r="K37" s="8" t="str">
        <f t="shared" si="41"/>
        <v/>
      </c>
      <c r="L37" s="54"/>
      <c r="M37" s="18" t="str">
        <f>IF('Hedging Dashboard'!AH37="","",'Hedging Dashboard'!AH37)</f>
        <v/>
      </c>
      <c r="O37" s="9" t="str">
        <f t="shared" si="3"/>
        <v/>
      </c>
      <c r="P37" s="97" t="str">
        <f t="shared" si="42"/>
        <v/>
      </c>
      <c r="Q37" s="98" t="str">
        <f t="shared" si="43"/>
        <v/>
      </c>
      <c r="R37" s="4" t="str">
        <f t="shared" si="44"/>
        <v/>
      </c>
      <c r="S37" s="4" t="str">
        <f t="shared" si="13"/>
        <v/>
      </c>
      <c r="T37" s="107" t="str">
        <f t="shared" si="45"/>
        <v/>
      </c>
      <c r="U37" s="4" t="str">
        <f>IF(M37="","",IF(B37="NB",U36,IF(T37="",SUM($T$5:$T37)+S37,SUM($T$5:$T37))))</f>
        <v/>
      </c>
      <c r="V37" s="109" t="str">
        <f t="shared" si="0"/>
        <v/>
      </c>
      <c r="W37" s="83" t="e">
        <f t="shared" si="14"/>
        <v>#VALUE!</v>
      </c>
      <c r="X37" s="85" t="str">
        <f t="shared" si="15"/>
        <v/>
      </c>
      <c r="Y37" s="9" t="str">
        <f t="shared" si="10"/>
        <v>B</v>
      </c>
      <c r="Z37" s="4" t="str">
        <f t="shared" si="6"/>
        <v>F</v>
      </c>
      <c r="AA37" s="4" t="str">
        <f t="shared" si="7"/>
        <v>B</v>
      </c>
      <c r="AB37" s="4" t="str">
        <f t="shared" si="4"/>
        <v/>
      </c>
      <c r="AC37" s="4" t="str">
        <f t="shared" si="8"/>
        <v/>
      </c>
      <c r="AD37" s="4" t="str">
        <f t="shared" si="9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6"/>
        <v>0</v>
      </c>
      <c r="AL37" s="1">
        <f t="shared" si="47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27"/>
        <v/>
      </c>
      <c r="AU37" s="1" t="str">
        <f t="shared" si="28"/>
        <v/>
      </c>
      <c r="AV37" s="1" t="str">
        <f t="shared" si="29"/>
        <v/>
      </c>
      <c r="AW37" s="1" t="str">
        <f t="shared" si="30"/>
        <v/>
      </c>
      <c r="AX37" s="1" t="str">
        <f t="shared" si="31"/>
        <v/>
      </c>
      <c r="AY37" s="1" t="str">
        <f t="shared" si="32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48"/>
        <v>000000</v>
      </c>
      <c r="BE37" s="1" t="str">
        <f t="shared" si="48"/>
        <v>000000</v>
      </c>
      <c r="BF37" s="1" t="str">
        <f t="shared" si="49"/>
        <v>B</v>
      </c>
      <c r="BG37" s="1" t="str">
        <f t="shared" si="34"/>
        <v/>
      </c>
      <c r="BH37" s="1">
        <f t="shared" si="50"/>
        <v>0</v>
      </c>
      <c r="BI37" s="1" t="str">
        <f t="shared" si="35"/>
        <v/>
      </c>
      <c r="BJ37" s="1">
        <f t="shared" si="51"/>
        <v>0</v>
      </c>
      <c r="BK37" s="1" t="str">
        <f t="shared" si="36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LWLWL</v>
      </c>
      <c r="BX37" s="1">
        <f>General!G35</f>
        <v>-1</v>
      </c>
    </row>
    <row r="38" spans="1:76" ht="15.75" thickBot="1">
      <c r="A38" s="1">
        <v>29</v>
      </c>
      <c r="B38" s="9" t="str">
        <f t="shared" si="11"/>
        <v/>
      </c>
      <c r="C38" s="102" t="str">
        <f t="shared" si="1"/>
        <v/>
      </c>
      <c r="D38" s="97" t="str">
        <f t="shared" si="37"/>
        <v/>
      </c>
      <c r="E38" s="98" t="str">
        <f t="shared" si="38"/>
        <v/>
      </c>
      <c r="F38" s="8" t="str">
        <f t="shared" si="12"/>
        <v/>
      </c>
      <c r="H38" s="105" t="str">
        <f t="shared" si="2"/>
        <v/>
      </c>
      <c r="I38" s="97" t="str">
        <f t="shared" si="39"/>
        <v/>
      </c>
      <c r="J38" s="98" t="str">
        <f t="shared" si="40"/>
        <v/>
      </c>
      <c r="K38" s="8" t="str">
        <f t="shared" si="41"/>
        <v/>
      </c>
      <c r="L38" s="54"/>
      <c r="M38" s="18" t="str">
        <f>IF('Hedging Dashboard'!AH38="","",'Hedging Dashboard'!AH38)</f>
        <v/>
      </c>
      <c r="O38" s="9" t="str">
        <f t="shared" si="3"/>
        <v/>
      </c>
      <c r="P38" s="97" t="str">
        <f t="shared" si="42"/>
        <v/>
      </c>
      <c r="Q38" s="98" t="str">
        <f t="shared" si="43"/>
        <v/>
      </c>
      <c r="R38" s="4" t="str">
        <f t="shared" si="44"/>
        <v/>
      </c>
      <c r="S38" s="4" t="str">
        <f t="shared" si="13"/>
        <v/>
      </c>
      <c r="T38" s="107" t="str">
        <f t="shared" si="45"/>
        <v/>
      </c>
      <c r="U38" s="4" t="str">
        <f>IF(M38="","",IF(B38="NB",U37,IF(T38="",SUM($T$5:$T38)+S38,SUM($T$5:$T38))))</f>
        <v/>
      </c>
      <c r="V38" s="109" t="str">
        <f t="shared" si="0"/>
        <v/>
      </c>
      <c r="W38" s="83" t="e">
        <f t="shared" si="14"/>
        <v>#VALUE!</v>
      </c>
      <c r="X38" s="85" t="str">
        <f t="shared" si="15"/>
        <v/>
      </c>
      <c r="Y38" s="9" t="str">
        <f t="shared" si="10"/>
        <v>B</v>
      </c>
      <c r="Z38" s="4" t="str">
        <f t="shared" si="6"/>
        <v>F</v>
      </c>
      <c r="AA38" s="4" t="str">
        <f t="shared" si="7"/>
        <v>B</v>
      </c>
      <c r="AB38" s="4" t="str">
        <f t="shared" si="4"/>
        <v/>
      </c>
      <c r="AC38" s="4" t="str">
        <f t="shared" si="8"/>
        <v/>
      </c>
      <c r="AD38" s="4" t="str">
        <f t="shared" si="9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6"/>
        <v>0</v>
      </c>
      <c r="AL38" s="1">
        <f t="shared" si="47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27"/>
        <v/>
      </c>
      <c r="AU38" s="1" t="str">
        <f t="shared" si="28"/>
        <v/>
      </c>
      <c r="AV38" s="1" t="str">
        <f t="shared" si="29"/>
        <v/>
      </c>
      <c r="AW38" s="1" t="str">
        <f t="shared" si="30"/>
        <v/>
      </c>
      <c r="AX38" s="1" t="str">
        <f t="shared" si="31"/>
        <v/>
      </c>
      <c r="AY38" s="1" t="str">
        <f t="shared" si="32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48"/>
        <v>000000</v>
      </c>
      <c r="BE38" s="1" t="str">
        <f t="shared" si="48"/>
        <v>000000</v>
      </c>
      <c r="BF38" s="1" t="str">
        <f t="shared" si="49"/>
        <v>B</v>
      </c>
      <c r="BG38" s="1" t="str">
        <f t="shared" si="34"/>
        <v/>
      </c>
      <c r="BH38" s="1">
        <f t="shared" si="50"/>
        <v>0</v>
      </c>
      <c r="BI38" s="1" t="str">
        <f t="shared" si="35"/>
        <v/>
      </c>
      <c r="BJ38" s="1">
        <f t="shared" si="51"/>
        <v>0</v>
      </c>
      <c r="BK38" s="1" t="str">
        <f t="shared" si="36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LLWWL</v>
      </c>
      <c r="BX38" s="1">
        <f>General!G36</f>
        <v>-1</v>
      </c>
    </row>
    <row r="39" spans="1:76" ht="15.75" thickBot="1">
      <c r="A39" s="1">
        <v>30</v>
      </c>
      <c r="B39" s="86" t="str">
        <f t="shared" si="11"/>
        <v/>
      </c>
      <c r="C39" s="103" t="str">
        <f t="shared" si="1"/>
        <v/>
      </c>
      <c r="D39" s="99" t="str">
        <f t="shared" si="37"/>
        <v/>
      </c>
      <c r="E39" s="100" t="str">
        <f t="shared" si="38"/>
        <v/>
      </c>
      <c r="F39" s="10" t="str">
        <f t="shared" si="12"/>
        <v/>
      </c>
      <c r="H39" s="106" t="str">
        <f t="shared" si="2"/>
        <v/>
      </c>
      <c r="I39" s="99" t="str">
        <f t="shared" si="39"/>
        <v/>
      </c>
      <c r="J39" s="100" t="str">
        <f t="shared" si="40"/>
        <v/>
      </c>
      <c r="K39" s="10" t="str">
        <f t="shared" si="41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99" t="str">
        <f t="shared" si="42"/>
        <v/>
      </c>
      <c r="Q39" s="100" t="str">
        <f t="shared" si="43"/>
        <v/>
      </c>
      <c r="R39" s="5" t="str">
        <f t="shared" si="44"/>
        <v/>
      </c>
      <c r="S39" s="5" t="str">
        <f t="shared" si="13"/>
        <v/>
      </c>
      <c r="T39" s="107" t="str">
        <f t="shared" si="45"/>
        <v/>
      </c>
      <c r="U39" s="5" t="str">
        <f>IF(M39="","",IF(B39="NB",U38,IF(T39="",SUM($T$5:$T39)+S39,SUM($T$5:$T39))))</f>
        <v/>
      </c>
      <c r="V39" s="110" t="str">
        <f t="shared" si="0"/>
        <v/>
      </c>
      <c r="W39" s="83" t="e">
        <f t="shared" si="14"/>
        <v>#VALUE!</v>
      </c>
      <c r="X39" s="85" t="str">
        <f t="shared" si="15"/>
        <v/>
      </c>
      <c r="Y39" s="9" t="str">
        <f t="shared" si="10"/>
        <v>B</v>
      </c>
      <c r="Z39" s="4" t="str">
        <f t="shared" si="6"/>
        <v>F</v>
      </c>
      <c r="AA39" s="4" t="str">
        <f t="shared" si="7"/>
        <v>B</v>
      </c>
      <c r="AB39" s="4" t="str">
        <f t="shared" si="4"/>
        <v/>
      </c>
      <c r="AC39" s="4" t="str">
        <f t="shared" si="8"/>
        <v/>
      </c>
      <c r="AD39" s="4" t="str">
        <f t="shared" si="9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6"/>
        <v>0</v>
      </c>
      <c r="AL39" s="1">
        <f t="shared" si="47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27"/>
        <v/>
      </c>
      <c r="AU39" s="1" t="str">
        <f t="shared" si="28"/>
        <v/>
      </c>
      <c r="AV39" s="1" t="str">
        <f t="shared" si="29"/>
        <v/>
      </c>
      <c r="AW39" s="1" t="str">
        <f t="shared" si="30"/>
        <v/>
      </c>
      <c r="AX39" s="1" t="str">
        <f t="shared" si="31"/>
        <v/>
      </c>
      <c r="AY39" s="1" t="str">
        <f t="shared" si="32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48"/>
        <v>000000</v>
      </c>
      <c r="BE39" s="1" t="str">
        <f t="shared" si="48"/>
        <v>000000</v>
      </c>
      <c r="BF39" s="1" t="str">
        <f t="shared" si="49"/>
        <v>B</v>
      </c>
      <c r="BG39" s="1" t="str">
        <f t="shared" si="34"/>
        <v/>
      </c>
      <c r="BH39" s="1">
        <f t="shared" si="50"/>
        <v>0</v>
      </c>
      <c r="BI39" s="1" t="str">
        <f t="shared" si="35"/>
        <v/>
      </c>
      <c r="BJ39" s="1">
        <f t="shared" si="51"/>
        <v>0</v>
      </c>
      <c r="BK39" s="1" t="str">
        <f t="shared" si="36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LWWWL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37"/>
        <v/>
      </c>
      <c r="E40" s="45" t="str">
        <f t="shared" si="38"/>
        <v/>
      </c>
      <c r="F40" s="14" t="str">
        <f t="shared" si="12"/>
        <v/>
      </c>
      <c r="H40" s="104" t="str">
        <f t="shared" si="2"/>
        <v/>
      </c>
      <c r="I40" s="13" t="str">
        <f t="shared" si="39"/>
        <v/>
      </c>
      <c r="J40" s="45" t="str">
        <f t="shared" si="40"/>
        <v/>
      </c>
      <c r="K40" s="14" t="str">
        <f t="shared" si="41"/>
        <v/>
      </c>
      <c r="L40" s="54"/>
      <c r="M40" s="18" t="str">
        <f>IF('Hedging Dashboard'!AH40="","",'Hedging Dashboard'!AH40)</f>
        <v/>
      </c>
      <c r="O40" s="12" t="str">
        <f t="shared" si="3"/>
        <v/>
      </c>
      <c r="P40" s="13" t="str">
        <f t="shared" si="42"/>
        <v/>
      </c>
      <c r="Q40" s="45" t="str">
        <f t="shared" si="43"/>
        <v/>
      </c>
      <c r="R40" s="96" t="str">
        <f t="shared" si="44"/>
        <v/>
      </c>
      <c r="S40" s="96" t="str">
        <f t="shared" si="13"/>
        <v/>
      </c>
      <c r="T40" s="107" t="str">
        <f t="shared" si="45"/>
        <v/>
      </c>
      <c r="U40" s="96" t="str">
        <f>IF(M40="","",IF(B40="NB",U39,IF(T40="",SUM($T$5:$T40)+S40,SUM($T$5:$T40))))</f>
        <v/>
      </c>
      <c r="V40" s="108" t="str">
        <f t="shared" si="0"/>
        <v/>
      </c>
      <c r="W40" s="83" t="e">
        <f t="shared" si="14"/>
        <v>#VALUE!</v>
      </c>
      <c r="X40" s="85" t="str">
        <f t="shared" si="15"/>
        <v/>
      </c>
      <c r="Y40" s="9" t="str">
        <f t="shared" si="10"/>
        <v>B</v>
      </c>
      <c r="Z40" s="4" t="str">
        <f t="shared" si="6"/>
        <v>F</v>
      </c>
      <c r="AA40" s="4" t="str">
        <f t="shared" si="7"/>
        <v>B</v>
      </c>
      <c r="AB40" s="4" t="str">
        <f t="shared" si="4"/>
        <v/>
      </c>
      <c r="AC40" s="4" t="str">
        <f t="shared" si="8"/>
        <v/>
      </c>
      <c r="AD40" s="4" t="str">
        <f t="shared" si="9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6"/>
        <v>0</v>
      </c>
      <c r="AL40" s="1">
        <f t="shared" si="47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27"/>
        <v/>
      </c>
      <c r="AU40" s="1" t="str">
        <f t="shared" si="28"/>
        <v/>
      </c>
      <c r="AV40" s="1" t="str">
        <f t="shared" si="29"/>
        <v/>
      </c>
      <c r="AW40" s="1" t="str">
        <f t="shared" si="30"/>
        <v/>
      </c>
      <c r="AX40" s="1" t="str">
        <f t="shared" si="31"/>
        <v/>
      </c>
      <c r="AY40" s="1" t="str">
        <f t="shared" si="32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000000</v>
      </c>
      <c r="BE40" s="1" t="str">
        <f t="shared" si="48"/>
        <v>000000</v>
      </c>
      <c r="BF40" s="1" t="str">
        <f t="shared" si="49"/>
        <v>B</v>
      </c>
      <c r="BG40" s="1" t="str">
        <f t="shared" si="34"/>
        <v/>
      </c>
      <c r="BH40" s="1">
        <f t="shared" si="50"/>
        <v>0</v>
      </c>
      <c r="BI40" s="1" t="str">
        <f t="shared" si="35"/>
        <v/>
      </c>
      <c r="BJ40" s="1">
        <f t="shared" si="51"/>
        <v>0</v>
      </c>
      <c r="BK40" s="1" t="str">
        <f t="shared" si="36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WLLLL</v>
      </c>
      <c r="BX40" s="1">
        <f>General!G38</f>
        <v>-6</v>
      </c>
    </row>
    <row r="41" spans="1:76" ht="15.75" thickBot="1">
      <c r="A41" s="1">
        <v>32</v>
      </c>
      <c r="B41" s="9" t="str">
        <f t="shared" si="11"/>
        <v/>
      </c>
      <c r="C41" s="102" t="str">
        <f t="shared" si="1"/>
        <v/>
      </c>
      <c r="D41" s="97" t="str">
        <f t="shared" si="37"/>
        <v/>
      </c>
      <c r="E41" s="98" t="str">
        <f t="shared" si="38"/>
        <v/>
      </c>
      <c r="F41" s="8" t="str">
        <f t="shared" si="12"/>
        <v/>
      </c>
      <c r="H41" s="105" t="str">
        <f t="shared" si="2"/>
        <v/>
      </c>
      <c r="I41" s="97" t="str">
        <f t="shared" si="39"/>
        <v/>
      </c>
      <c r="J41" s="98" t="str">
        <f t="shared" si="40"/>
        <v/>
      </c>
      <c r="K41" s="8" t="str">
        <f t="shared" si="41"/>
        <v/>
      </c>
      <c r="L41" s="54"/>
      <c r="M41" s="18" t="str">
        <f>IF('Hedging Dashboard'!AH41="","",'Hedging Dashboard'!AH41)</f>
        <v/>
      </c>
      <c r="O41" s="9" t="str">
        <f t="shared" si="3"/>
        <v/>
      </c>
      <c r="P41" s="97" t="str">
        <f t="shared" si="42"/>
        <v/>
      </c>
      <c r="Q41" s="98" t="str">
        <f t="shared" si="43"/>
        <v/>
      </c>
      <c r="R41" s="4" t="str">
        <f t="shared" si="44"/>
        <v/>
      </c>
      <c r="S41" s="4" t="str">
        <f t="shared" si="13"/>
        <v/>
      </c>
      <c r="T41" s="107" t="str">
        <f t="shared" si="45"/>
        <v/>
      </c>
      <c r="U41" s="4" t="str">
        <f>IF(M41="","",IF(B41="NB",U40,IF(T41="",SUM($T$5:$T41)+S41,SUM($T$5:$T41))))</f>
        <v/>
      </c>
      <c r="V41" s="109" t="str">
        <f t="shared" si="0"/>
        <v/>
      </c>
      <c r="W41" s="83" t="e">
        <f t="shared" si="14"/>
        <v>#VALUE!</v>
      </c>
      <c r="X41" s="85" t="str">
        <f t="shared" si="15"/>
        <v/>
      </c>
      <c r="Y41" s="9" t="str">
        <f t="shared" si="10"/>
        <v>B</v>
      </c>
      <c r="Z41" s="4" t="str">
        <f t="shared" si="6"/>
        <v>F</v>
      </c>
      <c r="AA41" s="4" t="str">
        <f t="shared" si="7"/>
        <v>B</v>
      </c>
      <c r="AB41" s="4" t="str">
        <f t="shared" si="4"/>
        <v/>
      </c>
      <c r="AC41" s="4" t="str">
        <f t="shared" si="8"/>
        <v/>
      </c>
      <c r="AD41" s="4" t="str">
        <f t="shared" si="9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6"/>
        <v>0</v>
      </c>
      <c r="AL41" s="1">
        <f t="shared" si="47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27"/>
        <v/>
      </c>
      <c r="AU41" s="1" t="str">
        <f t="shared" si="28"/>
        <v/>
      </c>
      <c r="AV41" s="1" t="str">
        <f t="shared" si="29"/>
        <v/>
      </c>
      <c r="AW41" s="1" t="str">
        <f t="shared" si="30"/>
        <v/>
      </c>
      <c r="AX41" s="1" t="str">
        <f t="shared" si="31"/>
        <v/>
      </c>
      <c r="AY41" s="1" t="str">
        <f t="shared" si="32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4"/>
        <v/>
      </c>
      <c r="BH41" s="1">
        <f t="shared" si="50"/>
        <v>0</v>
      </c>
      <c r="BI41" s="1" t="str">
        <f t="shared" si="35"/>
        <v/>
      </c>
      <c r="BJ41" s="1">
        <f t="shared" si="51"/>
        <v>0</v>
      </c>
      <c r="BK41" s="1" t="str">
        <f t="shared" si="36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WWLLL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102" t="str">
        <f t="shared" si="1"/>
        <v/>
      </c>
      <c r="D42" s="97" t="str">
        <f t="shared" si="37"/>
        <v/>
      </c>
      <c r="E42" s="98" t="str">
        <f t="shared" si="38"/>
        <v/>
      </c>
      <c r="F42" s="8" t="str">
        <f t="shared" si="12"/>
        <v/>
      </c>
      <c r="H42" s="105" t="str">
        <f t="shared" si="2"/>
        <v/>
      </c>
      <c r="I42" s="97" t="str">
        <f t="shared" si="39"/>
        <v/>
      </c>
      <c r="J42" s="98" t="str">
        <f t="shared" si="40"/>
        <v/>
      </c>
      <c r="K42" s="8" t="str">
        <f t="shared" si="41"/>
        <v/>
      </c>
      <c r="L42" s="54"/>
      <c r="M42" s="18" t="str">
        <f>IF('Hedging Dashboard'!AH42="","",'Hedging Dashboard'!AH42)</f>
        <v/>
      </c>
      <c r="O42" s="9" t="str">
        <f t="shared" si="3"/>
        <v/>
      </c>
      <c r="P42" s="97" t="str">
        <f t="shared" si="42"/>
        <v/>
      </c>
      <c r="Q42" s="98" t="str">
        <f t="shared" si="43"/>
        <v/>
      </c>
      <c r="R42" s="4" t="str">
        <f t="shared" si="44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07" t="str">
        <f t="shared" si="45"/>
        <v/>
      </c>
      <c r="U42" s="4" t="str">
        <f>IF(M42="","",IF(B42="NB",U41,IF(T42="",SUM($T$5:$T42)+S42,SUM($T$5:$T42))))</f>
        <v/>
      </c>
      <c r="V42" s="109" t="str">
        <f t="shared" si="0"/>
        <v/>
      </c>
      <c r="W42" s="83" t="e">
        <f t="shared" ref="W42:W73" si="61">IF(M42="","",IF(K42="W",0+BN42,0-BN42)+IF(F42="W",0+BM42,0-BM42))+IF(R42="W",0+BO42,0-BO42)</f>
        <v>#VALUE!</v>
      </c>
      <c r="X42" s="85" t="str">
        <f t="shared" si="15"/>
        <v/>
      </c>
      <c r="Y42" s="9" t="str">
        <f t="shared" si="10"/>
        <v>B</v>
      </c>
      <c r="Z42" s="4" t="str">
        <f t="shared" si="6"/>
        <v>F</v>
      </c>
      <c r="AA42" s="4" t="str">
        <f t="shared" si="7"/>
        <v>B</v>
      </c>
      <c r="AB42" s="4" t="str">
        <f t="shared" si="4"/>
        <v/>
      </c>
      <c r="AC42" s="4" t="str">
        <f t="shared" si="8"/>
        <v/>
      </c>
      <c r="AD42" s="4" t="str">
        <f t="shared" si="9"/>
        <v/>
      </c>
      <c r="AE42" s="1" t="str">
        <f t="shared" ref="AE42:AE73" si="62">IF(M41="","",IF(Y42="B",IF(M41="P",BH42,""),IF(BF42="B",BH42,"")))</f>
        <v/>
      </c>
      <c r="AF42" s="1" t="str">
        <f t="shared" ref="AF42:AF73" si="63">IF(M41="","",IF(Y42="B",IF(M41="B",BH42,""),IF(BF42="P",BH42,"")))</f>
        <v/>
      </c>
      <c r="AG42" s="1" t="str">
        <f t="shared" ref="AG42:AG73" si="64">IF(M41="","",IF(Z42="C",IF(M41="B",BJ42,""),IF(BF42="B",BJ42,"")))</f>
        <v/>
      </c>
      <c r="AH42" s="1" t="str">
        <f t="shared" ref="AH42:AH73" si="65">IF(M41="","",IF(Z42="C",IF(M41="P",BJ42,""),IF(BF42="P",BJ42,"")))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6"/>
        <v>0</v>
      </c>
      <c r="AL42" s="1">
        <f t="shared" si="47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N</v>
      </c>
      <c r="AS42" s="1" t="str">
        <f t="shared" ref="AS42:AS73" si="71">IF(M41="","",IF(AO42="S",1,AS41+1))</f>
        <v/>
      </c>
      <c r="AT42" s="15" t="str">
        <f t="shared" ref="AT42:AT73" si="72">IF(AT41="Y","N",IF(M41="","",(IF(AND(F41&amp;F42="WW",OR(AO41&amp;AO42="SC",AO41&amp;AO42="CC")),"Y",IF(AND(F40&amp;F41&amp;F42="WLW",BH42&lt;&gt;"B",OR(F40&amp;F41&amp;F42="SCC",F40&amp;F41&amp;F42="CCC")),"Y","N")))))</f>
        <v/>
      </c>
      <c r="AU42" s="1" t="str">
        <f t="shared" ref="AU42:AU73" si="73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4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5">IF(M41="","",IF(AND(S42&lt;0,AS42&gt;2,S42&gt;=(2-AS42)),"R","N"))</f>
        <v/>
      </c>
      <c r="AX42" s="1" t="str">
        <f t="shared" ref="AX42:AX73" si="76">IF(M41="","",IF(AA42="B",IF(M41="P",BL42,""),IF(M41="B",BL42,"")))</f>
        <v/>
      </c>
      <c r="AY42" s="1" t="str">
        <f t="shared" ref="AY42:AY73" si="77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8">IF(AE41="",AF41,AE41)&amp;F41</f>
        <v/>
      </c>
      <c r="BH42" s="1">
        <f t="shared" si="50"/>
        <v>0</v>
      </c>
      <c r="BI42" s="1" t="str">
        <f t="shared" ref="BI42:BI73" si="79">IF(AG41="",AH41,AG41)&amp;K41</f>
        <v/>
      </c>
      <c r="BJ42" s="1">
        <f t="shared" si="51"/>
        <v>0</v>
      </c>
      <c r="BK42" s="1" t="str">
        <f t="shared" ref="BK42:BK73" si="80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WLWLL</v>
      </c>
      <c r="BX42" s="1">
        <f>General!G40</f>
        <v>-3</v>
      </c>
    </row>
    <row r="43" spans="1:76" ht="15.75" thickBot="1">
      <c r="A43" s="1">
        <v>34</v>
      </c>
      <c r="B43" s="9" t="str">
        <f t="shared" si="59"/>
        <v/>
      </c>
      <c r="C43" s="102" t="str">
        <f t="shared" si="1"/>
        <v/>
      </c>
      <c r="D43" s="97" t="str">
        <f t="shared" si="37"/>
        <v/>
      </c>
      <c r="E43" s="98" t="str">
        <f t="shared" si="38"/>
        <v/>
      </c>
      <c r="F43" s="8" t="str">
        <f t="shared" si="12"/>
        <v/>
      </c>
      <c r="H43" s="105" t="str">
        <f t="shared" si="2"/>
        <v/>
      </c>
      <c r="I43" s="97" t="str">
        <f t="shared" si="39"/>
        <v/>
      </c>
      <c r="J43" s="98" t="str">
        <f t="shared" si="40"/>
        <v/>
      </c>
      <c r="K43" s="8" t="str">
        <f t="shared" si="41"/>
        <v/>
      </c>
      <c r="L43" s="54"/>
      <c r="M43" s="18" t="str">
        <f>IF('Hedging Dashboard'!AH43="","",'Hedging Dashboard'!AH43)</f>
        <v/>
      </c>
      <c r="O43" s="9" t="str">
        <f t="shared" si="3"/>
        <v/>
      </c>
      <c r="P43" s="97" t="str">
        <f t="shared" si="42"/>
        <v/>
      </c>
      <c r="Q43" s="98" t="str">
        <f t="shared" si="43"/>
        <v/>
      </c>
      <c r="R43" s="4" t="str">
        <f t="shared" si="44"/>
        <v/>
      </c>
      <c r="S43" s="4" t="str">
        <f t="shared" si="60"/>
        <v/>
      </c>
      <c r="T43" s="107" t="str">
        <f t="shared" si="45"/>
        <v/>
      </c>
      <c r="U43" s="4" t="str">
        <f>IF(M43="","",IF(B43="NB",U42,IF(T43="",SUM($T$5:$T43)+S43,SUM($T$5:$T43))))</f>
        <v/>
      </c>
      <c r="V43" s="109" t="str">
        <f t="shared" si="0"/>
        <v/>
      </c>
      <c r="W43" s="83" t="e">
        <f t="shared" si="61"/>
        <v>#VALUE!</v>
      </c>
      <c r="X43" s="85" t="str">
        <f t="shared" si="15"/>
        <v/>
      </c>
      <c r="Y43" s="9" t="str">
        <f t="shared" si="10"/>
        <v>B</v>
      </c>
      <c r="Z43" s="4" t="str">
        <f t="shared" si="6"/>
        <v>F</v>
      </c>
      <c r="AA43" s="4" t="str">
        <f t="shared" si="7"/>
        <v>B</v>
      </c>
      <c r="AB43" s="4" t="str">
        <f t="shared" si="4"/>
        <v/>
      </c>
      <c r="AC43" s="4" t="str">
        <f t="shared" si="8"/>
        <v/>
      </c>
      <c r="AD43" s="4" t="str">
        <f t="shared" si="9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6"/>
        <v>0</v>
      </c>
      <c r="AL43" s="1">
        <f t="shared" si="47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69"/>
        <v>N</v>
      </c>
      <c r="AR43" s="1" t="str">
        <f t="shared" si="70"/>
        <v>N</v>
      </c>
      <c r="AS43" s="1" t="str">
        <f t="shared" si="71"/>
        <v/>
      </c>
      <c r="AT43" s="15" t="str">
        <f t="shared" si="72"/>
        <v/>
      </c>
      <c r="AU43" s="1" t="str">
        <f t="shared" si="73"/>
        <v/>
      </c>
      <c r="AV43" s="1" t="str">
        <f t="shared" si="74"/>
        <v/>
      </c>
      <c r="AW43" s="1" t="str">
        <f t="shared" si="75"/>
        <v/>
      </c>
      <c r="AX43" s="1" t="str">
        <f t="shared" si="76"/>
        <v/>
      </c>
      <c r="AY43" s="1" t="str">
        <f t="shared" si="77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8"/>
        <v/>
      </c>
      <c r="BH43" s="1">
        <f t="shared" si="50"/>
        <v>0</v>
      </c>
      <c r="BI43" s="1" t="str">
        <f t="shared" si="79"/>
        <v/>
      </c>
      <c r="BJ43" s="1">
        <f t="shared" si="51"/>
        <v>0</v>
      </c>
      <c r="BK43" s="1" t="str">
        <f t="shared" si="80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WWWLL</v>
      </c>
      <c r="BX43" s="1">
        <f>General!G41</f>
        <v>-3</v>
      </c>
    </row>
    <row r="44" spans="1:76" ht="15.75" thickBot="1">
      <c r="A44" s="1">
        <v>35</v>
      </c>
      <c r="B44" s="86" t="str">
        <f t="shared" si="59"/>
        <v/>
      </c>
      <c r="C44" s="103" t="str">
        <f t="shared" si="1"/>
        <v/>
      </c>
      <c r="D44" s="99" t="str">
        <f t="shared" si="37"/>
        <v/>
      </c>
      <c r="E44" s="100" t="str">
        <f t="shared" si="38"/>
        <v/>
      </c>
      <c r="F44" s="10" t="str">
        <f t="shared" si="12"/>
        <v/>
      </c>
      <c r="H44" s="106" t="str">
        <f t="shared" si="2"/>
        <v/>
      </c>
      <c r="I44" s="99" t="str">
        <f t="shared" si="39"/>
        <v/>
      </c>
      <c r="J44" s="100" t="str">
        <f t="shared" si="40"/>
        <v/>
      </c>
      <c r="K44" s="10" t="str">
        <f t="shared" si="41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99" t="str">
        <f t="shared" si="42"/>
        <v/>
      </c>
      <c r="Q44" s="100" t="str">
        <f t="shared" si="43"/>
        <v/>
      </c>
      <c r="R44" s="5" t="str">
        <f t="shared" si="44"/>
        <v/>
      </c>
      <c r="S44" s="5" t="str">
        <f t="shared" si="60"/>
        <v/>
      </c>
      <c r="T44" s="107" t="str">
        <f t="shared" si="45"/>
        <v/>
      </c>
      <c r="U44" s="5" t="str">
        <f>IF(M44="","",IF(B44="NB",U43,IF(T44="",SUM($T$5:$T44)+S44,SUM($T$5:$T44))))</f>
        <v/>
      </c>
      <c r="V44" s="110" t="str">
        <f t="shared" si="0"/>
        <v/>
      </c>
      <c r="W44" s="83" t="e">
        <f t="shared" si="61"/>
        <v>#VALUE!</v>
      </c>
      <c r="X44" s="85" t="str">
        <f t="shared" si="15"/>
        <v/>
      </c>
      <c r="Y44" s="9" t="str">
        <f t="shared" si="10"/>
        <v>B</v>
      </c>
      <c r="Z44" s="4" t="str">
        <f t="shared" si="6"/>
        <v>F</v>
      </c>
      <c r="AA44" s="4" t="str">
        <f t="shared" si="7"/>
        <v>B</v>
      </c>
      <c r="AB44" s="4" t="str">
        <f t="shared" si="4"/>
        <v/>
      </c>
      <c r="AC44" s="4" t="str">
        <f t="shared" si="8"/>
        <v/>
      </c>
      <c r="AD44" s="4" t="str">
        <f t="shared" si="9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6"/>
        <v>0</v>
      </c>
      <c r="AL44" s="1">
        <f t="shared" si="47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69"/>
        <v>N</v>
      </c>
      <c r="AR44" s="1" t="str">
        <f t="shared" si="70"/>
        <v>N</v>
      </c>
      <c r="AS44" s="1" t="str">
        <f t="shared" si="71"/>
        <v/>
      </c>
      <c r="AT44" s="15" t="str">
        <f t="shared" si="72"/>
        <v/>
      </c>
      <c r="AU44" s="1" t="str">
        <f t="shared" si="73"/>
        <v/>
      </c>
      <c r="AV44" s="1" t="str">
        <f t="shared" si="74"/>
        <v/>
      </c>
      <c r="AW44" s="1" t="str">
        <f t="shared" si="75"/>
        <v/>
      </c>
      <c r="AX44" s="1" t="str">
        <f t="shared" si="76"/>
        <v/>
      </c>
      <c r="AY44" s="1" t="str">
        <f t="shared" si="77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8"/>
        <v/>
      </c>
      <c r="BH44" s="1">
        <f t="shared" si="50"/>
        <v>0</v>
      </c>
      <c r="BI44" s="1" t="str">
        <f t="shared" si="79"/>
        <v/>
      </c>
      <c r="BJ44" s="1">
        <f t="shared" si="51"/>
        <v>0</v>
      </c>
      <c r="BK44" s="1" t="str">
        <f t="shared" si="80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WLLWL</v>
      </c>
      <c r="BX44" s="1">
        <f>General!G42</f>
        <v>-1</v>
      </c>
    </row>
    <row r="45" spans="1:76" ht="15.75" thickBot="1">
      <c r="A45" s="1">
        <v>36</v>
      </c>
      <c r="B45" s="12" t="str">
        <f t="shared" si="59"/>
        <v/>
      </c>
      <c r="C45" s="101" t="str">
        <f t="shared" si="1"/>
        <v/>
      </c>
      <c r="D45" s="13" t="str">
        <f t="shared" si="37"/>
        <v/>
      </c>
      <c r="E45" s="45" t="str">
        <f t="shared" si="38"/>
        <v/>
      </c>
      <c r="F45" s="14" t="str">
        <f t="shared" si="12"/>
        <v/>
      </c>
      <c r="H45" s="104" t="str">
        <f t="shared" si="2"/>
        <v/>
      </c>
      <c r="I45" s="13" t="str">
        <f t="shared" si="39"/>
        <v/>
      </c>
      <c r="J45" s="45" t="str">
        <f t="shared" si="40"/>
        <v/>
      </c>
      <c r="K45" s="14" t="str">
        <f t="shared" si="41"/>
        <v/>
      </c>
      <c r="L45" s="54"/>
      <c r="M45" s="18" t="str">
        <f>IF('Hedging Dashboard'!AH45="","",'Hedging Dashboard'!AH45)</f>
        <v/>
      </c>
      <c r="O45" s="12" t="str">
        <f t="shared" si="3"/>
        <v/>
      </c>
      <c r="P45" s="13" t="str">
        <f t="shared" si="42"/>
        <v/>
      </c>
      <c r="Q45" s="45" t="str">
        <f t="shared" si="43"/>
        <v/>
      </c>
      <c r="R45" s="96" t="str">
        <f t="shared" si="44"/>
        <v/>
      </c>
      <c r="S45" s="96" t="str">
        <f t="shared" si="60"/>
        <v/>
      </c>
      <c r="T45" s="107" t="str">
        <f t="shared" si="45"/>
        <v/>
      </c>
      <c r="U45" s="96" t="str">
        <f>IF(M45="","",IF(B45="NB",U44,IF(T45="",SUM($T$5:$T45)+S45,SUM($T$5:$T45))))</f>
        <v/>
      </c>
      <c r="V45" s="108" t="str">
        <f t="shared" si="0"/>
        <v/>
      </c>
      <c r="W45" s="83" t="e">
        <f t="shared" si="61"/>
        <v>#VALUE!</v>
      </c>
      <c r="X45" s="85" t="str">
        <f t="shared" si="15"/>
        <v/>
      </c>
      <c r="Y45" s="9" t="str">
        <f t="shared" si="10"/>
        <v>B</v>
      </c>
      <c r="Z45" s="4" t="str">
        <f t="shared" si="6"/>
        <v>F</v>
      </c>
      <c r="AA45" s="4" t="str">
        <f t="shared" si="7"/>
        <v>B</v>
      </c>
      <c r="AB45" s="4" t="str">
        <f t="shared" si="4"/>
        <v/>
      </c>
      <c r="AC45" s="4" t="str">
        <f t="shared" si="8"/>
        <v/>
      </c>
      <c r="AD45" s="4" t="str">
        <f t="shared" si="9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6"/>
        <v>0</v>
      </c>
      <c r="AL45" s="1">
        <f t="shared" si="47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 t="str">
        <f t="shared" si="71"/>
        <v/>
      </c>
      <c r="AT45" s="15" t="str">
        <f t="shared" si="72"/>
        <v/>
      </c>
      <c r="AU45" s="1" t="str">
        <f t="shared" si="73"/>
        <v/>
      </c>
      <c r="AV45" s="1" t="str">
        <f t="shared" si="74"/>
        <v/>
      </c>
      <c r="AW45" s="1" t="str">
        <f t="shared" si="75"/>
        <v/>
      </c>
      <c r="AX45" s="1" t="str">
        <f t="shared" si="76"/>
        <v/>
      </c>
      <c r="AY45" s="1" t="str">
        <f t="shared" si="77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8"/>
        <v/>
      </c>
      <c r="BH45" s="1">
        <f t="shared" si="50"/>
        <v>0</v>
      </c>
      <c r="BI45" s="1" t="str">
        <f t="shared" si="79"/>
        <v/>
      </c>
      <c r="BJ45" s="1">
        <f t="shared" si="51"/>
        <v>0</v>
      </c>
      <c r="BK45" s="1" t="str">
        <f t="shared" si="80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WWLWL</v>
      </c>
      <c r="BX45" s="1">
        <f>General!G43</f>
        <v>-1</v>
      </c>
    </row>
    <row r="46" spans="1:76" ht="15.75" thickBot="1">
      <c r="A46" s="1">
        <v>37</v>
      </c>
      <c r="B46" s="9" t="str">
        <f t="shared" si="59"/>
        <v/>
      </c>
      <c r="C46" s="102" t="str">
        <f t="shared" si="1"/>
        <v/>
      </c>
      <c r="D46" s="97" t="str">
        <f t="shared" si="37"/>
        <v/>
      </c>
      <c r="E46" s="98" t="str">
        <f t="shared" si="38"/>
        <v/>
      </c>
      <c r="F46" s="8" t="str">
        <f t="shared" si="12"/>
        <v/>
      </c>
      <c r="H46" s="105" t="str">
        <f t="shared" si="2"/>
        <v/>
      </c>
      <c r="I46" s="97" t="str">
        <f t="shared" si="39"/>
        <v/>
      </c>
      <c r="J46" s="98" t="str">
        <f t="shared" si="40"/>
        <v/>
      </c>
      <c r="K46" s="8" t="str">
        <f t="shared" si="41"/>
        <v/>
      </c>
      <c r="L46" s="54"/>
      <c r="M46" s="18" t="str">
        <f>IF('Hedging Dashboard'!AH46="","",'Hedging Dashboard'!AH46)</f>
        <v/>
      </c>
      <c r="O46" s="9" t="str">
        <f t="shared" si="3"/>
        <v/>
      </c>
      <c r="P46" s="97" t="str">
        <f t="shared" si="42"/>
        <v/>
      </c>
      <c r="Q46" s="98" t="str">
        <f t="shared" si="43"/>
        <v/>
      </c>
      <c r="R46" s="4" t="str">
        <f t="shared" si="44"/>
        <v/>
      </c>
      <c r="S46" s="4" t="str">
        <f t="shared" si="60"/>
        <v/>
      </c>
      <c r="T46" s="107" t="str">
        <f t="shared" si="45"/>
        <v/>
      </c>
      <c r="U46" s="4" t="str">
        <f>IF(M46="","",IF(B46="NB",U45,IF(T46="",SUM($T$5:$T46)+S46,SUM($T$5:$T46))))</f>
        <v/>
      </c>
      <c r="V46" s="109" t="str">
        <f t="shared" si="0"/>
        <v/>
      </c>
      <c r="W46" s="83" t="e">
        <f t="shared" si="61"/>
        <v>#VALUE!</v>
      </c>
      <c r="X46" s="85" t="str">
        <f t="shared" si="15"/>
        <v/>
      </c>
      <c r="Y46" s="9" t="str">
        <f t="shared" si="10"/>
        <v>B</v>
      </c>
      <c r="Z46" s="4" t="str">
        <f t="shared" si="6"/>
        <v>F</v>
      </c>
      <c r="AA46" s="4" t="str">
        <f t="shared" si="7"/>
        <v>B</v>
      </c>
      <c r="AB46" s="4" t="str">
        <f t="shared" si="4"/>
        <v/>
      </c>
      <c r="AC46" s="4" t="str">
        <f t="shared" si="8"/>
        <v/>
      </c>
      <c r="AD46" s="4" t="str">
        <f t="shared" si="9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6"/>
        <v>0</v>
      </c>
      <c r="AL46" s="1">
        <f t="shared" si="47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69"/>
        <v>N</v>
      </c>
      <c r="AR46" s="1" t="str">
        <f t="shared" si="70"/>
        <v>N</v>
      </c>
      <c r="AS46" s="1" t="str">
        <f t="shared" si="71"/>
        <v/>
      </c>
      <c r="AT46" s="15" t="str">
        <f t="shared" si="72"/>
        <v/>
      </c>
      <c r="AU46" s="1" t="str">
        <f t="shared" si="73"/>
        <v/>
      </c>
      <c r="AV46" s="1" t="str">
        <f t="shared" si="74"/>
        <v/>
      </c>
      <c r="AW46" s="1" t="str">
        <f t="shared" si="75"/>
        <v/>
      </c>
      <c r="AX46" s="1" t="str">
        <f t="shared" si="76"/>
        <v/>
      </c>
      <c r="AY46" s="1" t="str">
        <f t="shared" si="77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1">IF(AZ41="",0,AZ41)&amp;IF(AZ42="",0,AZ42)&amp;IF(AZ43="",0,AZ43)&amp;IF(AZ44="",0,AZ44)&amp;IF(AZ45="",0,AZ45)</f>
        <v>00000</v>
      </c>
      <c r="BC46" s="1" t="str">
        <f t="shared" si="81"/>
        <v>00000</v>
      </c>
      <c r="BD46" s="1" t="str">
        <f t="shared" ref="BD46:BE61" si="82">IF(AZ40="",0,AZ40)&amp;IF(AZ41="",0,AZ41)&amp;IF(AZ42="",0,AZ42)&amp;IF(AZ43="",0,AZ43)&amp;IF(AZ44="",0,AZ44)&amp;IF(AZ45="",0,AZ45)</f>
        <v>000000</v>
      </c>
      <c r="BE46" s="1" t="str">
        <f t="shared" si="82"/>
        <v>000000</v>
      </c>
      <c r="BF46" s="1" t="str">
        <f t="shared" si="49"/>
        <v>B</v>
      </c>
      <c r="BG46" s="1" t="str">
        <f t="shared" si="78"/>
        <v/>
      </c>
      <c r="BH46" s="1">
        <f t="shared" si="50"/>
        <v>0</v>
      </c>
      <c r="BI46" s="1" t="str">
        <f t="shared" si="79"/>
        <v/>
      </c>
      <c r="BJ46" s="1">
        <f t="shared" si="51"/>
        <v>0</v>
      </c>
      <c r="BK46" s="1" t="str">
        <f t="shared" si="80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WLWWL</v>
      </c>
      <c r="BX46" s="1">
        <f>General!G44</f>
        <v>-1</v>
      </c>
    </row>
    <row r="47" spans="1:76" ht="15.75" thickBot="1">
      <c r="A47" s="1">
        <v>38</v>
      </c>
      <c r="B47" s="9" t="str">
        <f t="shared" si="59"/>
        <v/>
      </c>
      <c r="C47" s="102" t="str">
        <f t="shared" si="1"/>
        <v/>
      </c>
      <c r="D47" s="97" t="str">
        <f t="shared" si="37"/>
        <v/>
      </c>
      <c r="E47" s="98" t="str">
        <f t="shared" si="38"/>
        <v/>
      </c>
      <c r="F47" s="8" t="str">
        <f t="shared" si="12"/>
        <v/>
      </c>
      <c r="H47" s="105" t="str">
        <f t="shared" si="2"/>
        <v/>
      </c>
      <c r="I47" s="97" t="str">
        <f t="shared" si="39"/>
        <v/>
      </c>
      <c r="J47" s="98" t="str">
        <f t="shared" si="40"/>
        <v/>
      </c>
      <c r="K47" s="8" t="str">
        <f t="shared" si="41"/>
        <v/>
      </c>
      <c r="L47" s="54"/>
      <c r="M47" s="18" t="str">
        <f>IF('Hedging Dashboard'!AH47="","",'Hedging Dashboard'!AH47)</f>
        <v/>
      </c>
      <c r="O47" s="9" t="str">
        <f t="shared" si="3"/>
        <v/>
      </c>
      <c r="P47" s="97" t="str">
        <f t="shared" si="42"/>
        <v/>
      </c>
      <c r="Q47" s="98" t="str">
        <f t="shared" si="43"/>
        <v/>
      </c>
      <c r="R47" s="4" t="str">
        <f t="shared" si="44"/>
        <v/>
      </c>
      <c r="S47" s="4" t="str">
        <f t="shared" si="60"/>
        <v/>
      </c>
      <c r="T47" s="107" t="str">
        <f t="shared" si="45"/>
        <v/>
      </c>
      <c r="U47" s="4" t="str">
        <f>IF(M47="","",IF(B47="NB",U46,IF(T47="",SUM($T$5:$T47)+S47,SUM($T$5:$T47))))</f>
        <v/>
      </c>
      <c r="V47" s="109" t="str">
        <f t="shared" si="0"/>
        <v/>
      </c>
      <c r="W47" s="83" t="e">
        <f t="shared" si="61"/>
        <v>#VALUE!</v>
      </c>
      <c r="X47" s="85" t="str">
        <f t="shared" si="15"/>
        <v/>
      </c>
      <c r="Y47" s="9" t="str">
        <f t="shared" si="10"/>
        <v>B</v>
      </c>
      <c r="Z47" s="4" t="str">
        <f t="shared" si="6"/>
        <v>F</v>
      </c>
      <c r="AA47" s="4" t="str">
        <f t="shared" si="7"/>
        <v>B</v>
      </c>
      <c r="AB47" s="4" t="str">
        <f t="shared" si="4"/>
        <v/>
      </c>
      <c r="AC47" s="4" t="str">
        <f t="shared" si="8"/>
        <v/>
      </c>
      <c r="AD47" s="4" t="str">
        <f t="shared" si="9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6"/>
        <v>0</v>
      </c>
      <c r="AL47" s="1">
        <f t="shared" si="47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69"/>
        <v>N</v>
      </c>
      <c r="AR47" s="1" t="str">
        <f t="shared" si="70"/>
        <v>N</v>
      </c>
      <c r="AS47" s="1" t="str">
        <f t="shared" si="71"/>
        <v/>
      </c>
      <c r="AT47" s="15" t="str">
        <f t="shared" si="72"/>
        <v/>
      </c>
      <c r="AU47" s="1" t="str">
        <f t="shared" si="73"/>
        <v/>
      </c>
      <c r="AV47" s="1" t="str">
        <f t="shared" si="74"/>
        <v/>
      </c>
      <c r="AW47" s="1" t="str">
        <f t="shared" si="75"/>
        <v/>
      </c>
      <c r="AX47" s="1" t="str">
        <f t="shared" si="76"/>
        <v/>
      </c>
      <c r="AY47" s="1" t="str">
        <f t="shared" si="77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1"/>
        <v>00000</v>
      </c>
      <c r="BC47" s="1" t="str">
        <f t="shared" si="81"/>
        <v>00000</v>
      </c>
      <c r="BD47" s="1" t="str">
        <f t="shared" si="82"/>
        <v>000000</v>
      </c>
      <c r="BE47" s="1" t="str">
        <f t="shared" si="82"/>
        <v>000000</v>
      </c>
      <c r="BF47" s="1" t="str">
        <f t="shared" si="49"/>
        <v>B</v>
      </c>
      <c r="BG47" s="1" t="str">
        <f t="shared" si="78"/>
        <v/>
      </c>
      <c r="BH47" s="1">
        <f t="shared" si="50"/>
        <v>0</v>
      </c>
      <c r="BI47" s="1" t="str">
        <f t="shared" si="79"/>
        <v/>
      </c>
      <c r="BJ47" s="1">
        <f t="shared" si="51"/>
        <v>0</v>
      </c>
      <c r="BK47" s="1" t="str">
        <f t="shared" si="80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WWWWL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102" t="str">
        <f t="shared" si="1"/>
        <v/>
      </c>
      <c r="D48" s="97" t="str">
        <f t="shared" si="37"/>
        <v/>
      </c>
      <c r="E48" s="98" t="str">
        <f t="shared" si="38"/>
        <v/>
      </c>
      <c r="F48" s="8" t="str">
        <f t="shared" si="12"/>
        <v/>
      </c>
      <c r="H48" s="105" t="str">
        <f t="shared" si="2"/>
        <v/>
      </c>
      <c r="I48" s="97" t="str">
        <f t="shared" si="39"/>
        <v/>
      </c>
      <c r="J48" s="98" t="str">
        <f t="shared" si="40"/>
        <v/>
      </c>
      <c r="K48" s="8" t="str">
        <f t="shared" si="41"/>
        <v/>
      </c>
      <c r="L48" s="54"/>
      <c r="M48" s="18" t="str">
        <f>IF('Hedging Dashboard'!AH48="","",'Hedging Dashboard'!AH48)</f>
        <v/>
      </c>
      <c r="O48" s="9" t="str">
        <f t="shared" si="3"/>
        <v/>
      </c>
      <c r="P48" s="97" t="str">
        <f t="shared" si="42"/>
        <v/>
      </c>
      <c r="Q48" s="98" t="str">
        <f t="shared" si="43"/>
        <v/>
      </c>
      <c r="R48" s="4" t="str">
        <f t="shared" si="44"/>
        <v/>
      </c>
      <c r="S48" s="4" t="str">
        <f t="shared" si="60"/>
        <v/>
      </c>
      <c r="T48" s="107" t="str">
        <f t="shared" si="45"/>
        <v/>
      </c>
      <c r="U48" s="4" t="str">
        <f>IF(M48="","",IF(B48="NB",U47,IF(T48="",SUM($T$5:$T48)+S48,SUM($T$5:$T48))))</f>
        <v/>
      </c>
      <c r="V48" s="109" t="str">
        <f t="shared" si="0"/>
        <v/>
      </c>
      <c r="W48" s="83" t="e">
        <f t="shared" si="61"/>
        <v>#VALUE!</v>
      </c>
      <c r="X48" s="85" t="str">
        <f t="shared" si="15"/>
        <v/>
      </c>
      <c r="Y48" s="9" t="str">
        <f t="shared" si="10"/>
        <v>B</v>
      </c>
      <c r="Z48" s="4" t="str">
        <f t="shared" si="6"/>
        <v>F</v>
      </c>
      <c r="AA48" s="4" t="str">
        <f t="shared" si="7"/>
        <v>B</v>
      </c>
      <c r="AB48" s="4" t="str">
        <f t="shared" si="4"/>
        <v/>
      </c>
      <c r="AC48" s="4" t="str">
        <f t="shared" si="8"/>
        <v/>
      </c>
      <c r="AD48" s="4" t="str">
        <f t="shared" si="9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6"/>
        <v>0</v>
      </c>
      <c r="AL48" s="1">
        <f t="shared" si="47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69"/>
        <v>N</v>
      </c>
      <c r="AR48" s="1" t="str">
        <f t="shared" si="70"/>
        <v>N</v>
      </c>
      <c r="AS48" s="1" t="str">
        <f t="shared" si="71"/>
        <v/>
      </c>
      <c r="AT48" s="15" t="str">
        <f t="shared" si="72"/>
        <v/>
      </c>
      <c r="AU48" s="1" t="str">
        <f t="shared" si="73"/>
        <v/>
      </c>
      <c r="AV48" s="1" t="str">
        <f t="shared" si="74"/>
        <v/>
      </c>
      <c r="AW48" s="1" t="str">
        <f t="shared" si="75"/>
        <v/>
      </c>
      <c r="AX48" s="1" t="str">
        <f t="shared" si="76"/>
        <v/>
      </c>
      <c r="AY48" s="1" t="str">
        <f t="shared" si="77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1"/>
        <v>00000</v>
      </c>
      <c r="BC48" s="1" t="str">
        <f t="shared" si="81"/>
        <v>00000</v>
      </c>
      <c r="BD48" s="1" t="str">
        <f t="shared" si="82"/>
        <v>000000</v>
      </c>
      <c r="BE48" s="1" t="str">
        <f t="shared" si="82"/>
        <v>000000</v>
      </c>
      <c r="BF48" s="1" t="str">
        <f t="shared" si="49"/>
        <v>B</v>
      </c>
      <c r="BG48" s="1" t="str">
        <f t="shared" si="78"/>
        <v/>
      </c>
      <c r="BH48" s="1">
        <f t="shared" si="50"/>
        <v>0</v>
      </c>
      <c r="BI48" s="1" t="str">
        <f t="shared" si="79"/>
        <v/>
      </c>
      <c r="BJ48" s="1">
        <f t="shared" si="51"/>
        <v>0</v>
      </c>
      <c r="BK48" s="1" t="str">
        <f t="shared" si="80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LLLLW</v>
      </c>
      <c r="BX48" s="1">
        <f>General!G46</f>
        <v>1</v>
      </c>
    </row>
    <row r="49" spans="1:76" ht="15.75" thickBot="1">
      <c r="A49" s="1">
        <v>40</v>
      </c>
      <c r="B49" s="86" t="str">
        <f t="shared" si="59"/>
        <v/>
      </c>
      <c r="C49" s="103" t="str">
        <f t="shared" si="1"/>
        <v/>
      </c>
      <c r="D49" s="99" t="str">
        <f t="shared" si="37"/>
        <v/>
      </c>
      <c r="E49" s="100" t="str">
        <f t="shared" si="38"/>
        <v/>
      </c>
      <c r="F49" s="10" t="str">
        <f t="shared" si="12"/>
        <v/>
      </c>
      <c r="H49" s="106" t="str">
        <f t="shared" si="2"/>
        <v/>
      </c>
      <c r="I49" s="99" t="str">
        <f t="shared" si="39"/>
        <v/>
      </c>
      <c r="J49" s="100" t="str">
        <f t="shared" si="40"/>
        <v/>
      </c>
      <c r="K49" s="10" t="str">
        <f t="shared" si="41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99" t="str">
        <f t="shared" si="42"/>
        <v/>
      </c>
      <c r="Q49" s="100" t="str">
        <f t="shared" si="43"/>
        <v/>
      </c>
      <c r="R49" s="5" t="str">
        <f t="shared" si="44"/>
        <v/>
      </c>
      <c r="S49" s="5" t="str">
        <f t="shared" si="60"/>
        <v/>
      </c>
      <c r="T49" s="107" t="str">
        <f t="shared" si="45"/>
        <v/>
      </c>
      <c r="U49" s="5" t="str">
        <f>IF(M49="","",IF(B49="NB",U48,IF(T49="",SUM($T$5:$T49)+S49,SUM($T$5:$T49))))</f>
        <v/>
      </c>
      <c r="V49" s="110" t="str">
        <f t="shared" si="0"/>
        <v/>
      </c>
      <c r="W49" s="83" t="e">
        <f t="shared" si="61"/>
        <v>#VALUE!</v>
      </c>
      <c r="X49" s="85" t="str">
        <f t="shared" si="15"/>
        <v/>
      </c>
      <c r="Y49" s="9" t="str">
        <f t="shared" si="10"/>
        <v>B</v>
      </c>
      <c r="Z49" s="4" t="str">
        <f t="shared" si="6"/>
        <v>F</v>
      </c>
      <c r="AA49" s="4" t="str">
        <f t="shared" si="7"/>
        <v>B</v>
      </c>
      <c r="AB49" s="4" t="str">
        <f t="shared" si="4"/>
        <v/>
      </c>
      <c r="AC49" s="4" t="str">
        <f t="shared" si="8"/>
        <v/>
      </c>
      <c r="AD49" s="4" t="str">
        <f t="shared" si="9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6"/>
        <v>0</v>
      </c>
      <c r="AL49" s="1">
        <f t="shared" si="47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69"/>
        <v>N</v>
      </c>
      <c r="AR49" s="1" t="str">
        <f t="shared" si="70"/>
        <v>N</v>
      </c>
      <c r="AS49" s="1" t="str">
        <f t="shared" si="71"/>
        <v/>
      </c>
      <c r="AT49" s="15" t="str">
        <f t="shared" si="72"/>
        <v/>
      </c>
      <c r="AU49" s="1" t="str">
        <f t="shared" si="73"/>
        <v/>
      </c>
      <c r="AV49" s="1" t="str">
        <f t="shared" si="74"/>
        <v/>
      </c>
      <c r="AW49" s="1" t="str">
        <f t="shared" si="75"/>
        <v/>
      </c>
      <c r="AX49" s="1" t="str">
        <f t="shared" si="76"/>
        <v/>
      </c>
      <c r="AY49" s="1" t="str">
        <f t="shared" si="77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1"/>
        <v>00000</v>
      </c>
      <c r="BC49" s="1" t="str">
        <f t="shared" si="81"/>
        <v>00000</v>
      </c>
      <c r="BD49" s="1" t="str">
        <f t="shared" si="82"/>
        <v>000000</v>
      </c>
      <c r="BE49" s="1" t="str">
        <f t="shared" si="82"/>
        <v>000000</v>
      </c>
      <c r="BF49" s="1" t="str">
        <f t="shared" si="49"/>
        <v>B</v>
      </c>
      <c r="BG49" s="1" t="str">
        <f t="shared" si="78"/>
        <v/>
      </c>
      <c r="BH49" s="1">
        <f t="shared" si="50"/>
        <v>0</v>
      </c>
      <c r="BI49" s="1" t="str">
        <f t="shared" si="79"/>
        <v/>
      </c>
      <c r="BJ49" s="1">
        <f t="shared" si="51"/>
        <v>0</v>
      </c>
      <c r="BK49" s="1" t="str">
        <f t="shared" si="80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LWLLW</v>
      </c>
      <c r="BX49" s="1">
        <f>General!G47</f>
        <v>1</v>
      </c>
    </row>
    <row r="50" spans="1:76" ht="15.75" thickBot="1">
      <c r="A50" s="1">
        <v>41</v>
      </c>
      <c r="B50" s="12" t="str">
        <f t="shared" si="59"/>
        <v/>
      </c>
      <c r="C50" s="101" t="str">
        <f t="shared" si="1"/>
        <v/>
      </c>
      <c r="D50" s="13" t="str">
        <f t="shared" si="37"/>
        <v/>
      </c>
      <c r="E50" s="45" t="str">
        <f t="shared" si="38"/>
        <v/>
      </c>
      <c r="F50" s="14" t="str">
        <f t="shared" si="12"/>
        <v/>
      </c>
      <c r="H50" s="104" t="str">
        <f t="shared" si="2"/>
        <v/>
      </c>
      <c r="I50" s="13" t="str">
        <f t="shared" si="39"/>
        <v/>
      </c>
      <c r="J50" s="45" t="str">
        <f t="shared" si="40"/>
        <v/>
      </c>
      <c r="K50" s="14" t="str">
        <f t="shared" si="41"/>
        <v/>
      </c>
      <c r="L50" s="54"/>
      <c r="M50" s="18" t="str">
        <f>IF('Hedging Dashboard'!AH50="","",'Hedging Dashboard'!AH50)</f>
        <v/>
      </c>
      <c r="O50" s="12" t="str">
        <f t="shared" si="3"/>
        <v/>
      </c>
      <c r="P50" s="13" t="str">
        <f t="shared" si="42"/>
        <v/>
      </c>
      <c r="Q50" s="45" t="str">
        <f t="shared" si="43"/>
        <v/>
      </c>
      <c r="R50" s="96" t="str">
        <f t="shared" si="44"/>
        <v/>
      </c>
      <c r="S50" s="96" t="str">
        <f t="shared" si="60"/>
        <v/>
      </c>
      <c r="T50" s="107" t="str">
        <f t="shared" si="45"/>
        <v/>
      </c>
      <c r="U50" s="96" t="str">
        <f>IF(M50="","",IF(B50="NB",U49,IF(T50="",SUM($T$5:$T50)+S50,SUM($T$5:$T50))))</f>
        <v/>
      </c>
      <c r="V50" s="108" t="str">
        <f t="shared" si="0"/>
        <v/>
      </c>
      <c r="W50" s="83" t="e">
        <f t="shared" si="61"/>
        <v>#VALUE!</v>
      </c>
      <c r="X50" s="85" t="str">
        <f t="shared" si="15"/>
        <v/>
      </c>
      <c r="Y50" s="9" t="str">
        <f t="shared" si="10"/>
        <v>B</v>
      </c>
      <c r="Z50" s="4" t="str">
        <f t="shared" si="6"/>
        <v>F</v>
      </c>
      <c r="AA50" s="4" t="str">
        <f t="shared" si="7"/>
        <v>B</v>
      </c>
      <c r="AB50" s="4" t="str">
        <f t="shared" si="4"/>
        <v/>
      </c>
      <c r="AC50" s="4" t="str">
        <f t="shared" si="8"/>
        <v/>
      </c>
      <c r="AD50" s="4" t="str">
        <f t="shared" si="9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6"/>
        <v>0</v>
      </c>
      <c r="AL50" s="1">
        <f t="shared" si="47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69"/>
        <v>N</v>
      </c>
      <c r="AR50" s="1" t="str">
        <f t="shared" si="70"/>
        <v>N</v>
      </c>
      <c r="AS50" s="1" t="str">
        <f t="shared" si="71"/>
        <v/>
      </c>
      <c r="AT50" s="15" t="str">
        <f t="shared" si="72"/>
        <v/>
      </c>
      <c r="AU50" s="1" t="str">
        <f t="shared" si="73"/>
        <v/>
      </c>
      <c r="AV50" s="1" t="str">
        <f t="shared" si="74"/>
        <v/>
      </c>
      <c r="AW50" s="1" t="str">
        <f t="shared" si="75"/>
        <v/>
      </c>
      <c r="AX50" s="1" t="str">
        <f t="shared" si="76"/>
        <v/>
      </c>
      <c r="AY50" s="1" t="str">
        <f t="shared" si="77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1"/>
        <v>00000</v>
      </c>
      <c r="BC50" s="1" t="str">
        <f t="shared" si="81"/>
        <v>00000</v>
      </c>
      <c r="BD50" s="1" t="str">
        <f t="shared" si="82"/>
        <v>000000</v>
      </c>
      <c r="BE50" s="1" t="str">
        <f t="shared" si="82"/>
        <v>000000</v>
      </c>
      <c r="BF50" s="1" t="str">
        <f t="shared" si="49"/>
        <v>B</v>
      </c>
      <c r="BG50" s="1" t="str">
        <f t="shared" si="78"/>
        <v/>
      </c>
      <c r="BH50" s="1">
        <f t="shared" si="50"/>
        <v>0</v>
      </c>
      <c r="BI50" s="1" t="str">
        <f t="shared" si="79"/>
        <v/>
      </c>
      <c r="BJ50" s="1">
        <f t="shared" si="51"/>
        <v>0</v>
      </c>
      <c r="BK50" s="1" t="str">
        <f t="shared" si="80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LLWLW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102" t="str">
        <f t="shared" si="1"/>
        <v/>
      </c>
      <c r="D51" s="97" t="str">
        <f t="shared" si="37"/>
        <v/>
      </c>
      <c r="E51" s="98" t="str">
        <f t="shared" si="38"/>
        <v/>
      </c>
      <c r="F51" s="8" t="str">
        <f t="shared" si="12"/>
        <v/>
      </c>
      <c r="H51" s="105" t="str">
        <f t="shared" si="2"/>
        <v/>
      </c>
      <c r="I51" s="97" t="str">
        <f t="shared" si="39"/>
        <v/>
      </c>
      <c r="J51" s="98" t="str">
        <f t="shared" si="40"/>
        <v/>
      </c>
      <c r="K51" s="8" t="str">
        <f t="shared" si="41"/>
        <v/>
      </c>
      <c r="L51" s="54"/>
      <c r="M51" s="18" t="str">
        <f>IF('Hedging Dashboard'!AH51="","",'Hedging Dashboard'!AH51)</f>
        <v/>
      </c>
      <c r="O51" s="9" t="str">
        <f t="shared" si="3"/>
        <v/>
      </c>
      <c r="P51" s="97" t="str">
        <f t="shared" si="42"/>
        <v/>
      </c>
      <c r="Q51" s="98" t="str">
        <f t="shared" si="43"/>
        <v/>
      </c>
      <c r="R51" s="4" t="str">
        <f t="shared" si="44"/>
        <v/>
      </c>
      <c r="S51" s="4" t="str">
        <f t="shared" si="60"/>
        <v/>
      </c>
      <c r="T51" s="107" t="str">
        <f t="shared" si="45"/>
        <v/>
      </c>
      <c r="U51" s="4" t="str">
        <f>IF(M51="","",IF(B51="NB",U50,IF(T51="",SUM($T$5:$T51)+S51,SUM($T$5:$T51))))</f>
        <v/>
      </c>
      <c r="V51" s="109" t="str">
        <f t="shared" si="0"/>
        <v/>
      </c>
      <c r="W51" s="83" t="e">
        <f t="shared" si="61"/>
        <v>#VALUE!</v>
      </c>
      <c r="X51" s="85" t="str">
        <f t="shared" si="15"/>
        <v/>
      </c>
      <c r="Y51" s="9" t="str">
        <f t="shared" si="10"/>
        <v>B</v>
      </c>
      <c r="Z51" s="4" t="str">
        <f t="shared" si="6"/>
        <v>F</v>
      </c>
      <c r="AA51" s="4" t="str">
        <f t="shared" si="7"/>
        <v>B</v>
      </c>
      <c r="AB51" s="4" t="str">
        <f t="shared" si="4"/>
        <v/>
      </c>
      <c r="AC51" s="4" t="str">
        <f t="shared" si="8"/>
        <v/>
      </c>
      <c r="AD51" s="4" t="str">
        <f t="shared" si="9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6"/>
        <v>0</v>
      </c>
      <c r="AL51" s="1">
        <f t="shared" si="47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69"/>
        <v>N</v>
      </c>
      <c r="AR51" s="1" t="str">
        <f t="shared" si="70"/>
        <v>N</v>
      </c>
      <c r="AS51" s="1" t="str">
        <f t="shared" si="71"/>
        <v/>
      </c>
      <c r="AT51" s="15" t="str">
        <f t="shared" si="72"/>
        <v/>
      </c>
      <c r="AU51" s="1" t="str">
        <f t="shared" si="73"/>
        <v/>
      </c>
      <c r="AV51" s="1" t="str">
        <f t="shared" si="74"/>
        <v/>
      </c>
      <c r="AW51" s="1" t="str">
        <f t="shared" si="75"/>
        <v/>
      </c>
      <c r="AX51" s="1" t="str">
        <f t="shared" si="76"/>
        <v/>
      </c>
      <c r="AY51" s="1" t="str">
        <f t="shared" si="77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1"/>
        <v>00000</v>
      </c>
      <c r="BC51" s="1" t="str">
        <f t="shared" si="81"/>
        <v>00000</v>
      </c>
      <c r="BD51" s="1" t="str">
        <f t="shared" si="82"/>
        <v>000000</v>
      </c>
      <c r="BE51" s="1" t="str">
        <f t="shared" si="82"/>
        <v>000000</v>
      </c>
      <c r="BF51" s="1" t="str">
        <f t="shared" si="49"/>
        <v>B</v>
      </c>
      <c r="BG51" s="1" t="str">
        <f t="shared" si="78"/>
        <v/>
      </c>
      <c r="BH51" s="1">
        <f t="shared" si="50"/>
        <v>0</v>
      </c>
      <c r="BI51" s="1" t="str">
        <f t="shared" si="79"/>
        <v/>
      </c>
      <c r="BJ51" s="1">
        <f t="shared" si="51"/>
        <v>0</v>
      </c>
      <c r="BK51" s="1" t="str">
        <f t="shared" si="80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LWWLW</v>
      </c>
      <c r="BX51" s="1">
        <f>General!G49</f>
        <v>1</v>
      </c>
    </row>
    <row r="52" spans="1:76" ht="15.75" thickBot="1">
      <c r="A52" s="1">
        <v>43</v>
      </c>
      <c r="B52" s="9" t="str">
        <f t="shared" si="59"/>
        <v/>
      </c>
      <c r="C52" s="102" t="str">
        <f t="shared" si="1"/>
        <v/>
      </c>
      <c r="D52" s="97" t="str">
        <f t="shared" si="37"/>
        <v/>
      </c>
      <c r="E52" s="98" t="str">
        <f t="shared" si="38"/>
        <v/>
      </c>
      <c r="F52" s="8" t="str">
        <f t="shared" si="12"/>
        <v/>
      </c>
      <c r="H52" s="105" t="str">
        <f t="shared" si="2"/>
        <v/>
      </c>
      <c r="I52" s="97" t="str">
        <f t="shared" si="39"/>
        <v/>
      </c>
      <c r="J52" s="98" t="str">
        <f t="shared" si="40"/>
        <v/>
      </c>
      <c r="K52" s="8" t="str">
        <f t="shared" si="41"/>
        <v/>
      </c>
      <c r="L52" s="54"/>
      <c r="M52" s="18" t="str">
        <f>IF('Hedging Dashboard'!AH52="","",'Hedging Dashboard'!AH52)</f>
        <v/>
      </c>
      <c r="O52" s="9" t="str">
        <f t="shared" si="3"/>
        <v/>
      </c>
      <c r="P52" s="97" t="str">
        <f t="shared" si="42"/>
        <v/>
      </c>
      <c r="Q52" s="98" t="str">
        <f t="shared" si="43"/>
        <v/>
      </c>
      <c r="R52" s="4" t="str">
        <f t="shared" si="44"/>
        <v/>
      </c>
      <c r="S52" s="4" t="str">
        <f t="shared" si="60"/>
        <v/>
      </c>
      <c r="T52" s="107" t="str">
        <f t="shared" si="45"/>
        <v/>
      </c>
      <c r="U52" s="4" t="str">
        <f>IF(M52="","",IF(B52="NB",U51,IF(T52="",SUM($T$5:$T52)+S52,SUM($T$5:$T52))))</f>
        <v/>
      </c>
      <c r="V52" s="109" t="str">
        <f t="shared" si="0"/>
        <v/>
      </c>
      <c r="W52" s="83" t="e">
        <f t="shared" si="61"/>
        <v>#VALUE!</v>
      </c>
      <c r="X52" s="85" t="str">
        <f t="shared" si="15"/>
        <v/>
      </c>
      <c r="Y52" s="9" t="str">
        <f t="shared" si="10"/>
        <v>B</v>
      </c>
      <c r="Z52" s="4" t="str">
        <f t="shared" si="6"/>
        <v>F</v>
      </c>
      <c r="AA52" s="4" t="str">
        <f t="shared" si="7"/>
        <v>B</v>
      </c>
      <c r="AB52" s="4" t="str">
        <f t="shared" si="4"/>
        <v/>
      </c>
      <c r="AC52" s="4" t="str">
        <f t="shared" si="8"/>
        <v/>
      </c>
      <c r="AD52" s="4" t="str">
        <f t="shared" si="9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6"/>
        <v>0</v>
      </c>
      <c r="AL52" s="1">
        <f t="shared" si="47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69"/>
        <v>N</v>
      </c>
      <c r="AR52" s="1" t="str">
        <f t="shared" si="70"/>
        <v>N</v>
      </c>
      <c r="AS52" s="1" t="str">
        <f t="shared" si="71"/>
        <v/>
      </c>
      <c r="AT52" s="15" t="str">
        <f t="shared" si="72"/>
        <v/>
      </c>
      <c r="AU52" s="1" t="str">
        <f t="shared" si="73"/>
        <v/>
      </c>
      <c r="AV52" s="1" t="str">
        <f t="shared" si="74"/>
        <v/>
      </c>
      <c r="AW52" s="1" t="str">
        <f t="shared" si="75"/>
        <v/>
      </c>
      <c r="AX52" s="1" t="str">
        <f t="shared" si="76"/>
        <v/>
      </c>
      <c r="AY52" s="1" t="str">
        <f t="shared" si="77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1"/>
        <v>00000</v>
      </c>
      <c r="BC52" s="1" t="str">
        <f t="shared" si="81"/>
        <v>00000</v>
      </c>
      <c r="BD52" s="1" t="str">
        <f t="shared" si="82"/>
        <v>000000</v>
      </c>
      <c r="BE52" s="1" t="str">
        <f t="shared" si="82"/>
        <v>000000</v>
      </c>
      <c r="BF52" s="1" t="str">
        <f t="shared" si="49"/>
        <v>B</v>
      </c>
      <c r="BG52" s="1" t="str">
        <f t="shared" si="78"/>
        <v/>
      </c>
      <c r="BH52" s="1">
        <f t="shared" si="50"/>
        <v>0</v>
      </c>
      <c r="BI52" s="1" t="str">
        <f t="shared" si="79"/>
        <v/>
      </c>
      <c r="BJ52" s="1">
        <f t="shared" si="51"/>
        <v>0</v>
      </c>
      <c r="BK52" s="1" t="str">
        <f t="shared" si="80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LLLWW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102" t="str">
        <f t="shared" si="1"/>
        <v/>
      </c>
      <c r="D53" s="97" t="str">
        <f t="shared" si="37"/>
        <v/>
      </c>
      <c r="E53" s="98" t="str">
        <f t="shared" si="38"/>
        <v/>
      </c>
      <c r="F53" s="8" t="str">
        <f t="shared" si="12"/>
        <v/>
      </c>
      <c r="H53" s="105" t="str">
        <f t="shared" si="2"/>
        <v/>
      </c>
      <c r="I53" s="97" t="str">
        <f t="shared" si="39"/>
        <v/>
      </c>
      <c r="J53" s="98" t="str">
        <f t="shared" si="40"/>
        <v/>
      </c>
      <c r="K53" s="8" t="str">
        <f t="shared" si="41"/>
        <v/>
      </c>
      <c r="L53" s="54"/>
      <c r="M53" s="18" t="str">
        <f>IF('Hedging Dashboard'!AH53="","",'Hedging Dashboard'!AH53)</f>
        <v/>
      </c>
      <c r="O53" s="9" t="str">
        <f t="shared" si="3"/>
        <v/>
      </c>
      <c r="P53" s="97" t="str">
        <f t="shared" si="42"/>
        <v/>
      </c>
      <c r="Q53" s="98" t="str">
        <f t="shared" si="43"/>
        <v/>
      </c>
      <c r="R53" s="4" t="str">
        <f t="shared" si="44"/>
        <v/>
      </c>
      <c r="S53" s="4" t="str">
        <f t="shared" si="60"/>
        <v/>
      </c>
      <c r="T53" s="107" t="str">
        <f t="shared" si="45"/>
        <v/>
      </c>
      <c r="U53" s="4" t="str">
        <f>IF(M53="","",IF(B53="NB",U52,IF(T53="",SUM($T$5:$T53)+S53,SUM($T$5:$T53))))</f>
        <v/>
      </c>
      <c r="V53" s="109" t="str">
        <f t="shared" si="0"/>
        <v/>
      </c>
      <c r="W53" s="83" t="e">
        <f t="shared" si="61"/>
        <v>#VALUE!</v>
      </c>
      <c r="X53" s="85" t="str">
        <f t="shared" si="15"/>
        <v/>
      </c>
      <c r="Y53" s="9" t="str">
        <f t="shared" si="10"/>
        <v>B</v>
      </c>
      <c r="Z53" s="4" t="str">
        <f t="shared" si="6"/>
        <v>F</v>
      </c>
      <c r="AA53" s="4" t="str">
        <f t="shared" si="7"/>
        <v>B</v>
      </c>
      <c r="AB53" s="4" t="str">
        <f t="shared" si="4"/>
        <v/>
      </c>
      <c r="AC53" s="4" t="str">
        <f t="shared" si="8"/>
        <v/>
      </c>
      <c r="AD53" s="4" t="str">
        <f t="shared" si="9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6"/>
        <v>0</v>
      </c>
      <c r="AL53" s="1">
        <f t="shared" si="47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69"/>
        <v>N</v>
      </c>
      <c r="AR53" s="1" t="str">
        <f t="shared" si="70"/>
        <v>N</v>
      </c>
      <c r="AS53" s="1" t="str">
        <f t="shared" si="71"/>
        <v/>
      </c>
      <c r="AT53" s="15" t="str">
        <f t="shared" si="72"/>
        <v/>
      </c>
      <c r="AU53" s="1" t="str">
        <f t="shared" si="73"/>
        <v/>
      </c>
      <c r="AV53" s="1" t="str">
        <f t="shared" si="74"/>
        <v/>
      </c>
      <c r="AW53" s="1" t="str">
        <f t="shared" si="75"/>
        <v/>
      </c>
      <c r="AX53" s="1" t="str">
        <f t="shared" si="76"/>
        <v/>
      </c>
      <c r="AY53" s="1" t="str">
        <f t="shared" si="77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1"/>
        <v>00000</v>
      </c>
      <c r="BC53" s="1" t="str">
        <f t="shared" si="81"/>
        <v>00000</v>
      </c>
      <c r="BD53" s="1" t="str">
        <f t="shared" si="82"/>
        <v>000000</v>
      </c>
      <c r="BE53" s="1" t="str">
        <f t="shared" si="82"/>
        <v>000000</v>
      </c>
      <c r="BF53" s="1" t="str">
        <f t="shared" si="49"/>
        <v>B</v>
      </c>
      <c r="BG53" s="1" t="str">
        <f t="shared" si="78"/>
        <v/>
      </c>
      <c r="BH53" s="1">
        <f t="shared" si="50"/>
        <v>0</v>
      </c>
      <c r="BI53" s="1" t="str">
        <f t="shared" si="79"/>
        <v/>
      </c>
      <c r="BJ53" s="1">
        <f t="shared" si="51"/>
        <v>0</v>
      </c>
      <c r="BK53" s="1" t="str">
        <f t="shared" si="80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LWLWW</v>
      </c>
      <c r="BX53" s="1">
        <f>General!G51</f>
        <v>3</v>
      </c>
    </row>
    <row r="54" spans="1:76" ht="15.75" thickBot="1">
      <c r="A54" s="1">
        <v>45</v>
      </c>
      <c r="B54" s="86" t="str">
        <f t="shared" si="59"/>
        <v/>
      </c>
      <c r="C54" s="103" t="str">
        <f t="shared" si="1"/>
        <v/>
      </c>
      <c r="D54" s="99" t="str">
        <f t="shared" si="37"/>
        <v/>
      </c>
      <c r="E54" s="100" t="str">
        <f t="shared" si="38"/>
        <v/>
      </c>
      <c r="F54" s="10" t="str">
        <f t="shared" si="12"/>
        <v/>
      </c>
      <c r="H54" s="106" t="str">
        <f t="shared" si="2"/>
        <v/>
      </c>
      <c r="I54" s="99" t="str">
        <f t="shared" si="39"/>
        <v/>
      </c>
      <c r="J54" s="100" t="str">
        <f t="shared" si="40"/>
        <v/>
      </c>
      <c r="K54" s="10" t="str">
        <f t="shared" si="41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99" t="str">
        <f t="shared" si="42"/>
        <v/>
      </c>
      <c r="Q54" s="100" t="str">
        <f t="shared" si="43"/>
        <v/>
      </c>
      <c r="R54" s="5" t="str">
        <f t="shared" si="44"/>
        <v/>
      </c>
      <c r="S54" s="5" t="str">
        <f t="shared" si="60"/>
        <v/>
      </c>
      <c r="T54" s="107" t="str">
        <f t="shared" si="45"/>
        <v/>
      </c>
      <c r="U54" s="5" t="str">
        <f>IF(M54="","",IF(B54="NB",U53,IF(T54="",SUM($T$5:$T54)+S54,SUM($T$5:$T54))))</f>
        <v/>
      </c>
      <c r="V54" s="110" t="str">
        <f t="shared" si="0"/>
        <v/>
      </c>
      <c r="W54" s="83" t="e">
        <f t="shared" si="61"/>
        <v>#VALUE!</v>
      </c>
      <c r="X54" s="85" t="str">
        <f t="shared" si="15"/>
        <v/>
      </c>
      <c r="Y54" s="9" t="str">
        <f t="shared" si="10"/>
        <v>B</v>
      </c>
      <c r="Z54" s="4" t="str">
        <f t="shared" si="6"/>
        <v>F</v>
      </c>
      <c r="AA54" s="4" t="str">
        <f t="shared" si="7"/>
        <v>B</v>
      </c>
      <c r="AB54" s="4" t="str">
        <f t="shared" si="4"/>
        <v/>
      </c>
      <c r="AC54" s="4" t="str">
        <f t="shared" si="8"/>
        <v/>
      </c>
      <c r="AD54" s="4" t="str">
        <f t="shared" si="9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6"/>
        <v>0</v>
      </c>
      <c r="AL54" s="1">
        <f t="shared" si="47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69"/>
        <v>N</v>
      </c>
      <c r="AR54" s="1" t="str">
        <f t="shared" si="70"/>
        <v>N</v>
      </c>
      <c r="AS54" s="1" t="str">
        <f t="shared" si="71"/>
        <v/>
      </c>
      <c r="AT54" s="15" t="str">
        <f t="shared" si="72"/>
        <v/>
      </c>
      <c r="AU54" s="1" t="str">
        <f t="shared" si="73"/>
        <v/>
      </c>
      <c r="AV54" s="1" t="str">
        <f t="shared" si="74"/>
        <v/>
      </c>
      <c r="AW54" s="1" t="str">
        <f t="shared" si="75"/>
        <v/>
      </c>
      <c r="AX54" s="1" t="str">
        <f t="shared" si="76"/>
        <v/>
      </c>
      <c r="AY54" s="1" t="str">
        <f t="shared" si="77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1"/>
        <v>00000</v>
      </c>
      <c r="BC54" s="1" t="str">
        <f t="shared" si="81"/>
        <v>00000</v>
      </c>
      <c r="BD54" s="1" t="str">
        <f t="shared" si="82"/>
        <v>000000</v>
      </c>
      <c r="BE54" s="1" t="str">
        <f t="shared" si="82"/>
        <v>000000</v>
      </c>
      <c r="BF54" s="1" t="str">
        <f t="shared" si="49"/>
        <v>B</v>
      </c>
      <c r="BG54" s="1" t="str">
        <f t="shared" si="78"/>
        <v/>
      </c>
      <c r="BH54" s="1">
        <f t="shared" si="50"/>
        <v>0</v>
      </c>
      <c r="BI54" s="1" t="str">
        <f t="shared" si="79"/>
        <v/>
      </c>
      <c r="BJ54" s="1">
        <f t="shared" si="51"/>
        <v>0</v>
      </c>
      <c r="BK54" s="1" t="str">
        <f t="shared" si="80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LLWWW</v>
      </c>
      <c r="BX54" s="1">
        <f>General!G52</f>
        <v>6</v>
      </c>
    </row>
    <row r="55" spans="1:76" ht="15.75" thickBot="1">
      <c r="A55" s="1">
        <v>46</v>
      </c>
      <c r="B55" s="12" t="str">
        <f t="shared" si="59"/>
        <v/>
      </c>
      <c r="C55" s="101" t="str">
        <f t="shared" si="1"/>
        <v/>
      </c>
      <c r="D55" s="13" t="str">
        <f t="shared" si="37"/>
        <v/>
      </c>
      <c r="E55" s="45" t="str">
        <f t="shared" si="38"/>
        <v/>
      </c>
      <c r="F55" s="14" t="str">
        <f t="shared" si="12"/>
        <v/>
      </c>
      <c r="H55" s="104" t="str">
        <f t="shared" si="2"/>
        <v/>
      </c>
      <c r="I55" s="13" t="str">
        <f t="shared" si="39"/>
        <v/>
      </c>
      <c r="J55" s="45" t="str">
        <f t="shared" si="40"/>
        <v/>
      </c>
      <c r="K55" s="14" t="str">
        <f t="shared" si="41"/>
        <v/>
      </c>
      <c r="L55" s="54"/>
      <c r="M55" s="18" t="str">
        <f>IF('Hedging Dashboard'!AH55="","",'Hedging Dashboard'!AH55)</f>
        <v/>
      </c>
      <c r="O55" s="12" t="str">
        <f t="shared" si="3"/>
        <v/>
      </c>
      <c r="P55" s="13" t="str">
        <f t="shared" si="42"/>
        <v/>
      </c>
      <c r="Q55" s="45" t="str">
        <f t="shared" si="43"/>
        <v/>
      </c>
      <c r="R55" s="96" t="str">
        <f t="shared" si="44"/>
        <v/>
      </c>
      <c r="S55" s="96" t="str">
        <f t="shared" si="60"/>
        <v/>
      </c>
      <c r="T55" s="107" t="str">
        <f t="shared" si="45"/>
        <v/>
      </c>
      <c r="U55" s="96" t="str">
        <f>IF(M55="","",IF(B55="NB",U54,IF(T55="",SUM($T$5:$T55)+S55,SUM($T$5:$T55))))</f>
        <v/>
      </c>
      <c r="V55" s="108" t="str">
        <f t="shared" si="0"/>
        <v/>
      </c>
      <c r="W55" s="83" t="e">
        <f t="shared" si="61"/>
        <v>#VALUE!</v>
      </c>
      <c r="X55" s="85" t="str">
        <f t="shared" si="15"/>
        <v/>
      </c>
      <c r="Y55" s="9" t="str">
        <f t="shared" si="10"/>
        <v>B</v>
      </c>
      <c r="Z55" s="4" t="str">
        <f t="shared" si="6"/>
        <v>F</v>
      </c>
      <c r="AA55" s="4" t="str">
        <f t="shared" si="7"/>
        <v>B</v>
      </c>
      <c r="AB55" s="4" t="str">
        <f t="shared" si="4"/>
        <v/>
      </c>
      <c r="AC55" s="4" t="str">
        <f t="shared" si="8"/>
        <v/>
      </c>
      <c r="AD55" s="4" t="str">
        <f t="shared" si="9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6"/>
        <v>0</v>
      </c>
      <c r="AL55" s="1">
        <f t="shared" si="47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69"/>
        <v>N</v>
      </c>
      <c r="AR55" s="1" t="str">
        <f t="shared" si="70"/>
        <v>N</v>
      </c>
      <c r="AS55" s="1" t="str">
        <f t="shared" si="71"/>
        <v/>
      </c>
      <c r="AT55" s="15" t="str">
        <f t="shared" si="72"/>
        <v/>
      </c>
      <c r="AU55" s="1" t="str">
        <f t="shared" si="73"/>
        <v/>
      </c>
      <c r="AV55" s="1" t="str">
        <f t="shared" si="74"/>
        <v/>
      </c>
      <c r="AW55" s="1" t="str">
        <f t="shared" si="75"/>
        <v/>
      </c>
      <c r="AX55" s="1" t="str">
        <f t="shared" si="76"/>
        <v/>
      </c>
      <c r="AY55" s="1" t="str">
        <f t="shared" si="77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1"/>
        <v>00000</v>
      </c>
      <c r="BC55" s="1" t="str">
        <f t="shared" si="81"/>
        <v>00000</v>
      </c>
      <c r="BD55" s="1" t="str">
        <f t="shared" si="82"/>
        <v>000000</v>
      </c>
      <c r="BE55" s="1" t="str">
        <f t="shared" si="82"/>
        <v>000000</v>
      </c>
      <c r="BF55" s="1" t="str">
        <f t="shared" si="49"/>
        <v>B</v>
      </c>
      <c r="BG55" s="1" t="str">
        <f t="shared" si="78"/>
        <v/>
      </c>
      <c r="BH55" s="1">
        <f t="shared" si="50"/>
        <v>0</v>
      </c>
      <c r="BI55" s="1" t="str">
        <f t="shared" si="79"/>
        <v/>
      </c>
      <c r="BJ55" s="1">
        <f t="shared" si="51"/>
        <v>0</v>
      </c>
      <c r="BK55" s="1" t="str">
        <f t="shared" si="80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LWWWW</v>
      </c>
      <c r="BX55" s="1">
        <f>General!G53</f>
        <v>6</v>
      </c>
    </row>
    <row r="56" spans="1:76" ht="15.75" thickBot="1">
      <c r="A56" s="1">
        <v>47</v>
      </c>
      <c r="B56" s="9" t="str">
        <f t="shared" si="59"/>
        <v/>
      </c>
      <c r="C56" s="102" t="str">
        <f t="shared" si="1"/>
        <v/>
      </c>
      <c r="D56" s="97" t="str">
        <f t="shared" si="37"/>
        <v/>
      </c>
      <c r="E56" s="98" t="str">
        <f t="shared" si="38"/>
        <v/>
      </c>
      <c r="F56" s="8" t="str">
        <f t="shared" si="12"/>
        <v/>
      </c>
      <c r="H56" s="105" t="str">
        <f t="shared" si="2"/>
        <v/>
      </c>
      <c r="I56" s="97" t="str">
        <f t="shared" si="39"/>
        <v/>
      </c>
      <c r="J56" s="98" t="str">
        <f t="shared" si="40"/>
        <v/>
      </c>
      <c r="K56" s="8" t="str">
        <f t="shared" si="41"/>
        <v/>
      </c>
      <c r="L56" s="54"/>
      <c r="M56" s="18" t="str">
        <f>IF('Hedging Dashboard'!AH56="","",'Hedging Dashboard'!AH56)</f>
        <v/>
      </c>
      <c r="O56" s="9" t="str">
        <f t="shared" si="3"/>
        <v/>
      </c>
      <c r="P56" s="97" t="str">
        <f t="shared" si="42"/>
        <v/>
      </c>
      <c r="Q56" s="98" t="str">
        <f t="shared" si="43"/>
        <v/>
      </c>
      <c r="R56" s="4" t="str">
        <f t="shared" si="44"/>
        <v/>
      </c>
      <c r="S56" s="4" t="str">
        <f t="shared" si="60"/>
        <v/>
      </c>
      <c r="T56" s="107" t="str">
        <f t="shared" si="45"/>
        <v/>
      </c>
      <c r="U56" s="4" t="str">
        <f>IF(M56="","",IF(B56="NB",U55,IF(T56="",SUM($T$5:$T56)+S56,SUM($T$5:$T56))))</f>
        <v/>
      </c>
      <c r="V56" s="109" t="str">
        <f t="shared" si="0"/>
        <v/>
      </c>
      <c r="W56" s="83" t="e">
        <f t="shared" si="61"/>
        <v>#VALUE!</v>
      </c>
      <c r="X56" s="85" t="str">
        <f t="shared" si="15"/>
        <v/>
      </c>
      <c r="Y56" s="9" t="str">
        <f t="shared" si="10"/>
        <v>B</v>
      </c>
      <c r="Z56" s="4" t="str">
        <f t="shared" si="6"/>
        <v>F</v>
      </c>
      <c r="AA56" s="4" t="str">
        <f t="shared" si="7"/>
        <v>B</v>
      </c>
      <c r="AB56" s="4" t="str">
        <f t="shared" si="4"/>
        <v/>
      </c>
      <c r="AC56" s="4" t="str">
        <f t="shared" si="8"/>
        <v/>
      </c>
      <c r="AD56" s="4" t="str">
        <f t="shared" si="9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6"/>
        <v>0</v>
      </c>
      <c r="AL56" s="1">
        <f t="shared" si="47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 t="str">
        <f t="shared" si="71"/>
        <v/>
      </c>
      <c r="AT56" s="15" t="str">
        <f t="shared" si="72"/>
        <v/>
      </c>
      <c r="AU56" s="1" t="str">
        <f t="shared" si="73"/>
        <v/>
      </c>
      <c r="AV56" s="1" t="str">
        <f t="shared" si="74"/>
        <v/>
      </c>
      <c r="AW56" s="1" t="str">
        <f t="shared" si="75"/>
        <v/>
      </c>
      <c r="AX56" s="1" t="str">
        <f t="shared" si="76"/>
        <v/>
      </c>
      <c r="AY56" s="1" t="str">
        <f t="shared" si="77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1"/>
        <v>00000</v>
      </c>
      <c r="BC56" s="1" t="str">
        <f t="shared" si="81"/>
        <v>00000</v>
      </c>
      <c r="BD56" s="1" t="str">
        <f t="shared" si="82"/>
        <v>000000</v>
      </c>
      <c r="BE56" s="1" t="str">
        <f t="shared" si="82"/>
        <v>000000</v>
      </c>
      <c r="BF56" s="1" t="str">
        <f t="shared" si="49"/>
        <v>B</v>
      </c>
      <c r="BG56" s="1" t="str">
        <f t="shared" si="78"/>
        <v/>
      </c>
      <c r="BH56" s="1">
        <f t="shared" si="50"/>
        <v>0</v>
      </c>
      <c r="BI56" s="1" t="str">
        <f t="shared" si="79"/>
        <v/>
      </c>
      <c r="BJ56" s="1">
        <f t="shared" si="51"/>
        <v>0</v>
      </c>
      <c r="BK56" s="1" t="str">
        <f t="shared" si="80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WLLLW</v>
      </c>
      <c r="BX56" s="1">
        <f>General!G54</f>
        <v>1</v>
      </c>
    </row>
    <row r="57" spans="1:76" ht="15.75" thickBot="1">
      <c r="A57" s="1">
        <v>48</v>
      </c>
      <c r="B57" s="9" t="str">
        <f t="shared" si="59"/>
        <v/>
      </c>
      <c r="C57" s="102" t="str">
        <f t="shared" si="1"/>
        <v/>
      </c>
      <c r="D57" s="97" t="str">
        <f t="shared" si="37"/>
        <v/>
      </c>
      <c r="E57" s="98" t="str">
        <f t="shared" si="38"/>
        <v/>
      </c>
      <c r="F57" s="8" t="str">
        <f t="shared" si="12"/>
        <v/>
      </c>
      <c r="H57" s="105" t="str">
        <f t="shared" si="2"/>
        <v/>
      </c>
      <c r="I57" s="97" t="str">
        <f t="shared" si="39"/>
        <v/>
      </c>
      <c r="J57" s="98" t="str">
        <f t="shared" si="40"/>
        <v/>
      </c>
      <c r="K57" s="8" t="str">
        <f t="shared" si="41"/>
        <v/>
      </c>
      <c r="L57" s="54"/>
      <c r="M57" s="18" t="str">
        <f>IF('Hedging Dashboard'!AH57="","",'Hedging Dashboard'!AH57)</f>
        <v/>
      </c>
      <c r="O57" s="9" t="str">
        <f t="shared" si="3"/>
        <v/>
      </c>
      <c r="P57" s="97" t="str">
        <f t="shared" si="42"/>
        <v/>
      </c>
      <c r="Q57" s="98" t="str">
        <f t="shared" si="43"/>
        <v/>
      </c>
      <c r="R57" s="4" t="str">
        <f t="shared" si="44"/>
        <v/>
      </c>
      <c r="S57" s="4" t="str">
        <f t="shared" si="60"/>
        <v/>
      </c>
      <c r="T57" s="107" t="str">
        <f t="shared" si="45"/>
        <v/>
      </c>
      <c r="U57" s="4" t="str">
        <f>IF(M57="","",IF(B57="NB",U56,IF(T57="",SUM($T$5:$T57)+S57,SUM($T$5:$T57))))</f>
        <v/>
      </c>
      <c r="V57" s="109" t="str">
        <f t="shared" si="0"/>
        <v/>
      </c>
      <c r="W57" s="83" t="e">
        <f t="shared" si="61"/>
        <v>#VALUE!</v>
      </c>
      <c r="X57" s="85" t="str">
        <f t="shared" si="15"/>
        <v/>
      </c>
      <c r="Y57" s="9" t="str">
        <f t="shared" si="10"/>
        <v>B</v>
      </c>
      <c r="Z57" s="4" t="str">
        <f t="shared" si="6"/>
        <v>F</v>
      </c>
      <c r="AA57" s="4" t="str">
        <f t="shared" si="7"/>
        <v>B</v>
      </c>
      <c r="AB57" s="4" t="str">
        <f t="shared" si="4"/>
        <v/>
      </c>
      <c r="AC57" s="4" t="str">
        <f t="shared" si="8"/>
        <v/>
      </c>
      <c r="AD57" s="4" t="str">
        <f t="shared" si="9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6"/>
        <v>0</v>
      </c>
      <c r="AL57" s="1">
        <f t="shared" si="47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69"/>
        <v>N</v>
      </c>
      <c r="AR57" s="1" t="str">
        <f t="shared" si="70"/>
        <v>N</v>
      </c>
      <c r="AS57" s="1" t="str">
        <f t="shared" si="71"/>
        <v/>
      </c>
      <c r="AT57" s="15" t="str">
        <f t="shared" si="72"/>
        <v/>
      </c>
      <c r="AU57" s="1" t="str">
        <f t="shared" si="73"/>
        <v/>
      </c>
      <c r="AV57" s="1" t="str">
        <f t="shared" si="74"/>
        <v/>
      </c>
      <c r="AW57" s="1" t="str">
        <f t="shared" si="75"/>
        <v/>
      </c>
      <c r="AX57" s="1" t="str">
        <f t="shared" si="76"/>
        <v/>
      </c>
      <c r="AY57" s="1" t="str">
        <f t="shared" si="77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1"/>
        <v>00000</v>
      </c>
      <c r="BC57" s="1" t="str">
        <f t="shared" si="81"/>
        <v>00000</v>
      </c>
      <c r="BD57" s="1" t="str">
        <f t="shared" si="82"/>
        <v>000000</v>
      </c>
      <c r="BE57" s="1" t="str">
        <f t="shared" si="82"/>
        <v>000000</v>
      </c>
      <c r="BF57" s="1" t="str">
        <f t="shared" si="49"/>
        <v>B</v>
      </c>
      <c r="BG57" s="1" t="str">
        <f t="shared" si="78"/>
        <v/>
      </c>
      <c r="BH57" s="1">
        <f t="shared" si="50"/>
        <v>0</v>
      </c>
      <c r="BI57" s="1" t="str">
        <f t="shared" si="79"/>
        <v/>
      </c>
      <c r="BJ57" s="1">
        <f t="shared" si="51"/>
        <v>0</v>
      </c>
      <c r="BK57" s="1" t="str">
        <f t="shared" si="80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WWLLW</v>
      </c>
      <c r="BX57" s="1">
        <f>General!G55</f>
        <v>1</v>
      </c>
    </row>
    <row r="58" spans="1:76" ht="15.75" thickBot="1">
      <c r="A58" s="1">
        <v>49</v>
      </c>
      <c r="B58" s="9" t="str">
        <f t="shared" si="59"/>
        <v/>
      </c>
      <c r="C58" s="102" t="str">
        <f t="shared" si="1"/>
        <v/>
      </c>
      <c r="D58" s="97" t="str">
        <f t="shared" si="37"/>
        <v/>
      </c>
      <c r="E58" s="98" t="str">
        <f t="shared" si="38"/>
        <v/>
      </c>
      <c r="F58" s="8" t="str">
        <f t="shared" si="12"/>
        <v/>
      </c>
      <c r="H58" s="105" t="str">
        <f t="shared" si="2"/>
        <v/>
      </c>
      <c r="I58" s="97" t="str">
        <f t="shared" si="39"/>
        <v/>
      </c>
      <c r="J58" s="98" t="str">
        <f t="shared" si="40"/>
        <v/>
      </c>
      <c r="K58" s="8" t="str">
        <f t="shared" si="41"/>
        <v/>
      </c>
      <c r="L58" s="54"/>
      <c r="M58" s="18" t="str">
        <f>IF('Hedging Dashboard'!AH58="","",'Hedging Dashboard'!AH58)</f>
        <v/>
      </c>
      <c r="O58" s="9" t="str">
        <f t="shared" si="3"/>
        <v/>
      </c>
      <c r="P58" s="97" t="str">
        <f t="shared" si="42"/>
        <v/>
      </c>
      <c r="Q58" s="98" t="str">
        <f t="shared" si="43"/>
        <v/>
      </c>
      <c r="R58" s="4" t="str">
        <f t="shared" si="44"/>
        <v/>
      </c>
      <c r="S58" s="4" t="str">
        <f t="shared" si="60"/>
        <v/>
      </c>
      <c r="T58" s="107" t="str">
        <f t="shared" si="45"/>
        <v/>
      </c>
      <c r="U58" s="4" t="str">
        <f>IF(M58="","",IF(B58="NB",U57,IF(T58="",SUM($T$5:$T58)+S58,SUM($T$5:$T58))))</f>
        <v/>
      </c>
      <c r="V58" s="109" t="str">
        <f t="shared" si="0"/>
        <v/>
      </c>
      <c r="W58" s="83" t="e">
        <f t="shared" si="61"/>
        <v>#VALUE!</v>
      </c>
      <c r="X58" s="85" t="str">
        <f t="shared" si="15"/>
        <v/>
      </c>
      <c r="Y58" s="9" t="str">
        <f t="shared" si="10"/>
        <v>B</v>
      </c>
      <c r="Z58" s="4" t="str">
        <f t="shared" si="6"/>
        <v>F</v>
      </c>
      <c r="AA58" s="4" t="str">
        <f t="shared" si="7"/>
        <v>B</v>
      </c>
      <c r="AB58" s="4" t="str">
        <f t="shared" si="4"/>
        <v/>
      </c>
      <c r="AC58" s="4" t="str">
        <f t="shared" si="8"/>
        <v/>
      </c>
      <c r="AD58" s="4" t="str">
        <f t="shared" si="9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6"/>
        <v>0</v>
      </c>
      <c r="AL58" s="1">
        <f t="shared" si="47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69"/>
        <v>N</v>
      </c>
      <c r="AR58" s="1" t="str">
        <f t="shared" si="70"/>
        <v>N</v>
      </c>
      <c r="AS58" s="1" t="str">
        <f t="shared" si="71"/>
        <v/>
      </c>
      <c r="AT58" s="15" t="str">
        <f t="shared" si="72"/>
        <v/>
      </c>
      <c r="AU58" s="1" t="str">
        <f t="shared" si="73"/>
        <v/>
      </c>
      <c r="AV58" s="1" t="str">
        <f t="shared" si="74"/>
        <v/>
      </c>
      <c r="AW58" s="1" t="str">
        <f t="shared" si="75"/>
        <v/>
      </c>
      <c r="AX58" s="1" t="str">
        <f t="shared" si="76"/>
        <v/>
      </c>
      <c r="AY58" s="1" t="str">
        <f t="shared" si="77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1"/>
        <v>00000</v>
      </c>
      <c r="BC58" s="1" t="str">
        <f t="shared" si="81"/>
        <v>00000</v>
      </c>
      <c r="BD58" s="1" t="str">
        <f t="shared" si="82"/>
        <v>000000</v>
      </c>
      <c r="BE58" s="1" t="str">
        <f t="shared" si="82"/>
        <v>000000</v>
      </c>
      <c r="BF58" s="1" t="str">
        <f t="shared" si="49"/>
        <v>B</v>
      </c>
      <c r="BG58" s="1" t="str">
        <f t="shared" si="78"/>
        <v/>
      </c>
      <c r="BH58" s="1">
        <f t="shared" si="50"/>
        <v>0</v>
      </c>
      <c r="BI58" s="1" t="str">
        <f t="shared" si="79"/>
        <v/>
      </c>
      <c r="BJ58" s="1">
        <f t="shared" si="51"/>
        <v>0</v>
      </c>
      <c r="BK58" s="1" t="str">
        <f t="shared" si="80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WLWLW</v>
      </c>
      <c r="BX58" s="1">
        <f>General!G56</f>
        <v>1</v>
      </c>
    </row>
    <row r="59" spans="1:76" ht="15.75" thickBot="1">
      <c r="A59" s="1">
        <v>50</v>
      </c>
      <c r="B59" s="86" t="str">
        <f t="shared" si="59"/>
        <v/>
      </c>
      <c r="C59" s="103" t="str">
        <f t="shared" si="1"/>
        <v/>
      </c>
      <c r="D59" s="99" t="str">
        <f t="shared" si="37"/>
        <v/>
      </c>
      <c r="E59" s="100" t="str">
        <f t="shared" si="38"/>
        <v/>
      </c>
      <c r="F59" s="10" t="str">
        <f t="shared" si="12"/>
        <v/>
      </c>
      <c r="H59" s="106" t="str">
        <f t="shared" si="2"/>
        <v/>
      </c>
      <c r="I59" s="99" t="str">
        <f t="shared" si="39"/>
        <v/>
      </c>
      <c r="J59" s="100" t="str">
        <f t="shared" si="40"/>
        <v/>
      </c>
      <c r="K59" s="10" t="str">
        <f t="shared" si="41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99" t="str">
        <f t="shared" si="42"/>
        <v/>
      </c>
      <c r="Q59" s="100" t="str">
        <f t="shared" si="43"/>
        <v/>
      </c>
      <c r="R59" s="5" t="str">
        <f t="shared" si="44"/>
        <v/>
      </c>
      <c r="S59" s="5" t="str">
        <f t="shared" si="60"/>
        <v/>
      </c>
      <c r="T59" s="107" t="str">
        <f t="shared" si="45"/>
        <v/>
      </c>
      <c r="U59" s="5" t="str">
        <f>IF(M59="","",IF(B59="NB",U58,IF(T59="",SUM($T$5:$T59)+S59,SUM($T$5:$T59))))</f>
        <v/>
      </c>
      <c r="V59" s="110" t="str">
        <f t="shared" si="0"/>
        <v/>
      </c>
      <c r="W59" s="83" t="e">
        <f t="shared" si="61"/>
        <v>#VALUE!</v>
      </c>
      <c r="X59" s="85" t="str">
        <f t="shared" si="15"/>
        <v/>
      </c>
      <c r="Y59" s="9" t="str">
        <f t="shared" si="10"/>
        <v>B</v>
      </c>
      <c r="Z59" s="4" t="str">
        <f t="shared" si="6"/>
        <v>F</v>
      </c>
      <c r="AA59" s="4" t="str">
        <f t="shared" si="7"/>
        <v>B</v>
      </c>
      <c r="AB59" s="4" t="str">
        <f t="shared" si="4"/>
        <v/>
      </c>
      <c r="AC59" s="4" t="str">
        <f t="shared" si="8"/>
        <v/>
      </c>
      <c r="AD59" s="4" t="str">
        <f t="shared" si="9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6"/>
        <v>0</v>
      </c>
      <c r="AL59" s="1">
        <f t="shared" si="47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69"/>
        <v>N</v>
      </c>
      <c r="AR59" s="1" t="str">
        <f t="shared" si="70"/>
        <v>N</v>
      </c>
      <c r="AS59" s="1" t="str">
        <f t="shared" si="71"/>
        <v/>
      </c>
      <c r="AT59" s="15" t="str">
        <f t="shared" si="72"/>
        <v/>
      </c>
      <c r="AU59" s="1" t="str">
        <f t="shared" si="73"/>
        <v/>
      </c>
      <c r="AV59" s="1" t="str">
        <f t="shared" si="74"/>
        <v/>
      </c>
      <c r="AW59" s="1" t="str">
        <f t="shared" si="75"/>
        <v/>
      </c>
      <c r="AX59" s="1" t="str">
        <f t="shared" si="76"/>
        <v/>
      </c>
      <c r="AY59" s="1" t="str">
        <f t="shared" si="77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1"/>
        <v>00000</v>
      </c>
      <c r="BC59" s="1" t="str">
        <f t="shared" si="81"/>
        <v>00000</v>
      </c>
      <c r="BD59" s="1" t="str">
        <f t="shared" si="82"/>
        <v>000000</v>
      </c>
      <c r="BE59" s="1" t="str">
        <f t="shared" si="82"/>
        <v>000000</v>
      </c>
      <c r="BF59" s="1" t="str">
        <f t="shared" si="49"/>
        <v>B</v>
      </c>
      <c r="BG59" s="1" t="str">
        <f t="shared" si="78"/>
        <v/>
      </c>
      <c r="BH59" s="1">
        <f t="shared" si="50"/>
        <v>0</v>
      </c>
      <c r="BI59" s="1" t="str">
        <f t="shared" si="79"/>
        <v/>
      </c>
      <c r="BJ59" s="1">
        <f t="shared" si="51"/>
        <v>0</v>
      </c>
      <c r="BK59" s="1" t="str">
        <f t="shared" si="80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WWWLW</v>
      </c>
      <c r="BX59" s="1">
        <f>General!G57</f>
        <v>1</v>
      </c>
    </row>
    <row r="60" spans="1:76" ht="15.75" thickBot="1">
      <c r="A60" s="1">
        <v>51</v>
      </c>
      <c r="B60" s="12" t="str">
        <f t="shared" si="59"/>
        <v/>
      </c>
      <c r="C60" s="101" t="str">
        <f t="shared" si="1"/>
        <v/>
      </c>
      <c r="D60" s="13" t="str">
        <f t="shared" si="37"/>
        <v/>
      </c>
      <c r="E60" s="45" t="str">
        <f t="shared" si="38"/>
        <v/>
      </c>
      <c r="F60" s="14" t="str">
        <f t="shared" si="12"/>
        <v/>
      </c>
      <c r="H60" s="104" t="str">
        <f t="shared" si="2"/>
        <v/>
      </c>
      <c r="I60" s="13" t="str">
        <f t="shared" si="39"/>
        <v/>
      </c>
      <c r="J60" s="45" t="str">
        <f t="shared" si="40"/>
        <v/>
      </c>
      <c r="K60" s="14" t="str">
        <f t="shared" si="41"/>
        <v/>
      </c>
      <c r="L60" s="54"/>
      <c r="M60" s="18" t="str">
        <f>IF('Hedging Dashboard'!AH60="","",'Hedging Dashboard'!AH60)</f>
        <v/>
      </c>
      <c r="O60" s="12" t="str">
        <f t="shared" si="3"/>
        <v/>
      </c>
      <c r="P60" s="13" t="str">
        <f t="shared" si="42"/>
        <v/>
      </c>
      <c r="Q60" s="45" t="str">
        <f t="shared" si="43"/>
        <v/>
      </c>
      <c r="R60" s="96" t="str">
        <f t="shared" si="44"/>
        <v/>
      </c>
      <c r="S60" s="96" t="str">
        <f t="shared" si="60"/>
        <v/>
      </c>
      <c r="T60" s="107" t="str">
        <f t="shared" si="45"/>
        <v/>
      </c>
      <c r="U60" s="96" t="str">
        <f>IF(M60="","",IF(B60="NB",U59,IF(T60="",SUM($T$5:$T60)+S60,SUM($T$5:$T60))))</f>
        <v/>
      </c>
      <c r="V60" s="108" t="str">
        <f t="shared" si="0"/>
        <v/>
      </c>
      <c r="W60" s="83" t="e">
        <f t="shared" si="61"/>
        <v>#VALUE!</v>
      </c>
      <c r="X60" s="85" t="str">
        <f t="shared" si="15"/>
        <v/>
      </c>
      <c r="Y60" s="9" t="str">
        <f t="shared" si="10"/>
        <v>B</v>
      </c>
      <c r="Z60" s="4" t="str">
        <f t="shared" si="6"/>
        <v>F</v>
      </c>
      <c r="AA60" s="4" t="str">
        <f t="shared" si="7"/>
        <v>B</v>
      </c>
      <c r="AB60" s="4" t="str">
        <f t="shared" si="4"/>
        <v/>
      </c>
      <c r="AC60" s="4" t="str">
        <f t="shared" si="8"/>
        <v/>
      </c>
      <c r="AD60" s="4" t="str">
        <f t="shared" si="9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6"/>
        <v>0</v>
      </c>
      <c r="AL60" s="1">
        <f t="shared" si="47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69"/>
        <v>N</v>
      </c>
      <c r="AR60" s="1" t="str">
        <f t="shared" si="70"/>
        <v>N</v>
      </c>
      <c r="AS60" s="1" t="str">
        <f t="shared" si="71"/>
        <v/>
      </c>
      <c r="AT60" s="15" t="str">
        <f t="shared" si="72"/>
        <v/>
      </c>
      <c r="AU60" s="1" t="str">
        <f t="shared" si="73"/>
        <v/>
      </c>
      <c r="AV60" s="1" t="str">
        <f t="shared" si="74"/>
        <v/>
      </c>
      <c r="AW60" s="1" t="str">
        <f t="shared" si="75"/>
        <v/>
      </c>
      <c r="AX60" s="1" t="str">
        <f t="shared" si="76"/>
        <v/>
      </c>
      <c r="AY60" s="1" t="str">
        <f t="shared" si="77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1"/>
        <v>00000</v>
      </c>
      <c r="BC60" s="1" t="str">
        <f t="shared" si="81"/>
        <v>00000</v>
      </c>
      <c r="BD60" s="1" t="str">
        <f t="shared" si="82"/>
        <v>000000</v>
      </c>
      <c r="BE60" s="1" t="str">
        <f t="shared" si="82"/>
        <v>000000</v>
      </c>
      <c r="BF60" s="1" t="str">
        <f t="shared" si="49"/>
        <v>B</v>
      </c>
      <c r="BG60" s="1" t="str">
        <f t="shared" si="78"/>
        <v/>
      </c>
      <c r="BH60" s="1">
        <f t="shared" si="50"/>
        <v>0</v>
      </c>
      <c r="BI60" s="1" t="str">
        <f t="shared" si="79"/>
        <v/>
      </c>
      <c r="BJ60" s="1">
        <f t="shared" si="51"/>
        <v>0</v>
      </c>
      <c r="BK60" s="1" t="str">
        <f t="shared" si="80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WLLWW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102" t="str">
        <f t="shared" si="1"/>
        <v/>
      </c>
      <c r="D61" s="97" t="str">
        <f t="shared" si="37"/>
        <v/>
      </c>
      <c r="E61" s="98" t="str">
        <f t="shared" si="38"/>
        <v/>
      </c>
      <c r="F61" s="8" t="str">
        <f t="shared" si="12"/>
        <v/>
      </c>
      <c r="H61" s="105" t="str">
        <f t="shared" si="2"/>
        <v/>
      </c>
      <c r="I61" s="97" t="str">
        <f t="shared" si="39"/>
        <v/>
      </c>
      <c r="J61" s="98" t="str">
        <f t="shared" si="40"/>
        <v/>
      </c>
      <c r="K61" s="8" t="str">
        <f t="shared" si="41"/>
        <v/>
      </c>
      <c r="L61" s="54"/>
      <c r="M61" s="18" t="str">
        <f>IF('Hedging Dashboard'!AH61="","",'Hedging Dashboard'!AH61)</f>
        <v/>
      </c>
      <c r="O61" s="9" t="str">
        <f t="shared" si="3"/>
        <v/>
      </c>
      <c r="P61" s="97" t="str">
        <f t="shared" si="42"/>
        <v/>
      </c>
      <c r="Q61" s="98" t="str">
        <f t="shared" si="43"/>
        <v/>
      </c>
      <c r="R61" s="4" t="str">
        <f t="shared" si="44"/>
        <v/>
      </c>
      <c r="S61" s="4" t="str">
        <f t="shared" si="60"/>
        <v/>
      </c>
      <c r="T61" s="107" t="str">
        <f t="shared" si="45"/>
        <v/>
      </c>
      <c r="U61" s="4" t="str">
        <f>IF(M61="","",IF(B61="NB",U60,IF(T61="",SUM($T$5:$T61)+S61,SUM($T$5:$T61))))</f>
        <v/>
      </c>
      <c r="V61" s="109" t="str">
        <f t="shared" si="0"/>
        <v/>
      </c>
      <c r="W61" s="83" t="e">
        <f t="shared" si="61"/>
        <v>#VALUE!</v>
      </c>
      <c r="X61" s="85" t="str">
        <f t="shared" si="15"/>
        <v/>
      </c>
      <c r="Y61" s="9" t="str">
        <f t="shared" si="10"/>
        <v>B</v>
      </c>
      <c r="Z61" s="4" t="str">
        <f t="shared" si="6"/>
        <v>F</v>
      </c>
      <c r="AA61" s="4" t="str">
        <f t="shared" si="7"/>
        <v>B</v>
      </c>
      <c r="AB61" s="4" t="str">
        <f t="shared" si="4"/>
        <v/>
      </c>
      <c r="AC61" s="4" t="str">
        <f t="shared" si="8"/>
        <v/>
      </c>
      <c r="AD61" s="4" t="str">
        <f t="shared" si="9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6"/>
        <v>0</v>
      </c>
      <c r="AL61" s="1">
        <f t="shared" si="47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 t="str">
        <f t="shared" si="71"/>
        <v/>
      </c>
      <c r="AT61" s="15" t="str">
        <f t="shared" si="72"/>
        <v/>
      </c>
      <c r="AU61" s="1" t="str">
        <f t="shared" si="73"/>
        <v/>
      </c>
      <c r="AV61" s="1" t="str">
        <f t="shared" si="74"/>
        <v/>
      </c>
      <c r="AW61" s="1" t="str">
        <f t="shared" si="75"/>
        <v/>
      </c>
      <c r="AX61" s="1" t="str">
        <f t="shared" si="76"/>
        <v/>
      </c>
      <c r="AY61" s="1" t="str">
        <f t="shared" si="77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1"/>
        <v>00000</v>
      </c>
      <c r="BC61" s="1" t="str">
        <f t="shared" si="81"/>
        <v>00000</v>
      </c>
      <c r="BD61" s="1" t="str">
        <f t="shared" si="82"/>
        <v>000000</v>
      </c>
      <c r="BE61" s="1" t="str">
        <f t="shared" si="82"/>
        <v>000000</v>
      </c>
      <c r="BF61" s="1" t="str">
        <f t="shared" si="49"/>
        <v>B</v>
      </c>
      <c r="BG61" s="1" t="str">
        <f t="shared" si="78"/>
        <v/>
      </c>
      <c r="BH61" s="1">
        <f t="shared" si="50"/>
        <v>0</v>
      </c>
      <c r="BI61" s="1" t="str">
        <f t="shared" si="79"/>
        <v/>
      </c>
      <c r="BJ61" s="1">
        <f t="shared" si="51"/>
        <v>0</v>
      </c>
      <c r="BK61" s="1" t="str">
        <f t="shared" si="80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WWLWW</v>
      </c>
      <c r="BX61" s="1">
        <f>General!G59</f>
        <v>3</v>
      </c>
    </row>
    <row r="62" spans="1:76" ht="15.75" thickBot="1">
      <c r="A62" s="1">
        <v>53</v>
      </c>
      <c r="B62" s="9" t="str">
        <f t="shared" si="59"/>
        <v/>
      </c>
      <c r="C62" s="102" t="str">
        <f t="shared" si="1"/>
        <v/>
      </c>
      <c r="D62" s="97" t="str">
        <f t="shared" si="37"/>
        <v/>
      </c>
      <c r="E62" s="98" t="str">
        <f t="shared" si="38"/>
        <v/>
      </c>
      <c r="F62" s="8" t="str">
        <f t="shared" si="12"/>
        <v/>
      </c>
      <c r="H62" s="105" t="str">
        <f t="shared" si="2"/>
        <v/>
      </c>
      <c r="I62" s="97" t="str">
        <f t="shared" si="39"/>
        <v/>
      </c>
      <c r="J62" s="98" t="str">
        <f t="shared" si="40"/>
        <v/>
      </c>
      <c r="K62" s="8" t="str">
        <f t="shared" si="41"/>
        <v/>
      </c>
      <c r="L62" s="54"/>
      <c r="M62" s="18" t="str">
        <f>IF('Hedging Dashboard'!AH62="","",'Hedging Dashboard'!AH62)</f>
        <v/>
      </c>
      <c r="O62" s="9" t="str">
        <f t="shared" si="3"/>
        <v/>
      </c>
      <c r="P62" s="97" t="str">
        <f t="shared" si="42"/>
        <v/>
      </c>
      <c r="Q62" s="98" t="str">
        <f t="shared" si="43"/>
        <v/>
      </c>
      <c r="R62" s="4" t="str">
        <f t="shared" si="44"/>
        <v/>
      </c>
      <c r="S62" s="4" t="str">
        <f t="shared" si="60"/>
        <v/>
      </c>
      <c r="T62" s="107" t="str">
        <f t="shared" si="45"/>
        <v/>
      </c>
      <c r="U62" s="4" t="str">
        <f>IF(M62="","",IF(B62="NB",U61,IF(T62="",SUM($T$5:$T62)+S62,SUM($T$5:$T62))))</f>
        <v/>
      </c>
      <c r="V62" s="109" t="str">
        <f t="shared" si="0"/>
        <v/>
      </c>
      <c r="W62" s="83" t="e">
        <f t="shared" si="61"/>
        <v>#VALUE!</v>
      </c>
      <c r="X62" s="85" t="str">
        <f t="shared" si="15"/>
        <v/>
      </c>
      <c r="Y62" s="9" t="str">
        <f t="shared" si="10"/>
        <v>B</v>
      </c>
      <c r="Z62" s="4" t="str">
        <f t="shared" si="6"/>
        <v>F</v>
      </c>
      <c r="AA62" s="4" t="str">
        <f t="shared" si="7"/>
        <v>B</v>
      </c>
      <c r="AB62" s="4" t="str">
        <f t="shared" si="4"/>
        <v/>
      </c>
      <c r="AC62" s="4" t="str">
        <f t="shared" si="8"/>
        <v/>
      </c>
      <c r="AD62" s="4" t="str">
        <f t="shared" si="9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6"/>
        <v>0</v>
      </c>
      <c r="AL62" s="1">
        <f t="shared" si="47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69"/>
        <v>N</v>
      </c>
      <c r="AR62" s="1" t="str">
        <f t="shared" si="70"/>
        <v>N</v>
      </c>
      <c r="AS62" s="1" t="str">
        <f t="shared" si="71"/>
        <v/>
      </c>
      <c r="AT62" s="15" t="str">
        <f t="shared" si="72"/>
        <v/>
      </c>
      <c r="AU62" s="1" t="str">
        <f t="shared" si="73"/>
        <v/>
      </c>
      <c r="AV62" s="1" t="str">
        <f t="shared" si="74"/>
        <v/>
      </c>
      <c r="AW62" s="1" t="str">
        <f t="shared" si="75"/>
        <v/>
      </c>
      <c r="AX62" s="1" t="str">
        <f t="shared" si="76"/>
        <v/>
      </c>
      <c r="AY62" s="1" t="str">
        <f t="shared" si="77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3">IF(AZ57="",0,AZ57)&amp;IF(AZ58="",0,AZ58)&amp;IF(AZ59="",0,AZ59)&amp;IF(AZ60="",0,AZ60)&amp;IF(AZ61="",0,AZ61)</f>
        <v>00000</v>
      </c>
      <c r="BC62" s="1" t="str">
        <f t="shared" si="83"/>
        <v>00000</v>
      </c>
      <c r="BD62" s="1" t="str">
        <f t="shared" ref="BD62:BE109" si="84">IF(AZ56="",0,AZ56)&amp;IF(AZ57="",0,AZ57)&amp;IF(AZ58="",0,AZ58)&amp;IF(AZ59="",0,AZ59)&amp;IF(AZ60="",0,AZ60)&amp;IF(AZ61="",0,AZ61)</f>
        <v>000000</v>
      </c>
      <c r="BE62" s="1" t="str">
        <f t="shared" si="84"/>
        <v>000000</v>
      </c>
      <c r="BF62" s="1" t="str">
        <f t="shared" si="49"/>
        <v>B</v>
      </c>
      <c r="BG62" s="1" t="str">
        <f t="shared" si="78"/>
        <v/>
      </c>
      <c r="BH62" s="1">
        <f t="shared" si="50"/>
        <v>0</v>
      </c>
      <c r="BI62" s="1" t="str">
        <f t="shared" si="79"/>
        <v/>
      </c>
      <c r="BJ62" s="1">
        <f t="shared" si="51"/>
        <v>0</v>
      </c>
      <c r="BK62" s="1" t="str">
        <f t="shared" si="80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WLWWW</v>
      </c>
      <c r="BX62" s="1">
        <f>General!G60</f>
        <v>6</v>
      </c>
    </row>
    <row r="63" spans="1:76" ht="15.75" thickBot="1">
      <c r="A63" s="1">
        <v>54</v>
      </c>
      <c r="B63" s="9" t="str">
        <f t="shared" si="59"/>
        <v/>
      </c>
      <c r="C63" s="102" t="str">
        <f t="shared" si="1"/>
        <v/>
      </c>
      <c r="D63" s="97" t="str">
        <f t="shared" si="37"/>
        <v/>
      </c>
      <c r="E63" s="98" t="str">
        <f t="shared" si="38"/>
        <v/>
      </c>
      <c r="F63" s="8" t="str">
        <f t="shared" si="12"/>
        <v/>
      </c>
      <c r="H63" s="105" t="str">
        <f t="shared" si="2"/>
        <v/>
      </c>
      <c r="I63" s="97" t="str">
        <f t="shared" si="39"/>
        <v/>
      </c>
      <c r="J63" s="98" t="str">
        <f t="shared" si="40"/>
        <v/>
      </c>
      <c r="K63" s="8" t="str">
        <f t="shared" si="41"/>
        <v/>
      </c>
      <c r="L63" s="54"/>
      <c r="M63" s="18" t="str">
        <f>IF('Hedging Dashboard'!AH63="","",'Hedging Dashboard'!AH63)</f>
        <v/>
      </c>
      <c r="O63" s="9" t="str">
        <f t="shared" si="3"/>
        <v/>
      </c>
      <c r="P63" s="97" t="str">
        <f t="shared" si="42"/>
        <v/>
      </c>
      <c r="Q63" s="98" t="str">
        <f t="shared" si="43"/>
        <v/>
      </c>
      <c r="R63" s="4" t="str">
        <f t="shared" si="44"/>
        <v/>
      </c>
      <c r="S63" s="4" t="str">
        <f t="shared" si="60"/>
        <v/>
      </c>
      <c r="T63" s="107" t="str">
        <f t="shared" si="45"/>
        <v/>
      </c>
      <c r="U63" s="4" t="str">
        <f>IF(M63="","",IF(B63="NB",U62,IF(T63="",SUM($T$5:$T63)+S63,SUM($T$5:$T63))))</f>
        <v/>
      </c>
      <c r="V63" s="109" t="str">
        <f t="shared" si="0"/>
        <v/>
      </c>
      <c r="W63" s="83" t="e">
        <f t="shared" si="61"/>
        <v>#VALUE!</v>
      </c>
      <c r="X63" s="85" t="str">
        <f t="shared" si="15"/>
        <v/>
      </c>
      <c r="Y63" s="9" t="str">
        <f t="shared" si="10"/>
        <v>B</v>
      </c>
      <c r="Z63" s="4" t="str">
        <f t="shared" si="6"/>
        <v>F</v>
      </c>
      <c r="AA63" s="4" t="str">
        <f t="shared" si="7"/>
        <v>B</v>
      </c>
      <c r="AB63" s="4" t="str">
        <f t="shared" si="4"/>
        <v/>
      </c>
      <c r="AC63" s="4" t="str">
        <f t="shared" si="8"/>
        <v/>
      </c>
      <c r="AD63" s="4" t="str">
        <f t="shared" si="9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6"/>
        <v>0</v>
      </c>
      <c r="AL63" s="1">
        <f t="shared" si="47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69"/>
        <v>N</v>
      </c>
      <c r="AR63" s="1" t="str">
        <f t="shared" si="70"/>
        <v>N</v>
      </c>
      <c r="AS63" s="1" t="str">
        <f t="shared" si="71"/>
        <v/>
      </c>
      <c r="AT63" s="15" t="str">
        <f t="shared" si="72"/>
        <v/>
      </c>
      <c r="AU63" s="1" t="str">
        <f t="shared" si="73"/>
        <v/>
      </c>
      <c r="AV63" s="1" t="str">
        <f t="shared" si="74"/>
        <v/>
      </c>
      <c r="AW63" s="1" t="str">
        <f t="shared" si="75"/>
        <v/>
      </c>
      <c r="AX63" s="1" t="str">
        <f t="shared" si="76"/>
        <v/>
      </c>
      <c r="AY63" s="1" t="str">
        <f t="shared" si="77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00000</v>
      </c>
      <c r="BC63" s="1" t="str">
        <f t="shared" si="83"/>
        <v>00000</v>
      </c>
      <c r="BD63" s="1" t="str">
        <f t="shared" si="84"/>
        <v>000000</v>
      </c>
      <c r="BE63" s="1" t="str">
        <f t="shared" si="84"/>
        <v>000000</v>
      </c>
      <c r="BF63" s="1" t="str">
        <f t="shared" si="49"/>
        <v>B</v>
      </c>
      <c r="BG63" s="1" t="str">
        <f t="shared" si="78"/>
        <v/>
      </c>
      <c r="BH63" s="1">
        <f t="shared" si="50"/>
        <v>0</v>
      </c>
      <c r="BI63" s="1" t="str">
        <f t="shared" si="79"/>
        <v/>
      </c>
      <c r="BJ63" s="1">
        <f t="shared" si="51"/>
        <v>0</v>
      </c>
      <c r="BK63" s="1" t="str">
        <f t="shared" si="80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WWWWW</v>
      </c>
      <c r="BX63" s="1">
        <f>General!G61</f>
        <v>6</v>
      </c>
    </row>
    <row r="64" spans="1:76" ht="15.75" thickBot="1">
      <c r="A64" s="1">
        <v>55</v>
      </c>
      <c r="B64" s="86" t="str">
        <f t="shared" si="59"/>
        <v/>
      </c>
      <c r="C64" s="103" t="str">
        <f t="shared" si="1"/>
        <v/>
      </c>
      <c r="D64" s="99" t="str">
        <f t="shared" si="37"/>
        <v/>
      </c>
      <c r="E64" s="100" t="str">
        <f t="shared" si="38"/>
        <v/>
      </c>
      <c r="F64" s="10" t="str">
        <f t="shared" si="12"/>
        <v/>
      </c>
      <c r="H64" s="106" t="str">
        <f t="shared" si="2"/>
        <v/>
      </c>
      <c r="I64" s="99" t="str">
        <f t="shared" si="39"/>
        <v/>
      </c>
      <c r="J64" s="100" t="str">
        <f t="shared" si="40"/>
        <v/>
      </c>
      <c r="K64" s="10" t="str">
        <f t="shared" si="41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99" t="str">
        <f t="shared" si="42"/>
        <v/>
      </c>
      <c r="Q64" s="100" t="str">
        <f t="shared" si="43"/>
        <v/>
      </c>
      <c r="R64" s="5" t="str">
        <f t="shared" si="44"/>
        <v/>
      </c>
      <c r="S64" s="5" t="str">
        <f t="shared" si="60"/>
        <v/>
      </c>
      <c r="T64" s="107" t="str">
        <f t="shared" si="45"/>
        <v/>
      </c>
      <c r="U64" s="5" t="str">
        <f>IF(M64="","",IF(B64="NB",U63,IF(T64="",SUM($T$5:$T64)+S64,SUM($T$5:$T64))))</f>
        <v/>
      </c>
      <c r="V64" s="110" t="str">
        <f t="shared" si="0"/>
        <v/>
      </c>
      <c r="W64" s="83" t="e">
        <f t="shared" si="61"/>
        <v>#VALUE!</v>
      </c>
      <c r="X64" s="85" t="str">
        <f t="shared" si="15"/>
        <v/>
      </c>
      <c r="Y64" s="9" t="str">
        <f t="shared" si="10"/>
        <v>B</v>
      </c>
      <c r="Z64" s="4" t="str">
        <f t="shared" si="6"/>
        <v>F</v>
      </c>
      <c r="AA64" s="4" t="str">
        <f t="shared" si="7"/>
        <v>B</v>
      </c>
      <c r="AB64" s="4" t="str">
        <f t="shared" si="4"/>
        <v/>
      </c>
      <c r="AC64" s="4" t="str">
        <f t="shared" si="8"/>
        <v/>
      </c>
      <c r="AD64" s="4" t="str">
        <f t="shared" si="9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6"/>
        <v>0</v>
      </c>
      <c r="AL64" s="1">
        <f t="shared" si="47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69"/>
        <v>N</v>
      </c>
      <c r="AR64" s="1" t="str">
        <f t="shared" si="70"/>
        <v>N</v>
      </c>
      <c r="AS64" s="1" t="str">
        <f t="shared" si="71"/>
        <v/>
      </c>
      <c r="AT64" s="15" t="str">
        <f t="shared" si="72"/>
        <v/>
      </c>
      <c r="AU64" s="1" t="str">
        <f t="shared" si="73"/>
        <v/>
      </c>
      <c r="AV64" s="1" t="str">
        <f t="shared" si="74"/>
        <v/>
      </c>
      <c r="AW64" s="1" t="str">
        <f t="shared" si="75"/>
        <v/>
      </c>
      <c r="AX64" s="1" t="str">
        <f t="shared" si="76"/>
        <v/>
      </c>
      <c r="AY64" s="1" t="str">
        <f t="shared" si="77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00000</v>
      </c>
      <c r="BC64" s="1" t="str">
        <f t="shared" si="83"/>
        <v>00000</v>
      </c>
      <c r="BD64" s="1" t="str">
        <f t="shared" si="84"/>
        <v>000000</v>
      </c>
      <c r="BE64" s="1" t="str">
        <f t="shared" si="84"/>
        <v>000000</v>
      </c>
      <c r="BF64" s="1" t="str">
        <f t="shared" si="49"/>
        <v>B</v>
      </c>
      <c r="BG64" s="1" t="str">
        <f t="shared" si="78"/>
        <v/>
      </c>
      <c r="BH64" s="1">
        <f t="shared" si="50"/>
        <v>0</v>
      </c>
      <c r="BI64" s="1" t="str">
        <f t="shared" si="79"/>
        <v/>
      </c>
      <c r="BJ64" s="1">
        <f t="shared" si="51"/>
        <v>0</v>
      </c>
      <c r="BK64" s="1" t="str">
        <f t="shared" si="80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LLLLLL</v>
      </c>
      <c r="BX64" s="1">
        <f>General!G62</f>
        <v>-6</v>
      </c>
    </row>
    <row r="65" spans="1:76" ht="15.75" thickBot="1">
      <c r="A65" s="1">
        <v>56</v>
      </c>
      <c r="B65" s="12" t="str">
        <f t="shared" si="59"/>
        <v/>
      </c>
      <c r="C65" s="101" t="str">
        <f t="shared" si="1"/>
        <v/>
      </c>
      <c r="D65" s="13" t="str">
        <f t="shared" si="37"/>
        <v/>
      </c>
      <c r="E65" s="45" t="str">
        <f t="shared" si="38"/>
        <v/>
      </c>
      <c r="F65" s="14" t="str">
        <f t="shared" si="12"/>
        <v/>
      </c>
      <c r="H65" s="104" t="str">
        <f t="shared" si="2"/>
        <v/>
      </c>
      <c r="I65" s="13" t="str">
        <f t="shared" si="39"/>
        <v/>
      </c>
      <c r="J65" s="45" t="str">
        <f t="shared" si="40"/>
        <v/>
      </c>
      <c r="K65" s="14" t="str">
        <f t="shared" si="41"/>
        <v/>
      </c>
      <c r="L65" s="54"/>
      <c r="M65" s="18" t="str">
        <f>IF('Hedging Dashboard'!AH65="","",'Hedging Dashboard'!AH65)</f>
        <v/>
      </c>
      <c r="O65" s="12" t="str">
        <f t="shared" si="3"/>
        <v/>
      </c>
      <c r="P65" s="13" t="str">
        <f t="shared" si="42"/>
        <v/>
      </c>
      <c r="Q65" s="45" t="str">
        <f t="shared" si="43"/>
        <v/>
      </c>
      <c r="R65" s="96" t="str">
        <f t="shared" si="44"/>
        <v/>
      </c>
      <c r="S65" s="96" t="str">
        <f t="shared" si="60"/>
        <v/>
      </c>
      <c r="T65" s="107" t="str">
        <f t="shared" si="45"/>
        <v/>
      </c>
      <c r="U65" s="96" t="str">
        <f>IF(M65="","",IF(B65="NB",U64,IF(T65="",SUM($T$5:$T65)+S65,SUM($T$5:$T65))))</f>
        <v/>
      </c>
      <c r="V65" s="108" t="str">
        <f t="shared" si="0"/>
        <v/>
      </c>
      <c r="W65" s="83" t="e">
        <f t="shared" si="61"/>
        <v>#VALUE!</v>
      </c>
      <c r="X65" s="85" t="str">
        <f t="shared" si="15"/>
        <v/>
      </c>
      <c r="Y65" s="9" t="str">
        <f t="shared" si="10"/>
        <v>B</v>
      </c>
      <c r="Z65" s="4" t="str">
        <f t="shared" si="6"/>
        <v>F</v>
      </c>
      <c r="AA65" s="4" t="str">
        <f t="shared" si="7"/>
        <v>B</v>
      </c>
      <c r="AB65" s="4" t="str">
        <f t="shared" si="4"/>
        <v/>
      </c>
      <c r="AC65" s="4" t="str">
        <f t="shared" si="8"/>
        <v/>
      </c>
      <c r="AD65" s="4" t="str">
        <f t="shared" si="9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6"/>
        <v>0</v>
      </c>
      <c r="AL65" s="1">
        <f t="shared" si="47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69"/>
        <v>N</v>
      </c>
      <c r="AR65" s="1" t="str">
        <f t="shared" si="70"/>
        <v>N</v>
      </c>
      <c r="AS65" s="1" t="str">
        <f t="shared" si="71"/>
        <v/>
      </c>
      <c r="AT65" s="15" t="str">
        <f t="shared" si="72"/>
        <v/>
      </c>
      <c r="AU65" s="1" t="str">
        <f t="shared" si="73"/>
        <v/>
      </c>
      <c r="AV65" s="1" t="str">
        <f t="shared" si="74"/>
        <v/>
      </c>
      <c r="AW65" s="1" t="str">
        <f t="shared" si="75"/>
        <v/>
      </c>
      <c r="AX65" s="1" t="str">
        <f t="shared" si="76"/>
        <v/>
      </c>
      <c r="AY65" s="1" t="str">
        <f t="shared" si="77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00000</v>
      </c>
      <c r="BC65" s="1" t="str">
        <f t="shared" si="83"/>
        <v>00000</v>
      </c>
      <c r="BD65" s="1" t="str">
        <f t="shared" si="84"/>
        <v>000000</v>
      </c>
      <c r="BE65" s="1" t="str">
        <f t="shared" si="84"/>
        <v>000000</v>
      </c>
      <c r="BF65" s="1" t="str">
        <f t="shared" si="49"/>
        <v>B</v>
      </c>
      <c r="BG65" s="1" t="str">
        <f t="shared" si="78"/>
        <v/>
      </c>
      <c r="BH65" s="1">
        <f t="shared" si="50"/>
        <v>0</v>
      </c>
      <c r="BI65" s="1" t="str">
        <f t="shared" si="79"/>
        <v/>
      </c>
      <c r="BJ65" s="1">
        <f t="shared" si="51"/>
        <v>0</v>
      </c>
      <c r="BK65" s="1" t="str">
        <f t="shared" si="80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LLLLLW</v>
      </c>
      <c r="BX65" s="1">
        <f>General!G63</f>
        <v>1</v>
      </c>
    </row>
    <row r="66" spans="1:76" ht="15.75" thickBot="1">
      <c r="A66" s="1">
        <v>57</v>
      </c>
      <c r="B66" s="9" t="str">
        <f t="shared" si="59"/>
        <v/>
      </c>
      <c r="C66" s="102" t="str">
        <f t="shared" si="1"/>
        <v/>
      </c>
      <c r="D66" s="97" t="str">
        <f t="shared" si="37"/>
        <v/>
      </c>
      <c r="E66" s="98" t="str">
        <f t="shared" si="38"/>
        <v/>
      </c>
      <c r="F66" s="8" t="str">
        <f t="shared" si="12"/>
        <v/>
      </c>
      <c r="H66" s="105" t="str">
        <f t="shared" si="2"/>
        <v/>
      </c>
      <c r="I66" s="97" t="str">
        <f t="shared" si="39"/>
        <v/>
      </c>
      <c r="J66" s="98" t="str">
        <f t="shared" si="40"/>
        <v/>
      </c>
      <c r="K66" s="8" t="str">
        <f t="shared" si="41"/>
        <v/>
      </c>
      <c r="L66" s="54"/>
      <c r="M66" s="18" t="str">
        <f>IF('Hedging Dashboard'!AH66="","",'Hedging Dashboard'!AH66)</f>
        <v/>
      </c>
      <c r="O66" s="9" t="str">
        <f t="shared" si="3"/>
        <v/>
      </c>
      <c r="P66" s="97" t="str">
        <f t="shared" si="42"/>
        <v/>
      </c>
      <c r="Q66" s="98" t="str">
        <f t="shared" si="43"/>
        <v/>
      </c>
      <c r="R66" s="4" t="str">
        <f t="shared" si="44"/>
        <v/>
      </c>
      <c r="S66" s="4" t="str">
        <f t="shared" si="60"/>
        <v/>
      </c>
      <c r="T66" s="107" t="str">
        <f t="shared" si="45"/>
        <v/>
      </c>
      <c r="U66" s="4" t="str">
        <f>IF(M66="","",IF(B66="NB",U65,IF(T66="",SUM($T$5:$T66)+S66,SUM($T$5:$T66))))</f>
        <v/>
      </c>
      <c r="V66" s="109" t="str">
        <f t="shared" si="0"/>
        <v/>
      </c>
      <c r="W66" s="83" t="e">
        <f t="shared" si="61"/>
        <v>#VALUE!</v>
      </c>
      <c r="X66" s="85" t="str">
        <f t="shared" si="15"/>
        <v/>
      </c>
      <c r="Y66" s="9" t="str">
        <f t="shared" si="10"/>
        <v>B</v>
      </c>
      <c r="Z66" s="4" t="str">
        <f t="shared" si="6"/>
        <v>F</v>
      </c>
      <c r="AA66" s="4" t="str">
        <f t="shared" si="7"/>
        <v>B</v>
      </c>
      <c r="AB66" s="4" t="str">
        <f t="shared" si="4"/>
        <v/>
      </c>
      <c r="AC66" s="4" t="str">
        <f t="shared" si="8"/>
        <v/>
      </c>
      <c r="AD66" s="4" t="str">
        <f t="shared" si="9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6"/>
        <v>0</v>
      </c>
      <c r="AL66" s="1">
        <f t="shared" si="47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69"/>
        <v>N</v>
      </c>
      <c r="AR66" s="1" t="str">
        <f t="shared" si="70"/>
        <v>N</v>
      </c>
      <c r="AS66" s="1" t="str">
        <f t="shared" si="71"/>
        <v/>
      </c>
      <c r="AT66" s="15" t="str">
        <f t="shared" si="72"/>
        <v/>
      </c>
      <c r="AU66" s="1" t="str">
        <f t="shared" si="73"/>
        <v/>
      </c>
      <c r="AV66" s="1" t="str">
        <f t="shared" si="74"/>
        <v/>
      </c>
      <c r="AW66" s="1" t="str">
        <f t="shared" si="75"/>
        <v/>
      </c>
      <c r="AX66" s="1" t="str">
        <f t="shared" si="76"/>
        <v/>
      </c>
      <c r="AY66" s="1" t="str">
        <f t="shared" si="77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3"/>
        <v>00000</v>
      </c>
      <c r="BD66" s="1" t="str">
        <f t="shared" si="84"/>
        <v>000000</v>
      </c>
      <c r="BE66" s="1" t="str">
        <f t="shared" si="84"/>
        <v>000000</v>
      </c>
      <c r="BF66" s="1" t="str">
        <f t="shared" si="49"/>
        <v>B</v>
      </c>
      <c r="BG66" s="1" t="str">
        <f t="shared" si="78"/>
        <v/>
      </c>
      <c r="BH66" s="1">
        <f t="shared" si="50"/>
        <v>0</v>
      </c>
      <c r="BI66" s="1" t="str">
        <f t="shared" si="79"/>
        <v/>
      </c>
      <c r="BJ66" s="1">
        <f t="shared" si="51"/>
        <v>0</v>
      </c>
      <c r="BK66" s="1" t="str">
        <f t="shared" si="80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LLLLWL</v>
      </c>
      <c r="BX66" s="1">
        <f>General!G64</f>
        <v>-1</v>
      </c>
    </row>
    <row r="67" spans="1:76" ht="15.75" thickBot="1">
      <c r="A67" s="1">
        <v>58</v>
      </c>
      <c r="B67" s="9" t="str">
        <f t="shared" si="59"/>
        <v/>
      </c>
      <c r="C67" s="102" t="str">
        <f t="shared" si="1"/>
        <v/>
      </c>
      <c r="D67" s="97" t="str">
        <f t="shared" si="37"/>
        <v/>
      </c>
      <c r="E67" s="98" t="str">
        <f t="shared" si="38"/>
        <v/>
      </c>
      <c r="F67" s="8" t="str">
        <f t="shared" si="12"/>
        <v/>
      </c>
      <c r="H67" s="105" t="str">
        <f t="shared" si="2"/>
        <v/>
      </c>
      <c r="I67" s="97" t="str">
        <f t="shared" si="39"/>
        <v/>
      </c>
      <c r="J67" s="98" t="str">
        <f t="shared" si="40"/>
        <v/>
      </c>
      <c r="K67" s="8" t="str">
        <f t="shared" si="41"/>
        <v/>
      </c>
      <c r="L67" s="54"/>
      <c r="M67" s="18" t="str">
        <f>IF('Hedging Dashboard'!AH67="","",'Hedging Dashboard'!AH67)</f>
        <v/>
      </c>
      <c r="O67" s="9" t="str">
        <f t="shared" si="3"/>
        <v/>
      </c>
      <c r="P67" s="97" t="str">
        <f t="shared" si="42"/>
        <v/>
      </c>
      <c r="Q67" s="98" t="str">
        <f t="shared" si="43"/>
        <v/>
      </c>
      <c r="R67" s="4" t="str">
        <f t="shared" si="44"/>
        <v/>
      </c>
      <c r="S67" s="4" t="str">
        <f t="shared" si="60"/>
        <v/>
      </c>
      <c r="T67" s="107" t="str">
        <f t="shared" si="45"/>
        <v/>
      </c>
      <c r="U67" s="4" t="str">
        <f>IF(M67="","",IF(B67="NB",U66,IF(T67="",SUM($T$5:$T67)+S67,SUM($T$5:$T67))))</f>
        <v/>
      </c>
      <c r="V67" s="109" t="str">
        <f t="shared" si="0"/>
        <v/>
      </c>
      <c r="W67" s="83" t="e">
        <f t="shared" si="61"/>
        <v>#VALUE!</v>
      </c>
      <c r="X67" s="85" t="str">
        <f t="shared" si="15"/>
        <v/>
      </c>
      <c r="Y67" s="9" t="str">
        <f t="shared" si="10"/>
        <v>B</v>
      </c>
      <c r="Z67" s="4" t="str">
        <f t="shared" si="6"/>
        <v>F</v>
      </c>
      <c r="AA67" s="4" t="str">
        <f t="shared" si="7"/>
        <v>B</v>
      </c>
      <c r="AB67" s="4" t="str">
        <f t="shared" si="4"/>
        <v/>
      </c>
      <c r="AC67" s="4" t="str">
        <f t="shared" si="8"/>
        <v/>
      </c>
      <c r="AD67" s="4" t="str">
        <f t="shared" si="9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6"/>
        <v>0</v>
      </c>
      <c r="AL67" s="1">
        <f t="shared" si="47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69"/>
        <v>N</v>
      </c>
      <c r="AR67" s="1" t="str">
        <f t="shared" si="70"/>
        <v>N</v>
      </c>
      <c r="AS67" s="1" t="str">
        <f t="shared" si="71"/>
        <v/>
      </c>
      <c r="AT67" s="15" t="str">
        <f t="shared" si="72"/>
        <v/>
      </c>
      <c r="AU67" s="1" t="str">
        <f t="shared" si="73"/>
        <v/>
      </c>
      <c r="AV67" s="1" t="str">
        <f t="shared" si="74"/>
        <v/>
      </c>
      <c r="AW67" s="1" t="str">
        <f t="shared" si="75"/>
        <v/>
      </c>
      <c r="AX67" s="1" t="str">
        <f t="shared" si="76"/>
        <v/>
      </c>
      <c r="AY67" s="1" t="str">
        <f t="shared" si="77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3"/>
        <v>00000</v>
      </c>
      <c r="BD67" s="1" t="str">
        <f t="shared" si="84"/>
        <v>000000</v>
      </c>
      <c r="BE67" s="1" t="str">
        <f t="shared" si="84"/>
        <v>000000</v>
      </c>
      <c r="BF67" s="1" t="str">
        <f t="shared" si="49"/>
        <v>B</v>
      </c>
      <c r="BG67" s="1" t="str">
        <f t="shared" si="78"/>
        <v/>
      </c>
      <c r="BH67" s="1">
        <f t="shared" si="50"/>
        <v>0</v>
      </c>
      <c r="BI67" s="1" t="str">
        <f t="shared" si="79"/>
        <v/>
      </c>
      <c r="BJ67" s="1">
        <f t="shared" si="51"/>
        <v>0</v>
      </c>
      <c r="BK67" s="1" t="str">
        <f t="shared" si="80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LLLLWW</v>
      </c>
      <c r="BX67" s="1">
        <f>General!G65</f>
        <v>3</v>
      </c>
    </row>
    <row r="68" spans="1:76" ht="15.75" thickBot="1">
      <c r="A68" s="1">
        <v>59</v>
      </c>
      <c r="B68" s="9" t="str">
        <f t="shared" si="59"/>
        <v/>
      </c>
      <c r="C68" s="102" t="str">
        <f t="shared" si="1"/>
        <v/>
      </c>
      <c r="D68" s="97" t="str">
        <f t="shared" si="37"/>
        <v/>
      </c>
      <c r="E68" s="98" t="str">
        <f t="shared" si="38"/>
        <v/>
      </c>
      <c r="F68" s="8" t="str">
        <f t="shared" si="12"/>
        <v/>
      </c>
      <c r="H68" s="105" t="str">
        <f t="shared" si="2"/>
        <v/>
      </c>
      <c r="I68" s="97" t="str">
        <f t="shared" si="39"/>
        <v/>
      </c>
      <c r="J68" s="98" t="str">
        <f t="shared" si="40"/>
        <v/>
      </c>
      <c r="K68" s="8" t="str">
        <f t="shared" si="41"/>
        <v/>
      </c>
      <c r="L68" s="54"/>
      <c r="M68" s="18" t="str">
        <f>IF('Hedging Dashboard'!AH68="","",'Hedging Dashboard'!AH68)</f>
        <v/>
      </c>
      <c r="O68" s="9" t="str">
        <f t="shared" si="3"/>
        <v/>
      </c>
      <c r="P68" s="97" t="str">
        <f t="shared" si="42"/>
        <v/>
      </c>
      <c r="Q68" s="98" t="str">
        <f t="shared" si="43"/>
        <v/>
      </c>
      <c r="R68" s="4" t="str">
        <f t="shared" si="44"/>
        <v/>
      </c>
      <c r="S68" s="4" t="str">
        <f t="shared" si="60"/>
        <v/>
      </c>
      <c r="T68" s="107" t="str">
        <f t="shared" si="45"/>
        <v/>
      </c>
      <c r="U68" s="4" t="str">
        <f>IF(M68="","",IF(B68="NB",U67,IF(T68="",SUM($T$5:$T68)+S68,SUM($T$5:$T68))))</f>
        <v/>
      </c>
      <c r="V68" s="109" t="str">
        <f t="shared" si="0"/>
        <v/>
      </c>
      <c r="W68" s="83" t="e">
        <f t="shared" si="61"/>
        <v>#VALUE!</v>
      </c>
      <c r="X68" s="85" t="str">
        <f t="shared" si="15"/>
        <v/>
      </c>
      <c r="Y68" s="9" t="str">
        <f t="shared" si="10"/>
        <v>B</v>
      </c>
      <c r="Z68" s="4" t="str">
        <f t="shared" si="6"/>
        <v>F</v>
      </c>
      <c r="AA68" s="4" t="str">
        <f t="shared" si="7"/>
        <v>B</v>
      </c>
      <c r="AB68" s="4" t="str">
        <f t="shared" si="4"/>
        <v/>
      </c>
      <c r="AC68" s="4" t="str">
        <f t="shared" si="8"/>
        <v/>
      </c>
      <c r="AD68" s="4" t="str">
        <f t="shared" si="9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6"/>
        <v>0</v>
      </c>
      <c r="AL68" s="1">
        <f t="shared" si="47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69"/>
        <v>N</v>
      </c>
      <c r="AR68" s="1" t="str">
        <f t="shared" si="70"/>
        <v>N</v>
      </c>
      <c r="AS68" s="1" t="str">
        <f t="shared" si="71"/>
        <v/>
      </c>
      <c r="AT68" s="15" t="str">
        <f t="shared" si="72"/>
        <v/>
      </c>
      <c r="AU68" s="1" t="str">
        <f t="shared" si="73"/>
        <v/>
      </c>
      <c r="AV68" s="1" t="str">
        <f t="shared" si="74"/>
        <v/>
      </c>
      <c r="AW68" s="1" t="str">
        <f t="shared" si="75"/>
        <v/>
      </c>
      <c r="AX68" s="1" t="str">
        <f t="shared" si="76"/>
        <v/>
      </c>
      <c r="AY68" s="1" t="str">
        <f t="shared" si="77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3"/>
        <v>00000</v>
      </c>
      <c r="BD68" s="1" t="str">
        <f t="shared" si="84"/>
        <v>000000</v>
      </c>
      <c r="BE68" s="1" t="str">
        <f t="shared" si="84"/>
        <v>000000</v>
      </c>
      <c r="BF68" s="1" t="str">
        <f t="shared" si="49"/>
        <v>B</v>
      </c>
      <c r="BG68" s="1" t="str">
        <f t="shared" si="78"/>
        <v/>
      </c>
      <c r="BH68" s="1">
        <f t="shared" si="50"/>
        <v>0</v>
      </c>
      <c r="BI68" s="1" t="str">
        <f t="shared" si="79"/>
        <v/>
      </c>
      <c r="BJ68" s="1">
        <f t="shared" si="51"/>
        <v>0</v>
      </c>
      <c r="BK68" s="1" t="str">
        <f t="shared" si="80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LLLWLL</v>
      </c>
      <c r="BX68" s="1">
        <f>General!G66</f>
        <v>-3</v>
      </c>
    </row>
    <row r="69" spans="1:76" ht="15.75" thickBot="1">
      <c r="A69" s="1">
        <v>60</v>
      </c>
      <c r="B69" s="86" t="str">
        <f t="shared" si="59"/>
        <v/>
      </c>
      <c r="C69" s="103" t="str">
        <f t="shared" si="1"/>
        <v/>
      </c>
      <c r="D69" s="99" t="str">
        <f t="shared" si="37"/>
        <v/>
      </c>
      <c r="E69" s="100" t="str">
        <f t="shared" si="38"/>
        <v/>
      </c>
      <c r="F69" s="10" t="str">
        <f t="shared" si="12"/>
        <v/>
      </c>
      <c r="H69" s="106" t="str">
        <f t="shared" si="2"/>
        <v/>
      </c>
      <c r="I69" s="99" t="str">
        <f t="shared" si="39"/>
        <v/>
      </c>
      <c r="J69" s="100" t="str">
        <f t="shared" si="40"/>
        <v/>
      </c>
      <c r="K69" s="10" t="str">
        <f t="shared" si="41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99" t="str">
        <f t="shared" si="42"/>
        <v/>
      </c>
      <c r="Q69" s="100" t="str">
        <f t="shared" si="43"/>
        <v/>
      </c>
      <c r="R69" s="5" t="str">
        <f t="shared" si="44"/>
        <v/>
      </c>
      <c r="S69" s="5" t="str">
        <f t="shared" si="60"/>
        <v/>
      </c>
      <c r="T69" s="107" t="str">
        <f t="shared" si="45"/>
        <v/>
      </c>
      <c r="U69" s="5" t="str">
        <f>IF(M69="","",IF(B69="NB",U68,IF(T69="",SUM($T$5:$T69)+S69,SUM($T$5:$T69))))</f>
        <v/>
      </c>
      <c r="V69" s="110" t="str">
        <f t="shared" ref="V69:V109" si="85">IF(AW69="R","Rabbit","")</f>
        <v/>
      </c>
      <c r="W69" s="83" t="e">
        <f t="shared" si="61"/>
        <v>#VALUE!</v>
      </c>
      <c r="X69" s="85" t="str">
        <f t="shared" si="15"/>
        <v/>
      </c>
      <c r="Y69" s="9" t="str">
        <f t="shared" si="10"/>
        <v>B</v>
      </c>
      <c r="Z69" s="4" t="str">
        <f t="shared" si="6"/>
        <v>F</v>
      </c>
      <c r="AA69" s="4" t="str">
        <f t="shared" si="7"/>
        <v>B</v>
      </c>
      <c r="AB69" s="4" t="str">
        <f t="shared" si="4"/>
        <v/>
      </c>
      <c r="AC69" s="4" t="str">
        <f t="shared" si="8"/>
        <v/>
      </c>
      <c r="AD69" s="4" t="str">
        <f t="shared" si="9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6"/>
        <v>0</v>
      </c>
      <c r="AL69" s="1">
        <f t="shared" si="47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69"/>
        <v>N</v>
      </c>
      <c r="AR69" s="1" t="str">
        <f t="shared" si="70"/>
        <v>N</v>
      </c>
      <c r="AS69" s="1" t="str">
        <f t="shared" si="71"/>
        <v/>
      </c>
      <c r="AT69" s="15" t="str">
        <f t="shared" si="72"/>
        <v/>
      </c>
      <c r="AU69" s="1" t="str">
        <f t="shared" si="73"/>
        <v/>
      </c>
      <c r="AV69" s="1" t="str">
        <f t="shared" si="74"/>
        <v/>
      </c>
      <c r="AW69" s="1" t="str">
        <f t="shared" si="75"/>
        <v/>
      </c>
      <c r="AX69" s="1" t="str">
        <f t="shared" si="76"/>
        <v/>
      </c>
      <c r="AY69" s="1" t="str">
        <f t="shared" si="77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3"/>
        <v>00000</v>
      </c>
      <c r="BD69" s="1" t="str">
        <f t="shared" si="84"/>
        <v>000000</v>
      </c>
      <c r="BE69" s="1" t="str">
        <f t="shared" si="84"/>
        <v>000000</v>
      </c>
      <c r="BF69" s="1" t="str">
        <f t="shared" si="49"/>
        <v>B</v>
      </c>
      <c r="BG69" s="1" t="str">
        <f t="shared" si="78"/>
        <v/>
      </c>
      <c r="BH69" s="1">
        <f t="shared" si="50"/>
        <v>0</v>
      </c>
      <c r="BI69" s="1" t="str">
        <f t="shared" si="79"/>
        <v/>
      </c>
      <c r="BJ69" s="1">
        <f t="shared" si="51"/>
        <v>0</v>
      </c>
      <c r="BK69" s="1" t="str">
        <f t="shared" si="80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LLLWLW</v>
      </c>
      <c r="BX69" s="1">
        <f>General!G67</f>
        <v>1</v>
      </c>
    </row>
    <row r="70" spans="1:76" ht="15.75" thickBot="1">
      <c r="A70" s="1">
        <v>61</v>
      </c>
      <c r="B70" s="12" t="str">
        <f t="shared" si="59"/>
        <v/>
      </c>
      <c r="C70" s="101" t="str">
        <f t="shared" si="1"/>
        <v/>
      </c>
      <c r="D70" s="13" t="str">
        <f t="shared" si="37"/>
        <v/>
      </c>
      <c r="E70" s="45" t="str">
        <f t="shared" si="38"/>
        <v/>
      </c>
      <c r="F70" s="14" t="str">
        <f t="shared" si="12"/>
        <v/>
      </c>
      <c r="H70" s="104" t="str">
        <f t="shared" si="2"/>
        <v/>
      </c>
      <c r="I70" s="13" t="str">
        <f t="shared" si="39"/>
        <v/>
      </c>
      <c r="J70" s="45" t="str">
        <f t="shared" si="40"/>
        <v/>
      </c>
      <c r="K70" s="14" t="str">
        <f t="shared" si="41"/>
        <v/>
      </c>
      <c r="L70" s="54"/>
      <c r="M70" s="18" t="str">
        <f>IF('Hedging Dashboard'!AH70="","",'Hedging Dashboard'!AH70)</f>
        <v/>
      </c>
      <c r="O70" s="12" t="str">
        <f t="shared" si="3"/>
        <v/>
      </c>
      <c r="P70" s="13" t="str">
        <f t="shared" si="42"/>
        <v/>
      </c>
      <c r="Q70" s="45" t="str">
        <f t="shared" si="43"/>
        <v/>
      </c>
      <c r="R70" s="96" t="str">
        <f t="shared" si="44"/>
        <v/>
      </c>
      <c r="S70" s="96" t="str">
        <f t="shared" si="60"/>
        <v/>
      </c>
      <c r="T70" s="107" t="str">
        <f t="shared" si="45"/>
        <v/>
      </c>
      <c r="U70" s="96" t="str">
        <f>IF(M70="","",IF(B70="NB",U69,IF(T70="",SUM($T$5:$T70)+S70,SUM($T$5:$T70))))</f>
        <v/>
      </c>
      <c r="V70" s="108" t="str">
        <f t="shared" si="85"/>
        <v/>
      </c>
      <c r="W70" s="83" t="e">
        <f t="shared" si="61"/>
        <v>#VALUE!</v>
      </c>
      <c r="X70" s="85" t="str">
        <f t="shared" si="15"/>
        <v/>
      </c>
      <c r="Y70" s="9" t="str">
        <f t="shared" si="10"/>
        <v>B</v>
      </c>
      <c r="Z70" s="4" t="str">
        <f t="shared" si="6"/>
        <v>F</v>
      </c>
      <c r="AA70" s="4" t="str">
        <f t="shared" si="7"/>
        <v>B</v>
      </c>
      <c r="AB70" s="4" t="str">
        <f t="shared" si="4"/>
        <v/>
      </c>
      <c r="AC70" s="4" t="str">
        <f t="shared" si="8"/>
        <v/>
      </c>
      <c r="AD70" s="4" t="str">
        <f t="shared" si="9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6"/>
        <v>0</v>
      </c>
      <c r="AL70" s="1">
        <f t="shared" si="47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69"/>
        <v>N</v>
      </c>
      <c r="AR70" s="1" t="str">
        <f t="shared" si="70"/>
        <v>N</v>
      </c>
      <c r="AS70" s="1" t="str">
        <f t="shared" si="71"/>
        <v/>
      </c>
      <c r="AT70" s="15" t="str">
        <f t="shared" si="72"/>
        <v/>
      </c>
      <c r="AU70" s="1" t="str">
        <f t="shared" si="73"/>
        <v/>
      </c>
      <c r="AV70" s="1" t="str">
        <f t="shared" si="74"/>
        <v/>
      </c>
      <c r="AW70" s="1" t="str">
        <f t="shared" si="75"/>
        <v/>
      </c>
      <c r="AX70" s="1" t="str">
        <f t="shared" si="76"/>
        <v/>
      </c>
      <c r="AY70" s="1" t="str">
        <f t="shared" si="77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00000</v>
      </c>
      <c r="BD70" s="1" t="str">
        <f t="shared" si="84"/>
        <v>000000</v>
      </c>
      <c r="BE70" s="1" t="str">
        <f t="shared" si="84"/>
        <v>000000</v>
      </c>
      <c r="BF70" s="1" t="str">
        <f t="shared" si="49"/>
        <v>B</v>
      </c>
      <c r="BG70" s="1" t="str">
        <f t="shared" si="78"/>
        <v/>
      </c>
      <c r="BH70" s="1">
        <f t="shared" si="50"/>
        <v>0</v>
      </c>
      <c r="BI70" s="1" t="str">
        <f t="shared" si="79"/>
        <v/>
      </c>
      <c r="BJ70" s="1">
        <f t="shared" si="51"/>
        <v>0</v>
      </c>
      <c r="BK70" s="1" t="str">
        <f t="shared" si="80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LLLWWL</v>
      </c>
      <c r="BX70" s="1">
        <f>General!G68</f>
        <v>-1</v>
      </c>
    </row>
    <row r="71" spans="1:76" ht="15.75" thickBot="1">
      <c r="A71" s="1">
        <v>62</v>
      </c>
      <c r="B71" s="9" t="str">
        <f t="shared" si="59"/>
        <v/>
      </c>
      <c r="C71" s="102" t="str">
        <f t="shared" ref="C71:C109" si="86">IF(Y71=Y70,"",Y71)</f>
        <v/>
      </c>
      <c r="D71" s="97" t="str">
        <f t="shared" si="37"/>
        <v/>
      </c>
      <c r="E71" s="98" t="str">
        <f t="shared" si="38"/>
        <v/>
      </c>
      <c r="F71" s="8" t="str">
        <f t="shared" si="12"/>
        <v/>
      </c>
      <c r="H71" s="105" t="str">
        <f t="shared" ref="H71:H109" si="87">IF(Z71=Z70,"",Z71)</f>
        <v/>
      </c>
      <c r="I71" s="97" t="str">
        <f t="shared" si="39"/>
        <v/>
      </c>
      <c r="J71" s="98" t="str">
        <f t="shared" si="40"/>
        <v/>
      </c>
      <c r="K71" s="8" t="str">
        <f t="shared" si="41"/>
        <v/>
      </c>
      <c r="L71" s="54"/>
      <c r="M71" s="18" t="str">
        <f>IF('Hedging Dashboard'!AH71="","",'Hedging Dashboard'!AH71)</f>
        <v/>
      </c>
      <c r="O71" s="9" t="str">
        <f t="shared" ref="O71:O109" si="88">IF(AA70=AA71,"",AA71)</f>
        <v/>
      </c>
      <c r="P71" s="97" t="str">
        <f t="shared" si="42"/>
        <v/>
      </c>
      <c r="Q71" s="98" t="str">
        <f t="shared" si="43"/>
        <v/>
      </c>
      <c r="R71" s="4" t="str">
        <f t="shared" si="44"/>
        <v/>
      </c>
      <c r="S71" s="4" t="str">
        <f t="shared" si="60"/>
        <v/>
      </c>
      <c r="T71" s="107" t="str">
        <f t="shared" si="45"/>
        <v/>
      </c>
      <c r="U71" s="4" t="str">
        <f>IF(M71="","",IF(B71="NB",U70,IF(T71="",SUM($T$5:$T71)+S71,SUM($T$5:$T71))))</f>
        <v/>
      </c>
      <c r="V71" s="109" t="str">
        <f t="shared" si="85"/>
        <v/>
      </c>
      <c r="W71" s="83" t="e">
        <f t="shared" si="61"/>
        <v>#VALUE!</v>
      </c>
      <c r="X71" s="85" t="str">
        <f t="shared" si="15"/>
        <v/>
      </c>
      <c r="Y71" s="9" t="str">
        <f t="shared" si="10"/>
        <v>B</v>
      </c>
      <c r="Z71" s="4" t="str">
        <f t="shared" si="6"/>
        <v>F</v>
      </c>
      <c r="AA71" s="4" t="str">
        <f t="shared" si="7"/>
        <v>B</v>
      </c>
      <c r="AB71" s="4" t="str">
        <f t="shared" ref="AB71:AB116" si="89">F69&amp;F70</f>
        <v/>
      </c>
      <c r="AC71" s="4" t="str">
        <f t="shared" si="8"/>
        <v/>
      </c>
      <c r="AD71" s="4" t="str">
        <f t="shared" si="9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6"/>
        <v>0</v>
      </c>
      <c r="AL71" s="1">
        <f t="shared" si="47"/>
        <v>0</v>
      </c>
      <c r="AM71" s="1" t="str">
        <f t="shared" ref="AM71:AM102" si="90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69"/>
        <v>N</v>
      </c>
      <c r="AR71" s="1" t="str">
        <f t="shared" si="70"/>
        <v>N</v>
      </c>
      <c r="AS71" s="1" t="str">
        <f t="shared" si="71"/>
        <v/>
      </c>
      <c r="AT71" s="15" t="str">
        <f t="shared" si="72"/>
        <v/>
      </c>
      <c r="AU71" s="1" t="str">
        <f t="shared" si="73"/>
        <v/>
      </c>
      <c r="AV71" s="1" t="str">
        <f t="shared" si="74"/>
        <v/>
      </c>
      <c r="AW71" s="1" t="str">
        <f t="shared" si="75"/>
        <v/>
      </c>
      <c r="AX71" s="1" t="str">
        <f t="shared" si="76"/>
        <v/>
      </c>
      <c r="AY71" s="1" t="str">
        <f t="shared" si="77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3"/>
        <v>00000</v>
      </c>
      <c r="BD71" s="1" t="str">
        <f t="shared" si="84"/>
        <v>000000</v>
      </c>
      <c r="BE71" s="1" t="str">
        <f t="shared" si="84"/>
        <v>000000</v>
      </c>
      <c r="BF71" s="1" t="str">
        <f t="shared" si="49"/>
        <v>B</v>
      </c>
      <c r="BG71" s="1" t="str">
        <f t="shared" si="78"/>
        <v/>
      </c>
      <c r="BH71" s="1">
        <f t="shared" si="50"/>
        <v>0</v>
      </c>
      <c r="BI71" s="1" t="str">
        <f t="shared" si="79"/>
        <v/>
      </c>
      <c r="BJ71" s="1">
        <f t="shared" si="51"/>
        <v>0</v>
      </c>
      <c r="BK71" s="1" t="str">
        <f t="shared" si="80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LLLWWW</v>
      </c>
      <c r="BX71" s="1">
        <f>General!G69</f>
        <v>6</v>
      </c>
    </row>
    <row r="72" spans="1:76" ht="15.75" thickBot="1">
      <c r="A72" s="1">
        <v>63</v>
      </c>
      <c r="B72" s="9" t="str">
        <f t="shared" si="59"/>
        <v/>
      </c>
      <c r="C72" s="102" t="str">
        <f t="shared" si="86"/>
        <v/>
      </c>
      <c r="D72" s="97" t="str">
        <f t="shared" si="37"/>
        <v/>
      </c>
      <c r="E72" s="98" t="str">
        <f t="shared" si="38"/>
        <v/>
      </c>
      <c r="F72" s="8" t="str">
        <f t="shared" si="12"/>
        <v/>
      </c>
      <c r="H72" s="105" t="str">
        <f t="shared" si="87"/>
        <v/>
      </c>
      <c r="I72" s="97" t="str">
        <f t="shared" si="39"/>
        <v/>
      </c>
      <c r="J72" s="98" t="str">
        <f t="shared" si="40"/>
        <v/>
      </c>
      <c r="K72" s="8" t="str">
        <f t="shared" si="41"/>
        <v/>
      </c>
      <c r="L72" s="54"/>
      <c r="M72" s="18" t="str">
        <f>IF('Hedging Dashboard'!AH72="","",'Hedging Dashboard'!AH72)</f>
        <v/>
      </c>
      <c r="O72" s="9" t="str">
        <f t="shared" si="88"/>
        <v/>
      </c>
      <c r="P72" s="97" t="str">
        <f t="shared" si="42"/>
        <v/>
      </c>
      <c r="Q72" s="98" t="str">
        <f t="shared" si="43"/>
        <v/>
      </c>
      <c r="R72" s="4" t="str">
        <f t="shared" si="44"/>
        <v/>
      </c>
      <c r="S72" s="4" t="str">
        <f t="shared" si="60"/>
        <v/>
      </c>
      <c r="T72" s="107" t="str">
        <f t="shared" si="45"/>
        <v/>
      </c>
      <c r="U72" s="4" t="str">
        <f>IF(M72="","",IF(B72="NB",U71,IF(T72="",SUM($T$5:$T72)+S72,SUM($T$5:$T72))))</f>
        <v/>
      </c>
      <c r="V72" s="109" t="str">
        <f t="shared" si="85"/>
        <v/>
      </c>
      <c r="W72" s="83" t="e">
        <f t="shared" si="61"/>
        <v>#VALUE!</v>
      </c>
      <c r="X72" s="85" t="str">
        <f t="shared" si="15"/>
        <v/>
      </c>
      <c r="Y72" s="9" t="str">
        <f t="shared" si="10"/>
        <v>B</v>
      </c>
      <c r="Z72" s="4" t="str">
        <f t="shared" ref="Z72:Z109" si="91">IF(AND(AC72="LL",Z70=Z71),IF(Z71="F","C","F"),Z71)</f>
        <v>F</v>
      </c>
      <c r="AA72" s="4" t="str">
        <f t="shared" ref="AA72:AA109" si="92">IF(AND(AD72="LL",AA70=AA71),IF(AA71="C","B","C"),AA71)</f>
        <v>B</v>
      </c>
      <c r="AB72" s="4" t="str">
        <f t="shared" si="89"/>
        <v/>
      </c>
      <c r="AC72" s="4" t="str">
        <f t="shared" ref="AC72:AC116" si="93">K70&amp;K71</f>
        <v/>
      </c>
      <c r="AD72" s="4" t="str">
        <f t="shared" ref="AD72:AD116" si="94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6"/>
        <v>0</v>
      </c>
      <c r="AL72" s="1">
        <f t="shared" si="47"/>
        <v>0</v>
      </c>
      <c r="AM72" s="1" t="str">
        <f t="shared" si="90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 t="str">
        <f t="shared" si="71"/>
        <v/>
      </c>
      <c r="AT72" s="15" t="str">
        <f t="shared" si="72"/>
        <v/>
      </c>
      <c r="AU72" s="1" t="str">
        <f t="shared" si="73"/>
        <v/>
      </c>
      <c r="AV72" s="1" t="str">
        <f t="shared" si="74"/>
        <v/>
      </c>
      <c r="AW72" s="1" t="str">
        <f t="shared" si="75"/>
        <v/>
      </c>
      <c r="AX72" s="1" t="str">
        <f t="shared" si="76"/>
        <v/>
      </c>
      <c r="AY72" s="1" t="str">
        <f t="shared" si="77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3"/>
        <v>00000</v>
      </c>
      <c r="BD72" s="1" t="str">
        <f t="shared" si="84"/>
        <v>000000</v>
      </c>
      <c r="BE72" s="1" t="str">
        <f t="shared" si="84"/>
        <v>000000</v>
      </c>
      <c r="BF72" s="1" t="str">
        <f t="shared" si="49"/>
        <v>B</v>
      </c>
      <c r="BG72" s="1" t="str">
        <f t="shared" si="78"/>
        <v/>
      </c>
      <c r="BH72" s="1">
        <f t="shared" si="50"/>
        <v>0</v>
      </c>
      <c r="BI72" s="1" t="str">
        <f t="shared" si="79"/>
        <v/>
      </c>
      <c r="BJ72" s="1">
        <f t="shared" si="51"/>
        <v>0</v>
      </c>
      <c r="BK72" s="1" t="str">
        <f t="shared" si="80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LLWLLL</v>
      </c>
      <c r="BX72" s="1">
        <f>General!G70</f>
        <v>-6</v>
      </c>
    </row>
    <row r="73" spans="1:76" ht="15.75" thickBot="1">
      <c r="A73" s="1">
        <v>64</v>
      </c>
      <c r="B73" s="9" t="str">
        <f t="shared" si="59"/>
        <v/>
      </c>
      <c r="C73" s="102" t="str">
        <f t="shared" si="86"/>
        <v/>
      </c>
      <c r="D73" s="97" t="str">
        <f t="shared" si="37"/>
        <v/>
      </c>
      <c r="E73" s="98" t="str">
        <f t="shared" si="38"/>
        <v/>
      </c>
      <c r="F73" s="8" t="str">
        <f t="shared" si="12"/>
        <v/>
      </c>
      <c r="H73" s="105" t="str">
        <f t="shared" si="87"/>
        <v/>
      </c>
      <c r="I73" s="97" t="str">
        <f t="shared" si="39"/>
        <v/>
      </c>
      <c r="J73" s="98" t="str">
        <f t="shared" si="40"/>
        <v/>
      </c>
      <c r="K73" s="8" t="str">
        <f t="shared" si="41"/>
        <v/>
      </c>
      <c r="L73" s="54"/>
      <c r="M73" s="18" t="str">
        <f>IF('Hedging Dashboard'!AH73="","",'Hedging Dashboard'!AH73)</f>
        <v/>
      </c>
      <c r="O73" s="9" t="str">
        <f t="shared" si="88"/>
        <v/>
      </c>
      <c r="P73" s="97" t="str">
        <f t="shared" si="42"/>
        <v/>
      </c>
      <c r="Q73" s="98" t="str">
        <f t="shared" si="43"/>
        <v/>
      </c>
      <c r="R73" s="4" t="str">
        <f t="shared" si="44"/>
        <v/>
      </c>
      <c r="S73" s="4" t="str">
        <f t="shared" si="60"/>
        <v/>
      </c>
      <c r="T73" s="107" t="str">
        <f t="shared" si="45"/>
        <v/>
      </c>
      <c r="U73" s="4" t="str">
        <f>IF(M73="","",IF(B73="NB",U72,IF(T73="",SUM($T$5:$T73)+S73,SUM($T$5:$T73))))</f>
        <v/>
      </c>
      <c r="V73" s="109" t="str">
        <f t="shared" si="85"/>
        <v/>
      </c>
      <c r="W73" s="83" t="e">
        <f t="shared" si="61"/>
        <v>#VALUE!</v>
      </c>
      <c r="X73" s="85" t="str">
        <f t="shared" si="15"/>
        <v/>
      </c>
      <c r="Y73" s="9" t="str">
        <f t="shared" ref="Y73:Y109" si="95">IF(AND(AB73="LL",Y71=Y72),IF(Y72="B","F","B"),Y72)</f>
        <v>B</v>
      </c>
      <c r="Z73" s="4" t="str">
        <f t="shared" si="91"/>
        <v>F</v>
      </c>
      <c r="AA73" s="4" t="str">
        <f t="shared" si="92"/>
        <v>B</v>
      </c>
      <c r="AB73" s="4" t="str">
        <f t="shared" si="89"/>
        <v/>
      </c>
      <c r="AC73" s="4" t="str">
        <f t="shared" si="93"/>
        <v/>
      </c>
      <c r="AD73" s="4" t="str">
        <f t="shared" si="94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6"/>
        <v>0</v>
      </c>
      <c r="AL73" s="1">
        <f t="shared" si="47"/>
        <v>0</v>
      </c>
      <c r="AM73" s="1" t="str">
        <f t="shared" si="90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69"/>
        <v>N</v>
      </c>
      <c r="AR73" s="1" t="str">
        <f t="shared" si="70"/>
        <v>N</v>
      </c>
      <c r="AS73" s="1" t="str">
        <f t="shared" si="71"/>
        <v/>
      </c>
      <c r="AT73" s="15" t="str">
        <f t="shared" si="72"/>
        <v/>
      </c>
      <c r="AU73" s="1" t="str">
        <f t="shared" si="73"/>
        <v/>
      </c>
      <c r="AV73" s="1" t="str">
        <f t="shared" si="74"/>
        <v/>
      </c>
      <c r="AW73" s="1" t="str">
        <f t="shared" si="75"/>
        <v/>
      </c>
      <c r="AX73" s="1" t="str">
        <f t="shared" si="76"/>
        <v/>
      </c>
      <c r="AY73" s="1" t="str">
        <f t="shared" si="77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3"/>
        <v>00000</v>
      </c>
      <c r="BD73" s="1" t="str">
        <f t="shared" si="84"/>
        <v>000000</v>
      </c>
      <c r="BE73" s="1" t="str">
        <f t="shared" si="84"/>
        <v>000000</v>
      </c>
      <c r="BF73" s="1" t="str">
        <f t="shared" si="49"/>
        <v>B</v>
      </c>
      <c r="BG73" s="1" t="str">
        <f t="shared" si="78"/>
        <v/>
      </c>
      <c r="BH73" s="1">
        <f t="shared" si="50"/>
        <v>0</v>
      </c>
      <c r="BI73" s="1" t="str">
        <f t="shared" si="79"/>
        <v/>
      </c>
      <c r="BJ73" s="1">
        <f t="shared" si="51"/>
        <v>0</v>
      </c>
      <c r="BK73" s="1" t="str">
        <f t="shared" si="80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LLWLLW</v>
      </c>
      <c r="BX73" s="1">
        <f>General!G71</f>
        <v>1</v>
      </c>
    </row>
    <row r="74" spans="1:76" ht="15.75" thickBot="1">
      <c r="A74" s="1">
        <v>65</v>
      </c>
      <c r="B74" s="86" t="str">
        <f t="shared" ref="B74:B109" si="96">IF(M73="","",IF(AK74=AL74,"NB",IF(AK74&gt;AL74,"P"&amp;(AK74-AL74),"B"&amp;(AL74-AK74))))</f>
        <v/>
      </c>
      <c r="C74" s="103" t="str">
        <f t="shared" si="86"/>
        <v/>
      </c>
      <c r="D74" s="99" t="str">
        <f t="shared" si="37"/>
        <v/>
      </c>
      <c r="E74" s="100" t="str">
        <f t="shared" si="38"/>
        <v/>
      </c>
      <c r="F74" s="10" t="str">
        <f t="shared" ref="F74:F109" si="97">IF(M74="","",IF(M74="P",IF(D74="","L","W"),IF(E74="","L","W")))</f>
        <v/>
      </c>
      <c r="H74" s="106" t="str">
        <f t="shared" si="87"/>
        <v/>
      </c>
      <c r="I74" s="99" t="str">
        <f t="shared" si="39"/>
        <v/>
      </c>
      <c r="J74" s="100" t="str">
        <f t="shared" si="40"/>
        <v/>
      </c>
      <c r="K74" s="10" t="str">
        <f t="shared" si="41"/>
        <v/>
      </c>
      <c r="L74" s="54"/>
      <c r="M74" s="18" t="str">
        <f>IF('Hedging Dashboard'!AH74="","",'Hedging Dashboard'!AH74)</f>
        <v/>
      </c>
      <c r="O74" s="86" t="str">
        <f t="shared" si="88"/>
        <v/>
      </c>
      <c r="P74" s="99" t="str">
        <f t="shared" si="42"/>
        <v/>
      </c>
      <c r="Q74" s="100" t="str">
        <f t="shared" si="43"/>
        <v/>
      </c>
      <c r="R74" s="5" t="str">
        <f t="shared" si="44"/>
        <v/>
      </c>
      <c r="S74" s="5" t="str">
        <f t="shared" ref="S74:S109" si="98">IF(M74="","",IF(X74="",IF(AO74="S",0,S73),IF(X74="W",IF(AO74="S",0,S73)+INT(REPLACE(B74,1,1,"")),IF(AO74="S",0,S73)-INT(REPLACE(B74,1,1,"")))))</f>
        <v/>
      </c>
      <c r="T74" s="107" t="str">
        <f t="shared" si="45"/>
        <v/>
      </c>
      <c r="U74" s="5" t="str">
        <f>IF(M74="","",IF(B74="NB",U73,IF(T74="",SUM($T$5:$T74)+S74,SUM($T$5:$T74))))</f>
        <v/>
      </c>
      <c r="V74" s="110" t="str">
        <f t="shared" si="85"/>
        <v/>
      </c>
      <c r="W74" s="83" t="e">
        <f t="shared" ref="W74:W109" si="99">IF(M74="","",IF(K74="W",0+BN74,0-BN74)+IF(F74="W",0+BM74,0-BM74))+IF(R74="W",0+BO74,0-BO74)</f>
        <v>#VALUE!</v>
      </c>
      <c r="X74" s="85" t="str">
        <f t="shared" ref="X74:X109" si="100">IF(M74="","",IF(W74&gt;0,"W",IF(W74&lt;0,"L","")))</f>
        <v/>
      </c>
      <c r="Y74" s="9" t="str">
        <f t="shared" si="95"/>
        <v>B</v>
      </c>
      <c r="Z74" s="4" t="str">
        <f t="shared" si="91"/>
        <v>F</v>
      </c>
      <c r="AA74" s="4" t="str">
        <f t="shared" si="92"/>
        <v>B</v>
      </c>
      <c r="AB74" s="4" t="str">
        <f t="shared" si="89"/>
        <v/>
      </c>
      <c r="AC74" s="4" t="str">
        <f t="shared" si="93"/>
        <v/>
      </c>
      <c r="AD74" s="4" t="str">
        <f t="shared" si="94"/>
        <v/>
      </c>
      <c r="AE74" s="1" t="str">
        <f t="shared" ref="AE74:AE105" si="101">IF(M73="","",IF(Y74="B",IF(M73="P",BH74,""),IF(BF74="B",BH74,"")))</f>
        <v/>
      </c>
      <c r="AF74" s="1" t="str">
        <f t="shared" ref="AF74:AF105" si="102">IF(M73="","",IF(Y74="B",IF(M73="B",BH74,""),IF(BF74="P",BH74,"")))</f>
        <v/>
      </c>
      <c r="AG74" s="1" t="str">
        <f t="shared" ref="AG74:AG105" si="103">IF(M73="","",IF(Z74="C",IF(M73="B",BJ74,""),IF(BF74="B",BJ74,"")))</f>
        <v/>
      </c>
      <c r="AH74" s="1" t="str">
        <f t="shared" ref="AH74:AH105" si="104">IF(M73="","",IF(Z74="C",IF(M73="P",BJ74,""),IF(BF74="P",BJ74,"")))</f>
        <v/>
      </c>
      <c r="AI74" s="1" t="str">
        <f t="shared" ref="AI74:AI105" si="105">IF(M73="","",IF(AND(AE74="L5",AH74="L5",AY74=""),"L0",AX74))</f>
        <v/>
      </c>
      <c r="AJ74" s="1" t="str">
        <f t="shared" ref="AJ74:AJ105" si="106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90"/>
        <v/>
      </c>
      <c r="AN74" s="1">
        <f t="shared" ref="AN74:AN105" si="107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8">IF(OR(F70&amp;F71&amp;F72="WLW",F71&amp;F72="WW"),"Y","N")</f>
        <v>N</v>
      </c>
      <c r="AQ74" s="1" t="str">
        <f t="shared" ref="AQ74:AQ105" si="109">IF(OR(K70&amp;K71&amp;K72="WLW",K71&amp;K72="WW"),"Y","N")</f>
        <v>N</v>
      </c>
      <c r="AR74" s="1" t="str">
        <f t="shared" ref="AR74:AR105" si="110">IF(OR(R70&amp;R71&amp;R72="WLW",R71&amp;R72="WW"),"Y","N")</f>
        <v>N</v>
      </c>
      <c r="AS74" s="1" t="str">
        <f t="shared" ref="AS74:AS109" si="111">IF(M73="","",IF(AO74="S",1,AS73+1))</f>
        <v/>
      </c>
      <c r="AT74" s="15" t="str">
        <f t="shared" ref="AT74:AT105" si="112">IF(AT73="Y","N",IF(M73="","",(IF(AND(F73&amp;F74="WW",OR(AO73&amp;AO74="SC",AO73&amp;AO74="CC")),"Y",IF(AND(F72&amp;F73&amp;F74="WLW",BH74&lt;&gt;"B",OR(F72&amp;F73&amp;F74="SCC",F72&amp;F73&amp;F74="CCC")),"Y","N")))))</f>
        <v/>
      </c>
      <c r="AU74" s="1" t="str">
        <f t="shared" ref="AU74:AU105" si="113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4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5">IF(M73="","",IF(AND(S74&lt;0,AS74&gt;2,S74&gt;=(2-AS74)),"R","N"))</f>
        <v/>
      </c>
      <c r="AX74" s="1" t="str">
        <f t="shared" ref="AX74:AX109" si="116">IF(M73="","",IF(AA74="B",IF(M73="P",BL74,""),IF(M73="B",BL74,"")))</f>
        <v/>
      </c>
      <c r="AY74" s="1" t="str">
        <f t="shared" ref="AY74:AY109" si="117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3"/>
        <v>00000</v>
      </c>
      <c r="BD74" s="1" t="str">
        <f t="shared" si="84"/>
        <v>000000</v>
      </c>
      <c r="BE74" s="1" t="str">
        <f t="shared" si="84"/>
        <v>000000</v>
      </c>
      <c r="BF74" s="1" t="str">
        <f t="shared" si="49"/>
        <v>B</v>
      </c>
      <c r="BG74" s="1" t="str">
        <f t="shared" ref="BG74:BG109" si="118">IF(AE73="",AF73,AE73)&amp;F73</f>
        <v/>
      </c>
      <c r="BH74" s="1">
        <f t="shared" si="50"/>
        <v>0</v>
      </c>
      <c r="BI74" s="1" t="str">
        <f t="shared" ref="BI74:BI109" si="119">IF(AG73="",AH73,AG73)&amp;K73</f>
        <v/>
      </c>
      <c r="BJ74" s="1">
        <f t="shared" si="51"/>
        <v>0</v>
      </c>
      <c r="BK74" s="1" t="str">
        <f t="shared" ref="BK74:BK109" si="120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LLWLWL</v>
      </c>
      <c r="BX74" s="1">
        <f>General!G72</f>
        <v>-1</v>
      </c>
    </row>
    <row r="75" spans="1:76" ht="15.75" thickBot="1">
      <c r="A75" s="1">
        <v>66</v>
      </c>
      <c r="B75" s="12" t="str">
        <f t="shared" si="96"/>
        <v/>
      </c>
      <c r="C75" s="101" t="str">
        <f t="shared" si="86"/>
        <v/>
      </c>
      <c r="D75" s="13" t="str">
        <f t="shared" ref="D75:D109" si="121">AE75</f>
        <v/>
      </c>
      <c r="E75" s="45" t="str">
        <f t="shared" ref="E75:E109" si="122">AF75</f>
        <v/>
      </c>
      <c r="F75" s="14" t="str">
        <f t="shared" si="97"/>
        <v/>
      </c>
      <c r="H75" s="104" t="str">
        <f t="shared" si="87"/>
        <v/>
      </c>
      <c r="I75" s="13" t="str">
        <f t="shared" ref="I75:I109" si="123">AG75</f>
        <v/>
      </c>
      <c r="J75" s="45" t="str">
        <f t="shared" ref="J75:J109" si="124">AH75</f>
        <v/>
      </c>
      <c r="K75" s="14" t="str">
        <f t="shared" ref="K75:K109" si="125">IF(M75="","",IF(M75="P",IF(I75="","L","W"),IF(J75="","L","W")))</f>
        <v/>
      </c>
      <c r="L75" s="54"/>
      <c r="M75" s="18" t="str">
        <f>IF('Hedging Dashboard'!AH75="","",'Hedging Dashboard'!AH75)</f>
        <v/>
      </c>
      <c r="O75" s="12" t="str">
        <f t="shared" si="88"/>
        <v/>
      </c>
      <c r="P75" s="13" t="str">
        <f t="shared" ref="P75:P109" si="126">AI75</f>
        <v/>
      </c>
      <c r="Q75" s="45" t="str">
        <f t="shared" ref="Q75:Q109" si="127">AJ75</f>
        <v/>
      </c>
      <c r="R75" s="96" t="str">
        <f t="shared" ref="R75:R109" si="128">IF(M75="","",IF(M75="P",IF(P75="","L","W"),IF(Q75="","L","W")))</f>
        <v/>
      </c>
      <c r="S75" s="96" t="str">
        <f t="shared" si="98"/>
        <v/>
      </c>
      <c r="T75" s="107" t="str">
        <f t="shared" ref="T75:T109" si="129">IF(M74="","",IF(AO75="S","",IF(S75&gt;=0,S75,IF(AW75="R",S75,""))))</f>
        <v/>
      </c>
      <c r="U75" s="96" t="str">
        <f>IF(M75="","",IF(B75="NB",U74,IF(T75="",SUM($T$5:$T75)+S75,SUM($T$5:$T75))))</f>
        <v/>
      </c>
      <c r="V75" s="108" t="str">
        <f t="shared" si="85"/>
        <v/>
      </c>
      <c r="W75" s="83" t="e">
        <f t="shared" si="99"/>
        <v>#VALUE!</v>
      </c>
      <c r="X75" s="85" t="str">
        <f t="shared" si="100"/>
        <v/>
      </c>
      <c r="Y75" s="9" t="str">
        <f t="shared" si="95"/>
        <v>B</v>
      </c>
      <c r="Z75" s="4" t="str">
        <f t="shared" si="91"/>
        <v>F</v>
      </c>
      <c r="AA75" s="4" t="str">
        <f t="shared" si="92"/>
        <v>B</v>
      </c>
      <c r="AB75" s="4" t="str">
        <f t="shared" si="89"/>
        <v/>
      </c>
      <c r="AC75" s="4" t="str">
        <f t="shared" si="93"/>
        <v/>
      </c>
      <c r="AD75" s="4" t="str">
        <f t="shared" si="94"/>
        <v/>
      </c>
      <c r="AE75" s="1" t="str">
        <f t="shared" si="101"/>
        <v/>
      </c>
      <c r="AF75" s="1" t="str">
        <f t="shared" si="102"/>
        <v/>
      </c>
      <c r="AG75" s="1" t="str">
        <f t="shared" si="103"/>
        <v/>
      </c>
      <c r="AH75" s="1" t="str">
        <f t="shared" si="104"/>
        <v/>
      </c>
      <c r="AI75" s="1" t="str">
        <f t="shared" si="105"/>
        <v/>
      </c>
      <c r="AJ75" s="1" t="str">
        <f t="shared" si="106"/>
        <v/>
      </c>
      <c r="AK75" s="1">
        <f t="shared" ref="AK75:AK138" si="130">IF(D75="",0,IF(OR(D75="B",D75="XB"),1,INT(RIGHT(D75))))+IF(I75="",0,IF(OR(I75="B",I75="XB"),1,INT(RIGHT(I75))))+IF(P75="",0,IF(OR(P75="B",P75="XB"),1,INT(RIGHT(P75))))</f>
        <v>0</v>
      </c>
      <c r="AL75" s="1">
        <f t="shared" ref="AL75:AL138" si="131">IF(E75="",0,IF(OR(E75="B",E75="XB"),1,INT(RIGHT(E75))))+IF(J75="",0,IF(OR(J75="B",J75="XB"),1,INT(RIGHT(J75))))+IF(Q75="",0,IF(OR(Q75="B",Q75="XB"),1,INT(RIGHT(Q75))))</f>
        <v>0</v>
      </c>
      <c r="AM75" s="1" t="str">
        <f t="shared" si="90"/>
        <v/>
      </c>
      <c r="AN75" s="1">
        <f t="shared" si="107"/>
        <v>0</v>
      </c>
      <c r="AO75" s="1" t="str">
        <f t="shared" si="56"/>
        <v/>
      </c>
      <c r="AP75" s="1" t="str">
        <f t="shared" si="108"/>
        <v>N</v>
      </c>
      <c r="AQ75" s="1" t="str">
        <f t="shared" si="109"/>
        <v>N</v>
      </c>
      <c r="AR75" s="1" t="str">
        <f t="shared" si="110"/>
        <v>N</v>
      </c>
      <c r="AS75" s="1" t="str">
        <f t="shared" si="111"/>
        <v/>
      </c>
      <c r="AT75" s="15" t="str">
        <f t="shared" si="112"/>
        <v/>
      </c>
      <c r="AU75" s="1" t="str">
        <f t="shared" si="113"/>
        <v/>
      </c>
      <c r="AV75" s="1" t="str">
        <f t="shared" si="114"/>
        <v/>
      </c>
      <c r="AW75" s="1" t="str">
        <f t="shared" si="115"/>
        <v/>
      </c>
      <c r="AX75" s="1" t="str">
        <f t="shared" si="116"/>
        <v/>
      </c>
      <c r="AY75" s="1" t="str">
        <f t="shared" si="117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3"/>
        <v>00000</v>
      </c>
      <c r="BD75" s="1" t="str">
        <f t="shared" si="84"/>
        <v>000000</v>
      </c>
      <c r="BE75" s="1" t="str">
        <f t="shared" si="84"/>
        <v>000000</v>
      </c>
      <c r="BF75" s="1" t="str">
        <f t="shared" ref="BF75:BF109" si="132">IF(COUNTBLANK(AZ70:AZ74)&gt;2,"B","P")</f>
        <v>B</v>
      </c>
      <c r="BG75" s="1" t="str">
        <f t="shared" si="118"/>
        <v/>
      </c>
      <c r="BH75" s="1">
        <f t="shared" ref="BH75:BH109" si="133">IF(OR(AO75="S",AND(AT74="Y",AP75="N",BH74&lt;&gt;"B")),"B",IFERROR(VLOOKUP(BG75,BT:BU,2,FALSE),""))</f>
        <v>0</v>
      </c>
      <c r="BI75" s="1" t="str">
        <f t="shared" si="119"/>
        <v/>
      </c>
      <c r="BJ75" s="1">
        <f t="shared" ref="BJ75:BJ109" si="134">IF(OR(AO75="S",AND(AU74="Y",AQ75="N",BJ74&lt;&gt;"B")),"B",IFERROR(VLOOKUP(BI75,BT:BU,2,FALSE),""))</f>
        <v>0</v>
      </c>
      <c r="BK75" s="1" t="str">
        <f t="shared" si="120"/>
        <v/>
      </c>
      <c r="BL75" s="1">
        <f t="shared" ref="BL75:BL109" si="135">IF(OR(AO75="S",AND(AV74="Y",AR75="N",BL74&lt;&gt;"B")),"B",IFERROR(VLOOKUP(BK75,BT:BU,2,FALSE),""))</f>
        <v>0</v>
      </c>
      <c r="BM75" s="1" t="str">
        <f t="shared" ref="BM75:BM109" si="136">IF(BH75="","",IF(OR(BH75="B",BH75="XB"),1,RIGHT(BH75)))</f>
        <v>0</v>
      </c>
      <c r="BN75" s="1" t="str">
        <f t="shared" ref="BN75:BN109" si="137">IF(BJ75="","",IF(OR(BJ75="B",BJ75="XB"),1,RIGHT(BJ75)))</f>
        <v>0</v>
      </c>
      <c r="BO75" s="1" t="str">
        <f t="shared" ref="BO75:BO109" si="138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LLWLWW</v>
      </c>
      <c r="BX75" s="1">
        <f>General!G73</f>
        <v>3</v>
      </c>
    </row>
    <row r="76" spans="1:76" ht="15.75" thickBot="1">
      <c r="A76" s="1">
        <v>67</v>
      </c>
      <c r="B76" s="9" t="str">
        <f t="shared" si="96"/>
        <v/>
      </c>
      <c r="C76" s="102" t="str">
        <f t="shared" si="86"/>
        <v/>
      </c>
      <c r="D76" s="97" t="str">
        <f t="shared" si="121"/>
        <v/>
      </c>
      <c r="E76" s="98" t="str">
        <f t="shared" si="122"/>
        <v/>
      </c>
      <c r="F76" s="8" t="str">
        <f t="shared" si="97"/>
        <v/>
      </c>
      <c r="H76" s="105" t="str">
        <f t="shared" si="87"/>
        <v/>
      </c>
      <c r="I76" s="97" t="str">
        <f t="shared" si="123"/>
        <v/>
      </c>
      <c r="J76" s="98" t="str">
        <f t="shared" si="124"/>
        <v/>
      </c>
      <c r="K76" s="8" t="str">
        <f t="shared" si="125"/>
        <v/>
      </c>
      <c r="L76" s="54"/>
      <c r="M76" s="18" t="str">
        <f>IF('Hedging Dashboard'!AH76="","",'Hedging Dashboard'!AH76)</f>
        <v/>
      </c>
      <c r="O76" s="9" t="str">
        <f t="shared" si="88"/>
        <v/>
      </c>
      <c r="P76" s="97" t="str">
        <f t="shared" si="126"/>
        <v/>
      </c>
      <c r="Q76" s="98" t="str">
        <f t="shared" si="127"/>
        <v/>
      </c>
      <c r="R76" s="4" t="str">
        <f t="shared" si="128"/>
        <v/>
      </c>
      <c r="S76" s="4" t="str">
        <f t="shared" si="98"/>
        <v/>
      </c>
      <c r="T76" s="107" t="str">
        <f t="shared" si="129"/>
        <v/>
      </c>
      <c r="U76" s="4" t="str">
        <f>IF(M76="","",IF(B76="NB",U75,IF(T76="",SUM($T$5:$T76)+S76,SUM($T$5:$T76))))</f>
        <v/>
      </c>
      <c r="V76" s="109" t="str">
        <f t="shared" si="85"/>
        <v/>
      </c>
      <c r="W76" s="83" t="e">
        <f t="shared" si="99"/>
        <v>#VALUE!</v>
      </c>
      <c r="X76" s="85" t="str">
        <f t="shared" si="100"/>
        <v/>
      </c>
      <c r="Y76" s="9" t="str">
        <f t="shared" si="95"/>
        <v>B</v>
      </c>
      <c r="Z76" s="4" t="str">
        <f t="shared" si="91"/>
        <v>F</v>
      </c>
      <c r="AA76" s="4" t="str">
        <f t="shared" si="92"/>
        <v>B</v>
      </c>
      <c r="AB76" s="4" t="str">
        <f t="shared" si="89"/>
        <v/>
      </c>
      <c r="AC76" s="4" t="str">
        <f t="shared" si="93"/>
        <v/>
      </c>
      <c r="AD76" s="4" t="str">
        <f t="shared" si="94"/>
        <v/>
      </c>
      <c r="AE76" s="1" t="str">
        <f t="shared" si="101"/>
        <v/>
      </c>
      <c r="AF76" s="1" t="str">
        <f t="shared" si="102"/>
        <v/>
      </c>
      <c r="AG76" s="1" t="str">
        <f t="shared" si="103"/>
        <v/>
      </c>
      <c r="AH76" s="1" t="str">
        <f t="shared" si="104"/>
        <v/>
      </c>
      <c r="AI76" s="1" t="str">
        <f t="shared" si="105"/>
        <v/>
      </c>
      <c r="AJ76" s="1" t="str">
        <f t="shared" si="106"/>
        <v/>
      </c>
      <c r="AK76" s="1">
        <f t="shared" si="130"/>
        <v>0</v>
      </c>
      <c r="AL76" s="1">
        <f t="shared" si="131"/>
        <v>0</v>
      </c>
      <c r="AM76" s="1" t="str">
        <f t="shared" si="90"/>
        <v/>
      </c>
      <c r="AN76" s="1">
        <f t="shared" si="107"/>
        <v>0</v>
      </c>
      <c r="AO76" s="1" t="str">
        <f t="shared" ref="AO76:AO109" si="139">IF(M75="","",IF(AW75="R","S",IF(AO75="S","C",IF(S75&gt;=0,"S","C"))))</f>
        <v/>
      </c>
      <c r="AP76" s="1" t="str">
        <f t="shared" si="108"/>
        <v>N</v>
      </c>
      <c r="AQ76" s="1" t="str">
        <f t="shared" si="109"/>
        <v>N</v>
      </c>
      <c r="AR76" s="1" t="str">
        <f t="shared" si="110"/>
        <v>N</v>
      </c>
      <c r="AS76" s="1" t="str">
        <f t="shared" si="111"/>
        <v/>
      </c>
      <c r="AT76" s="15" t="str">
        <f t="shared" si="112"/>
        <v/>
      </c>
      <c r="AU76" s="1" t="str">
        <f t="shared" si="113"/>
        <v/>
      </c>
      <c r="AV76" s="1" t="str">
        <f t="shared" si="114"/>
        <v/>
      </c>
      <c r="AW76" s="1" t="str">
        <f t="shared" si="115"/>
        <v/>
      </c>
      <c r="AX76" s="1" t="str">
        <f t="shared" si="116"/>
        <v/>
      </c>
      <c r="AY76" s="1" t="str">
        <f t="shared" si="117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3"/>
        <v>00000</v>
      </c>
      <c r="BD76" s="1" t="str">
        <f t="shared" si="84"/>
        <v>000000</v>
      </c>
      <c r="BE76" s="1" t="str">
        <f t="shared" si="84"/>
        <v>000000</v>
      </c>
      <c r="BF76" s="1" t="str">
        <f t="shared" si="132"/>
        <v>B</v>
      </c>
      <c r="BG76" s="1" t="str">
        <f t="shared" si="118"/>
        <v/>
      </c>
      <c r="BH76" s="1">
        <f t="shared" si="133"/>
        <v>0</v>
      </c>
      <c r="BI76" s="1" t="str">
        <f t="shared" si="119"/>
        <v/>
      </c>
      <c r="BJ76" s="1">
        <f t="shared" si="134"/>
        <v>0</v>
      </c>
      <c r="BK76" s="1" t="str">
        <f t="shared" si="120"/>
        <v/>
      </c>
      <c r="BL76" s="1">
        <f t="shared" si="135"/>
        <v>0</v>
      </c>
      <c r="BM76" s="1" t="str">
        <f t="shared" si="136"/>
        <v>0</v>
      </c>
      <c r="BN76" s="1" t="str">
        <f t="shared" si="137"/>
        <v>0</v>
      </c>
      <c r="BO76" s="1" t="str">
        <f t="shared" si="138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LLWWLL</v>
      </c>
      <c r="BX76" s="1">
        <f>General!G74</f>
        <v>-3</v>
      </c>
    </row>
    <row r="77" spans="1:76" ht="15.75" thickBot="1">
      <c r="A77" s="1">
        <v>68</v>
      </c>
      <c r="B77" s="9" t="str">
        <f t="shared" si="96"/>
        <v/>
      </c>
      <c r="C77" s="102" t="str">
        <f t="shared" si="86"/>
        <v/>
      </c>
      <c r="D77" s="97" t="str">
        <f t="shared" si="121"/>
        <v/>
      </c>
      <c r="E77" s="98" t="str">
        <f t="shared" si="122"/>
        <v/>
      </c>
      <c r="F77" s="8" t="str">
        <f t="shared" si="97"/>
        <v/>
      </c>
      <c r="H77" s="105" t="str">
        <f t="shared" si="87"/>
        <v/>
      </c>
      <c r="I77" s="97" t="str">
        <f t="shared" si="123"/>
        <v/>
      </c>
      <c r="J77" s="98" t="str">
        <f t="shared" si="124"/>
        <v/>
      </c>
      <c r="K77" s="8" t="str">
        <f t="shared" si="125"/>
        <v/>
      </c>
      <c r="L77" s="54"/>
      <c r="M77" s="18" t="str">
        <f>IF('Hedging Dashboard'!AH77="","",'Hedging Dashboard'!AH77)</f>
        <v/>
      </c>
      <c r="O77" s="9" t="str">
        <f t="shared" si="88"/>
        <v/>
      </c>
      <c r="P77" s="97" t="str">
        <f t="shared" si="126"/>
        <v/>
      </c>
      <c r="Q77" s="98" t="str">
        <f t="shared" si="127"/>
        <v/>
      </c>
      <c r="R77" s="4" t="str">
        <f t="shared" si="128"/>
        <v/>
      </c>
      <c r="S77" s="4" t="str">
        <f t="shared" si="98"/>
        <v/>
      </c>
      <c r="T77" s="107" t="str">
        <f t="shared" si="129"/>
        <v/>
      </c>
      <c r="U77" s="4" t="str">
        <f>IF(M77="","",IF(B77="NB",U76,IF(T77="",SUM($T$5:$T77)+S77,SUM($T$5:$T77))))</f>
        <v/>
      </c>
      <c r="V77" s="109" t="str">
        <f t="shared" si="85"/>
        <v/>
      </c>
      <c r="W77" s="83" t="e">
        <f t="shared" si="99"/>
        <v>#VALUE!</v>
      </c>
      <c r="X77" s="85" t="str">
        <f t="shared" si="100"/>
        <v/>
      </c>
      <c r="Y77" s="9" t="str">
        <f t="shared" si="95"/>
        <v>B</v>
      </c>
      <c r="Z77" s="4" t="str">
        <f t="shared" si="91"/>
        <v>F</v>
      </c>
      <c r="AA77" s="4" t="str">
        <f t="shared" si="92"/>
        <v>B</v>
      </c>
      <c r="AB77" s="4" t="str">
        <f t="shared" si="89"/>
        <v/>
      </c>
      <c r="AC77" s="4" t="str">
        <f t="shared" si="93"/>
        <v/>
      </c>
      <c r="AD77" s="4" t="str">
        <f t="shared" si="94"/>
        <v/>
      </c>
      <c r="AE77" s="1" t="str">
        <f t="shared" si="101"/>
        <v/>
      </c>
      <c r="AF77" s="1" t="str">
        <f t="shared" si="102"/>
        <v/>
      </c>
      <c r="AG77" s="1" t="str">
        <f t="shared" si="103"/>
        <v/>
      </c>
      <c r="AH77" s="1" t="str">
        <f t="shared" si="104"/>
        <v/>
      </c>
      <c r="AI77" s="1" t="str">
        <f t="shared" si="105"/>
        <v/>
      </c>
      <c r="AJ77" s="1" t="str">
        <f t="shared" si="106"/>
        <v/>
      </c>
      <c r="AK77" s="1">
        <f t="shared" si="130"/>
        <v>0</v>
      </c>
      <c r="AL77" s="1">
        <f t="shared" si="131"/>
        <v>0</v>
      </c>
      <c r="AM77" s="1" t="str">
        <f t="shared" si="90"/>
        <v/>
      </c>
      <c r="AN77" s="1">
        <f t="shared" si="107"/>
        <v>0</v>
      </c>
      <c r="AO77" s="1" t="str">
        <f t="shared" si="139"/>
        <v/>
      </c>
      <c r="AP77" s="1" t="str">
        <f t="shared" si="108"/>
        <v>N</v>
      </c>
      <c r="AQ77" s="1" t="str">
        <f t="shared" si="109"/>
        <v>N</v>
      </c>
      <c r="AR77" s="1" t="str">
        <f t="shared" si="110"/>
        <v>N</v>
      </c>
      <c r="AS77" s="1" t="str">
        <f t="shared" si="111"/>
        <v/>
      </c>
      <c r="AT77" s="15" t="str">
        <f t="shared" si="112"/>
        <v/>
      </c>
      <c r="AU77" s="1" t="str">
        <f t="shared" si="113"/>
        <v/>
      </c>
      <c r="AV77" s="1" t="str">
        <f t="shared" si="114"/>
        <v/>
      </c>
      <c r="AW77" s="1" t="str">
        <f t="shared" si="115"/>
        <v/>
      </c>
      <c r="AX77" s="1" t="str">
        <f t="shared" si="116"/>
        <v/>
      </c>
      <c r="AY77" s="1" t="str">
        <f t="shared" si="117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3"/>
        <v>00000</v>
      </c>
      <c r="BD77" s="1" t="str">
        <f t="shared" si="84"/>
        <v>000000</v>
      </c>
      <c r="BE77" s="1" t="str">
        <f t="shared" si="84"/>
        <v>000000</v>
      </c>
      <c r="BF77" s="1" t="str">
        <f t="shared" si="132"/>
        <v>B</v>
      </c>
      <c r="BG77" s="1" t="str">
        <f t="shared" si="118"/>
        <v/>
      </c>
      <c r="BH77" s="1">
        <f t="shared" si="133"/>
        <v>0</v>
      </c>
      <c r="BI77" s="1" t="str">
        <f t="shared" si="119"/>
        <v/>
      </c>
      <c r="BJ77" s="1">
        <f t="shared" si="134"/>
        <v>0</v>
      </c>
      <c r="BK77" s="1" t="str">
        <f t="shared" si="120"/>
        <v/>
      </c>
      <c r="BL77" s="1">
        <f t="shared" si="135"/>
        <v>0</v>
      </c>
      <c r="BM77" s="1" t="str">
        <f t="shared" si="136"/>
        <v>0</v>
      </c>
      <c r="BN77" s="1" t="str">
        <f t="shared" si="137"/>
        <v>0</v>
      </c>
      <c r="BO77" s="1" t="str">
        <f t="shared" si="138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LLWWLW</v>
      </c>
      <c r="BX77" s="1">
        <f>General!G75</f>
        <v>1</v>
      </c>
    </row>
    <row r="78" spans="1:76" ht="15.75" thickBot="1">
      <c r="A78" s="1">
        <v>69</v>
      </c>
      <c r="B78" s="9" t="str">
        <f t="shared" si="96"/>
        <v/>
      </c>
      <c r="C78" s="102" t="str">
        <f t="shared" si="86"/>
        <v/>
      </c>
      <c r="D78" s="97" t="str">
        <f t="shared" si="121"/>
        <v/>
      </c>
      <c r="E78" s="98" t="str">
        <f t="shared" si="122"/>
        <v/>
      </c>
      <c r="F78" s="8" t="str">
        <f t="shared" si="97"/>
        <v/>
      </c>
      <c r="H78" s="105" t="str">
        <f t="shared" si="87"/>
        <v/>
      </c>
      <c r="I78" s="97" t="str">
        <f t="shared" si="123"/>
        <v/>
      </c>
      <c r="J78" s="98" t="str">
        <f t="shared" si="124"/>
        <v/>
      </c>
      <c r="K78" s="8" t="str">
        <f t="shared" si="125"/>
        <v/>
      </c>
      <c r="L78" s="54"/>
      <c r="M78" s="18" t="str">
        <f>IF('Hedging Dashboard'!AH78="","",'Hedging Dashboard'!AH78)</f>
        <v/>
      </c>
      <c r="O78" s="9" t="str">
        <f t="shared" si="88"/>
        <v/>
      </c>
      <c r="P78" s="97" t="str">
        <f t="shared" si="126"/>
        <v/>
      </c>
      <c r="Q78" s="98" t="str">
        <f t="shared" si="127"/>
        <v/>
      </c>
      <c r="R78" s="4" t="str">
        <f t="shared" si="128"/>
        <v/>
      </c>
      <c r="S78" s="4" t="str">
        <f t="shared" si="98"/>
        <v/>
      </c>
      <c r="T78" s="107" t="str">
        <f t="shared" si="129"/>
        <v/>
      </c>
      <c r="U78" s="4" t="str">
        <f>IF(M78="","",IF(B78="NB",U77,IF(T78="",SUM($T$5:$T78)+S78,SUM($T$5:$T78))))</f>
        <v/>
      </c>
      <c r="V78" s="109" t="str">
        <f t="shared" si="85"/>
        <v/>
      </c>
      <c r="W78" s="83" t="e">
        <f t="shared" si="99"/>
        <v>#VALUE!</v>
      </c>
      <c r="X78" s="85" t="str">
        <f t="shared" si="100"/>
        <v/>
      </c>
      <c r="Y78" s="9" t="str">
        <f t="shared" si="95"/>
        <v>B</v>
      </c>
      <c r="Z78" s="4" t="str">
        <f t="shared" si="91"/>
        <v>F</v>
      </c>
      <c r="AA78" s="4" t="str">
        <f t="shared" si="92"/>
        <v>B</v>
      </c>
      <c r="AB78" s="4" t="str">
        <f t="shared" si="89"/>
        <v/>
      </c>
      <c r="AC78" s="4" t="str">
        <f t="shared" si="93"/>
        <v/>
      </c>
      <c r="AD78" s="4" t="str">
        <f t="shared" si="94"/>
        <v/>
      </c>
      <c r="AE78" s="1" t="str">
        <f t="shared" si="101"/>
        <v/>
      </c>
      <c r="AF78" s="1" t="str">
        <f t="shared" si="102"/>
        <v/>
      </c>
      <c r="AG78" s="1" t="str">
        <f t="shared" si="103"/>
        <v/>
      </c>
      <c r="AH78" s="1" t="str">
        <f t="shared" si="104"/>
        <v/>
      </c>
      <c r="AI78" s="1" t="str">
        <f t="shared" si="105"/>
        <v/>
      </c>
      <c r="AJ78" s="1" t="str">
        <f t="shared" si="106"/>
        <v/>
      </c>
      <c r="AK78" s="1">
        <f t="shared" si="130"/>
        <v>0</v>
      </c>
      <c r="AL78" s="1">
        <f t="shared" si="131"/>
        <v>0</v>
      </c>
      <c r="AM78" s="1" t="str">
        <f t="shared" si="90"/>
        <v/>
      </c>
      <c r="AN78" s="1">
        <f t="shared" si="107"/>
        <v>0</v>
      </c>
      <c r="AO78" s="1" t="str">
        <f t="shared" si="139"/>
        <v/>
      </c>
      <c r="AP78" s="1" t="str">
        <f t="shared" si="108"/>
        <v>N</v>
      </c>
      <c r="AQ78" s="1" t="str">
        <f t="shared" si="109"/>
        <v>N</v>
      </c>
      <c r="AR78" s="1" t="str">
        <f t="shared" si="110"/>
        <v>N</v>
      </c>
      <c r="AS78" s="1" t="str">
        <f t="shared" si="111"/>
        <v/>
      </c>
      <c r="AT78" s="15" t="str">
        <f t="shared" si="112"/>
        <v/>
      </c>
      <c r="AU78" s="1" t="str">
        <f t="shared" si="113"/>
        <v/>
      </c>
      <c r="AV78" s="1" t="str">
        <f t="shared" si="114"/>
        <v/>
      </c>
      <c r="AW78" s="1" t="str">
        <f t="shared" si="115"/>
        <v/>
      </c>
      <c r="AX78" s="1" t="str">
        <f t="shared" si="116"/>
        <v/>
      </c>
      <c r="AY78" s="1" t="str">
        <f t="shared" si="117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3"/>
        <v>00000</v>
      </c>
      <c r="BD78" s="1" t="str">
        <f t="shared" si="84"/>
        <v>000000</v>
      </c>
      <c r="BE78" s="1" t="str">
        <f t="shared" si="84"/>
        <v>000000</v>
      </c>
      <c r="BF78" s="1" t="str">
        <f t="shared" si="132"/>
        <v>B</v>
      </c>
      <c r="BG78" s="1" t="str">
        <f t="shared" si="118"/>
        <v/>
      </c>
      <c r="BH78" s="1">
        <f t="shared" si="133"/>
        <v>0</v>
      </c>
      <c r="BI78" s="1" t="str">
        <f t="shared" si="119"/>
        <v/>
      </c>
      <c r="BJ78" s="1">
        <f t="shared" si="134"/>
        <v>0</v>
      </c>
      <c r="BK78" s="1" t="str">
        <f t="shared" si="120"/>
        <v/>
      </c>
      <c r="BL78" s="1">
        <f t="shared" si="135"/>
        <v>0</v>
      </c>
      <c r="BM78" s="1" t="str">
        <f t="shared" si="136"/>
        <v>0</v>
      </c>
      <c r="BN78" s="1" t="str">
        <f t="shared" si="137"/>
        <v>0</v>
      </c>
      <c r="BO78" s="1" t="str">
        <f t="shared" si="138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LLWWWL</v>
      </c>
      <c r="BX78" s="1">
        <f>General!G76</f>
        <v>-1</v>
      </c>
    </row>
    <row r="79" spans="1:76" ht="15.75" thickBot="1">
      <c r="A79" s="1">
        <v>70</v>
      </c>
      <c r="B79" s="86" t="str">
        <f t="shared" si="96"/>
        <v/>
      </c>
      <c r="C79" s="103" t="str">
        <f t="shared" si="86"/>
        <v/>
      </c>
      <c r="D79" s="99" t="str">
        <f t="shared" si="121"/>
        <v/>
      </c>
      <c r="E79" s="100" t="str">
        <f t="shared" si="122"/>
        <v/>
      </c>
      <c r="F79" s="10" t="str">
        <f t="shared" si="97"/>
        <v/>
      </c>
      <c r="H79" s="106" t="str">
        <f t="shared" si="87"/>
        <v/>
      </c>
      <c r="I79" s="99" t="str">
        <f t="shared" si="123"/>
        <v/>
      </c>
      <c r="J79" s="100" t="str">
        <f t="shared" si="124"/>
        <v/>
      </c>
      <c r="K79" s="10" t="str">
        <f t="shared" si="125"/>
        <v/>
      </c>
      <c r="L79" s="54"/>
      <c r="M79" s="18" t="str">
        <f>IF('Hedging Dashboard'!AH79="","",'Hedging Dashboard'!AH79)</f>
        <v/>
      </c>
      <c r="O79" s="86" t="str">
        <f t="shared" si="88"/>
        <v/>
      </c>
      <c r="P79" s="99" t="str">
        <f t="shared" si="126"/>
        <v/>
      </c>
      <c r="Q79" s="100" t="str">
        <f t="shared" si="127"/>
        <v/>
      </c>
      <c r="R79" s="5" t="str">
        <f t="shared" si="128"/>
        <v/>
      </c>
      <c r="S79" s="5" t="str">
        <f t="shared" si="98"/>
        <v/>
      </c>
      <c r="T79" s="107" t="str">
        <f t="shared" si="129"/>
        <v/>
      </c>
      <c r="U79" s="5" t="str">
        <f>IF(M79="","",IF(B79="NB",U78,IF(T79="",SUM($T$5:$T79)+S79,SUM($T$5:$T79))))</f>
        <v/>
      </c>
      <c r="V79" s="110" t="str">
        <f t="shared" si="85"/>
        <v/>
      </c>
      <c r="W79" s="83" t="e">
        <f t="shared" si="99"/>
        <v>#VALUE!</v>
      </c>
      <c r="X79" s="85" t="str">
        <f t="shared" si="100"/>
        <v/>
      </c>
      <c r="Y79" s="9" t="str">
        <f t="shared" si="95"/>
        <v>B</v>
      </c>
      <c r="Z79" s="4" t="str">
        <f t="shared" si="91"/>
        <v>F</v>
      </c>
      <c r="AA79" s="4" t="str">
        <f t="shared" si="92"/>
        <v>B</v>
      </c>
      <c r="AB79" s="4" t="str">
        <f t="shared" si="89"/>
        <v/>
      </c>
      <c r="AC79" s="4" t="str">
        <f t="shared" si="93"/>
        <v/>
      </c>
      <c r="AD79" s="4" t="str">
        <f t="shared" si="94"/>
        <v/>
      </c>
      <c r="AE79" s="1" t="str">
        <f t="shared" si="101"/>
        <v/>
      </c>
      <c r="AF79" s="1" t="str">
        <f t="shared" si="102"/>
        <v/>
      </c>
      <c r="AG79" s="1" t="str">
        <f t="shared" si="103"/>
        <v/>
      </c>
      <c r="AH79" s="1" t="str">
        <f t="shared" si="104"/>
        <v/>
      </c>
      <c r="AI79" s="1" t="str">
        <f t="shared" si="105"/>
        <v/>
      </c>
      <c r="AJ79" s="1" t="str">
        <f t="shared" si="106"/>
        <v/>
      </c>
      <c r="AK79" s="1">
        <f t="shared" si="130"/>
        <v>0</v>
      </c>
      <c r="AL79" s="1">
        <f t="shared" si="131"/>
        <v>0</v>
      </c>
      <c r="AM79" s="1" t="str">
        <f t="shared" si="90"/>
        <v/>
      </c>
      <c r="AN79" s="1">
        <f t="shared" si="107"/>
        <v>0</v>
      </c>
      <c r="AO79" s="1" t="str">
        <f t="shared" si="139"/>
        <v/>
      </c>
      <c r="AP79" s="1" t="str">
        <f t="shared" si="108"/>
        <v>N</v>
      </c>
      <c r="AQ79" s="1" t="str">
        <f t="shared" si="109"/>
        <v>N</v>
      </c>
      <c r="AR79" s="1" t="str">
        <f t="shared" si="110"/>
        <v>N</v>
      </c>
      <c r="AS79" s="1" t="str">
        <f t="shared" si="111"/>
        <v/>
      </c>
      <c r="AT79" s="15" t="str">
        <f t="shared" si="112"/>
        <v/>
      </c>
      <c r="AU79" s="1" t="str">
        <f t="shared" si="113"/>
        <v/>
      </c>
      <c r="AV79" s="1" t="str">
        <f t="shared" si="114"/>
        <v/>
      </c>
      <c r="AW79" s="1" t="str">
        <f t="shared" si="115"/>
        <v/>
      </c>
      <c r="AX79" s="1" t="str">
        <f t="shared" si="116"/>
        <v/>
      </c>
      <c r="AY79" s="1" t="str">
        <f t="shared" si="117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3"/>
        <v>00000</v>
      </c>
      <c r="BD79" s="1" t="str">
        <f t="shared" si="84"/>
        <v>000000</v>
      </c>
      <c r="BE79" s="1" t="str">
        <f t="shared" si="84"/>
        <v>000000</v>
      </c>
      <c r="BF79" s="1" t="str">
        <f t="shared" si="132"/>
        <v>B</v>
      </c>
      <c r="BG79" s="1" t="str">
        <f t="shared" si="118"/>
        <v/>
      </c>
      <c r="BH79" s="1">
        <f t="shared" si="133"/>
        <v>0</v>
      </c>
      <c r="BI79" s="1" t="str">
        <f t="shared" si="119"/>
        <v/>
      </c>
      <c r="BJ79" s="1">
        <f t="shared" si="134"/>
        <v>0</v>
      </c>
      <c r="BK79" s="1" t="str">
        <f t="shared" si="120"/>
        <v/>
      </c>
      <c r="BL79" s="1">
        <f t="shared" si="135"/>
        <v>0</v>
      </c>
      <c r="BM79" s="1" t="str">
        <f t="shared" si="136"/>
        <v>0</v>
      </c>
      <c r="BN79" s="1" t="str">
        <f t="shared" si="137"/>
        <v>0</v>
      </c>
      <c r="BO79" s="1" t="str">
        <f t="shared" si="138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LLWWWW</v>
      </c>
      <c r="BX79" s="1">
        <f>General!G77</f>
        <v>6</v>
      </c>
    </row>
    <row r="80" spans="1:76" ht="15.75" thickBot="1">
      <c r="A80" s="1">
        <v>71</v>
      </c>
      <c r="B80" s="12" t="str">
        <f t="shared" si="96"/>
        <v/>
      </c>
      <c r="C80" s="101" t="str">
        <f t="shared" si="86"/>
        <v/>
      </c>
      <c r="D80" s="13" t="str">
        <f t="shared" si="121"/>
        <v/>
      </c>
      <c r="E80" s="45" t="str">
        <f t="shared" si="122"/>
        <v/>
      </c>
      <c r="F80" s="14" t="str">
        <f t="shared" si="97"/>
        <v/>
      </c>
      <c r="H80" s="104" t="str">
        <f t="shared" si="87"/>
        <v/>
      </c>
      <c r="I80" s="13" t="str">
        <f t="shared" si="123"/>
        <v/>
      </c>
      <c r="J80" s="45" t="str">
        <f t="shared" si="124"/>
        <v/>
      </c>
      <c r="K80" s="14" t="str">
        <f t="shared" si="125"/>
        <v/>
      </c>
      <c r="L80" s="54"/>
      <c r="M80" s="18" t="str">
        <f>IF('Hedging Dashboard'!AH80="","",'Hedging Dashboard'!AH80)</f>
        <v/>
      </c>
      <c r="O80" s="12" t="str">
        <f t="shared" si="88"/>
        <v/>
      </c>
      <c r="P80" s="13" t="str">
        <f t="shared" si="126"/>
        <v/>
      </c>
      <c r="Q80" s="45" t="str">
        <f t="shared" si="127"/>
        <v/>
      </c>
      <c r="R80" s="96" t="str">
        <f t="shared" si="128"/>
        <v/>
      </c>
      <c r="S80" s="96" t="str">
        <f t="shared" si="98"/>
        <v/>
      </c>
      <c r="T80" s="107" t="str">
        <f t="shared" si="129"/>
        <v/>
      </c>
      <c r="U80" s="96" t="str">
        <f>IF(M80="","",IF(B80="NB",U79,IF(T80="",SUM($T$5:$T80)+S80,SUM($T$5:$T80))))</f>
        <v/>
      </c>
      <c r="V80" s="108" t="str">
        <f t="shared" si="85"/>
        <v/>
      </c>
      <c r="W80" s="83" t="e">
        <f t="shared" si="99"/>
        <v>#VALUE!</v>
      </c>
      <c r="X80" s="85" t="str">
        <f t="shared" si="100"/>
        <v/>
      </c>
      <c r="Y80" s="9" t="str">
        <f t="shared" si="95"/>
        <v>B</v>
      </c>
      <c r="Z80" s="4" t="str">
        <f t="shared" si="91"/>
        <v>F</v>
      </c>
      <c r="AA80" s="4" t="str">
        <f t="shared" si="92"/>
        <v>B</v>
      </c>
      <c r="AB80" s="4" t="str">
        <f t="shared" si="89"/>
        <v/>
      </c>
      <c r="AC80" s="4" t="str">
        <f t="shared" si="93"/>
        <v/>
      </c>
      <c r="AD80" s="4" t="str">
        <f t="shared" si="94"/>
        <v/>
      </c>
      <c r="AE80" s="1" t="str">
        <f t="shared" si="101"/>
        <v/>
      </c>
      <c r="AF80" s="1" t="str">
        <f t="shared" si="102"/>
        <v/>
      </c>
      <c r="AG80" s="1" t="str">
        <f t="shared" si="103"/>
        <v/>
      </c>
      <c r="AH80" s="1" t="str">
        <f t="shared" si="104"/>
        <v/>
      </c>
      <c r="AI80" s="1" t="str">
        <f t="shared" si="105"/>
        <v/>
      </c>
      <c r="AJ80" s="1" t="str">
        <f t="shared" si="106"/>
        <v/>
      </c>
      <c r="AK80" s="1">
        <f t="shared" si="130"/>
        <v>0</v>
      </c>
      <c r="AL80" s="1">
        <f t="shared" si="131"/>
        <v>0</v>
      </c>
      <c r="AM80" s="1" t="str">
        <f t="shared" si="90"/>
        <v/>
      </c>
      <c r="AN80" s="1">
        <f t="shared" si="107"/>
        <v>0</v>
      </c>
      <c r="AO80" s="1" t="str">
        <f t="shared" si="139"/>
        <v/>
      </c>
      <c r="AP80" s="1" t="str">
        <f t="shared" si="108"/>
        <v>N</v>
      </c>
      <c r="AQ80" s="1" t="str">
        <f t="shared" si="109"/>
        <v>N</v>
      </c>
      <c r="AR80" s="1" t="str">
        <f t="shared" si="110"/>
        <v>N</v>
      </c>
      <c r="AS80" s="1" t="str">
        <f t="shared" si="111"/>
        <v/>
      </c>
      <c r="AT80" s="15" t="str">
        <f t="shared" si="112"/>
        <v/>
      </c>
      <c r="AU80" s="1" t="str">
        <f t="shared" si="113"/>
        <v/>
      </c>
      <c r="AV80" s="1" t="str">
        <f t="shared" si="114"/>
        <v/>
      </c>
      <c r="AW80" s="1" t="str">
        <f t="shared" si="115"/>
        <v/>
      </c>
      <c r="AX80" s="1" t="str">
        <f t="shared" si="116"/>
        <v/>
      </c>
      <c r="AY80" s="1" t="str">
        <f t="shared" si="117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3"/>
        <v>00000</v>
      </c>
      <c r="BD80" s="1" t="str">
        <f t="shared" si="84"/>
        <v>000000</v>
      </c>
      <c r="BE80" s="1" t="str">
        <f t="shared" si="84"/>
        <v>000000</v>
      </c>
      <c r="BF80" s="1" t="str">
        <f t="shared" si="132"/>
        <v>B</v>
      </c>
      <c r="BG80" s="1" t="str">
        <f t="shared" si="118"/>
        <v/>
      </c>
      <c r="BH80" s="1">
        <f t="shared" si="133"/>
        <v>0</v>
      </c>
      <c r="BI80" s="1" t="str">
        <f t="shared" si="119"/>
        <v/>
      </c>
      <c r="BJ80" s="1">
        <f t="shared" si="134"/>
        <v>0</v>
      </c>
      <c r="BK80" s="1" t="str">
        <f t="shared" si="120"/>
        <v/>
      </c>
      <c r="BL80" s="1">
        <f t="shared" si="135"/>
        <v>0</v>
      </c>
      <c r="BM80" s="1" t="str">
        <f t="shared" si="136"/>
        <v>0</v>
      </c>
      <c r="BN80" s="1" t="str">
        <f t="shared" si="137"/>
        <v>0</v>
      </c>
      <c r="BO80" s="1" t="str">
        <f t="shared" si="138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LWLLLL</v>
      </c>
      <c r="BX80" s="1">
        <f>General!G78</f>
        <v>-6</v>
      </c>
    </row>
    <row r="81" spans="1:76" ht="15.75" thickBot="1">
      <c r="A81" s="1">
        <v>72</v>
      </c>
      <c r="B81" s="9" t="str">
        <f t="shared" si="96"/>
        <v/>
      </c>
      <c r="C81" s="102" t="str">
        <f t="shared" si="86"/>
        <v/>
      </c>
      <c r="D81" s="97" t="str">
        <f t="shared" si="121"/>
        <v/>
      </c>
      <c r="E81" s="98" t="str">
        <f t="shared" si="122"/>
        <v/>
      </c>
      <c r="F81" s="8" t="str">
        <f t="shared" si="97"/>
        <v/>
      </c>
      <c r="H81" s="105" t="str">
        <f t="shared" si="87"/>
        <v/>
      </c>
      <c r="I81" s="97" t="str">
        <f t="shared" si="123"/>
        <v/>
      </c>
      <c r="J81" s="98" t="str">
        <f t="shared" si="124"/>
        <v/>
      </c>
      <c r="K81" s="8" t="str">
        <f t="shared" si="125"/>
        <v/>
      </c>
      <c r="L81" s="54"/>
      <c r="M81" s="18" t="str">
        <f>IF('Hedging Dashboard'!AH81="","",'Hedging Dashboard'!AH81)</f>
        <v/>
      </c>
      <c r="O81" s="9" t="str">
        <f t="shared" si="88"/>
        <v/>
      </c>
      <c r="P81" s="97" t="str">
        <f t="shared" si="126"/>
        <v/>
      </c>
      <c r="Q81" s="98" t="str">
        <f t="shared" si="127"/>
        <v/>
      </c>
      <c r="R81" s="4" t="str">
        <f t="shared" si="128"/>
        <v/>
      </c>
      <c r="S81" s="4" t="str">
        <f t="shared" si="98"/>
        <v/>
      </c>
      <c r="T81" s="107" t="str">
        <f t="shared" si="129"/>
        <v/>
      </c>
      <c r="U81" s="4" t="str">
        <f>IF(M81="","",IF(B81="NB",U80,IF(T81="",SUM($T$5:$T81)+S81,SUM($T$5:$T81))))</f>
        <v/>
      </c>
      <c r="V81" s="109" t="str">
        <f t="shared" si="85"/>
        <v/>
      </c>
      <c r="W81" s="83" t="e">
        <f t="shared" si="99"/>
        <v>#VALUE!</v>
      </c>
      <c r="X81" s="85" t="str">
        <f t="shared" si="100"/>
        <v/>
      </c>
      <c r="Y81" s="9" t="str">
        <f t="shared" si="95"/>
        <v>B</v>
      </c>
      <c r="Z81" s="4" t="str">
        <f t="shared" si="91"/>
        <v>F</v>
      </c>
      <c r="AA81" s="4" t="str">
        <f t="shared" si="92"/>
        <v>B</v>
      </c>
      <c r="AB81" s="4" t="str">
        <f t="shared" si="89"/>
        <v/>
      </c>
      <c r="AC81" s="4" t="str">
        <f t="shared" si="93"/>
        <v/>
      </c>
      <c r="AD81" s="4" t="str">
        <f t="shared" si="94"/>
        <v/>
      </c>
      <c r="AE81" s="1" t="str">
        <f t="shared" si="101"/>
        <v/>
      </c>
      <c r="AF81" s="1" t="str">
        <f t="shared" si="102"/>
        <v/>
      </c>
      <c r="AG81" s="1" t="str">
        <f t="shared" si="103"/>
        <v/>
      </c>
      <c r="AH81" s="1" t="str">
        <f t="shared" si="104"/>
        <v/>
      </c>
      <c r="AI81" s="1" t="str">
        <f t="shared" si="105"/>
        <v/>
      </c>
      <c r="AJ81" s="1" t="str">
        <f t="shared" si="106"/>
        <v/>
      </c>
      <c r="AK81" s="1">
        <f t="shared" si="130"/>
        <v>0</v>
      </c>
      <c r="AL81" s="1">
        <f t="shared" si="131"/>
        <v>0</v>
      </c>
      <c r="AM81" s="1" t="str">
        <f t="shared" si="90"/>
        <v/>
      </c>
      <c r="AN81" s="1">
        <f t="shared" si="107"/>
        <v>0</v>
      </c>
      <c r="AO81" s="1" t="str">
        <f t="shared" si="139"/>
        <v/>
      </c>
      <c r="AP81" s="1" t="str">
        <f t="shared" si="108"/>
        <v>N</v>
      </c>
      <c r="AQ81" s="1" t="str">
        <f t="shared" si="109"/>
        <v>N</v>
      </c>
      <c r="AR81" s="1" t="str">
        <f t="shared" si="110"/>
        <v>N</v>
      </c>
      <c r="AS81" s="1" t="str">
        <f t="shared" si="111"/>
        <v/>
      </c>
      <c r="AT81" s="15" t="str">
        <f t="shared" si="112"/>
        <v/>
      </c>
      <c r="AU81" s="1" t="str">
        <f t="shared" si="113"/>
        <v/>
      </c>
      <c r="AV81" s="1" t="str">
        <f t="shared" si="114"/>
        <v/>
      </c>
      <c r="AW81" s="1" t="str">
        <f t="shared" si="115"/>
        <v/>
      </c>
      <c r="AX81" s="1" t="str">
        <f t="shared" si="116"/>
        <v/>
      </c>
      <c r="AY81" s="1" t="str">
        <f t="shared" si="117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3"/>
        <v>00000</v>
      </c>
      <c r="BD81" s="1" t="str">
        <f t="shared" si="84"/>
        <v>000000</v>
      </c>
      <c r="BE81" s="1" t="str">
        <f t="shared" si="84"/>
        <v>000000</v>
      </c>
      <c r="BF81" s="1" t="str">
        <f t="shared" si="132"/>
        <v>B</v>
      </c>
      <c r="BG81" s="1" t="str">
        <f t="shared" si="118"/>
        <v/>
      </c>
      <c r="BH81" s="1">
        <f t="shared" si="133"/>
        <v>0</v>
      </c>
      <c r="BI81" s="1" t="str">
        <f t="shared" si="119"/>
        <v/>
      </c>
      <c r="BJ81" s="1">
        <f t="shared" si="134"/>
        <v>0</v>
      </c>
      <c r="BK81" s="1" t="str">
        <f t="shared" si="120"/>
        <v/>
      </c>
      <c r="BL81" s="1">
        <f t="shared" si="135"/>
        <v>0</v>
      </c>
      <c r="BM81" s="1" t="str">
        <f t="shared" si="136"/>
        <v>0</v>
      </c>
      <c r="BN81" s="1" t="str">
        <f t="shared" si="137"/>
        <v>0</v>
      </c>
      <c r="BO81" s="1" t="str">
        <f t="shared" si="138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LWLLLW</v>
      </c>
      <c r="BX81" s="1">
        <f>General!G79</f>
        <v>1</v>
      </c>
    </row>
    <row r="82" spans="1:76" ht="15.75" thickBot="1">
      <c r="A82" s="1">
        <v>73</v>
      </c>
      <c r="B82" s="9" t="str">
        <f t="shared" si="96"/>
        <v/>
      </c>
      <c r="C82" s="102" t="str">
        <f t="shared" si="86"/>
        <v/>
      </c>
      <c r="D82" s="97" t="str">
        <f t="shared" si="121"/>
        <v/>
      </c>
      <c r="E82" s="98" t="str">
        <f t="shared" si="122"/>
        <v/>
      </c>
      <c r="F82" s="8" t="str">
        <f t="shared" si="97"/>
        <v/>
      </c>
      <c r="H82" s="105" t="str">
        <f t="shared" si="87"/>
        <v/>
      </c>
      <c r="I82" s="97" t="str">
        <f t="shared" si="123"/>
        <v/>
      </c>
      <c r="J82" s="98" t="str">
        <f t="shared" si="124"/>
        <v/>
      </c>
      <c r="K82" s="8" t="str">
        <f t="shared" si="125"/>
        <v/>
      </c>
      <c r="L82" s="54"/>
      <c r="M82" s="18" t="str">
        <f>IF('Hedging Dashboard'!AH82="","",'Hedging Dashboard'!AH82)</f>
        <v/>
      </c>
      <c r="O82" s="9" t="str">
        <f t="shared" si="88"/>
        <v/>
      </c>
      <c r="P82" s="97" t="str">
        <f t="shared" si="126"/>
        <v/>
      </c>
      <c r="Q82" s="98" t="str">
        <f t="shared" si="127"/>
        <v/>
      </c>
      <c r="R82" s="4" t="str">
        <f t="shared" si="128"/>
        <v/>
      </c>
      <c r="S82" s="4" t="str">
        <f t="shared" si="98"/>
        <v/>
      </c>
      <c r="T82" s="107" t="str">
        <f t="shared" si="129"/>
        <v/>
      </c>
      <c r="U82" s="4" t="str">
        <f>IF(M82="","",IF(B82="NB",U81,IF(T82="",SUM($T$5:$T82)+S82,SUM($T$5:$T82))))</f>
        <v/>
      </c>
      <c r="V82" s="109" t="str">
        <f t="shared" si="85"/>
        <v/>
      </c>
      <c r="W82" s="83" t="e">
        <f t="shared" si="99"/>
        <v>#VALUE!</v>
      </c>
      <c r="X82" s="85" t="str">
        <f t="shared" si="100"/>
        <v/>
      </c>
      <c r="Y82" s="9" t="str">
        <f t="shared" si="95"/>
        <v>B</v>
      </c>
      <c r="Z82" s="4" t="str">
        <f t="shared" si="91"/>
        <v>F</v>
      </c>
      <c r="AA82" s="4" t="str">
        <f t="shared" si="92"/>
        <v>B</v>
      </c>
      <c r="AB82" s="4" t="str">
        <f t="shared" si="89"/>
        <v/>
      </c>
      <c r="AC82" s="4" t="str">
        <f t="shared" si="93"/>
        <v/>
      </c>
      <c r="AD82" s="4" t="str">
        <f t="shared" si="94"/>
        <v/>
      </c>
      <c r="AE82" s="1" t="str">
        <f t="shared" si="101"/>
        <v/>
      </c>
      <c r="AF82" s="1" t="str">
        <f t="shared" si="102"/>
        <v/>
      </c>
      <c r="AG82" s="1" t="str">
        <f t="shared" si="103"/>
        <v/>
      </c>
      <c r="AH82" s="1" t="str">
        <f t="shared" si="104"/>
        <v/>
      </c>
      <c r="AI82" s="1" t="str">
        <f t="shared" si="105"/>
        <v/>
      </c>
      <c r="AJ82" s="1" t="str">
        <f t="shared" si="106"/>
        <v/>
      </c>
      <c r="AK82" s="1">
        <f t="shared" si="130"/>
        <v>0</v>
      </c>
      <c r="AL82" s="1">
        <f t="shared" si="131"/>
        <v>0</v>
      </c>
      <c r="AM82" s="1" t="str">
        <f t="shared" si="90"/>
        <v/>
      </c>
      <c r="AN82" s="1">
        <f t="shared" si="107"/>
        <v>0</v>
      </c>
      <c r="AO82" s="1" t="str">
        <f t="shared" si="139"/>
        <v/>
      </c>
      <c r="AP82" s="1" t="str">
        <f t="shared" si="108"/>
        <v>N</v>
      </c>
      <c r="AQ82" s="1" t="str">
        <f t="shared" si="109"/>
        <v>N</v>
      </c>
      <c r="AR82" s="1" t="str">
        <f t="shared" si="110"/>
        <v>N</v>
      </c>
      <c r="AS82" s="1" t="str">
        <f t="shared" si="111"/>
        <v/>
      </c>
      <c r="AT82" s="15" t="str">
        <f t="shared" si="112"/>
        <v/>
      </c>
      <c r="AU82" s="1" t="str">
        <f t="shared" si="113"/>
        <v/>
      </c>
      <c r="AV82" s="1" t="str">
        <f t="shared" si="114"/>
        <v/>
      </c>
      <c r="AW82" s="1" t="str">
        <f t="shared" si="115"/>
        <v/>
      </c>
      <c r="AX82" s="1" t="str">
        <f t="shared" si="116"/>
        <v/>
      </c>
      <c r="AY82" s="1" t="str">
        <f t="shared" si="117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00000</v>
      </c>
      <c r="BD82" s="1" t="str">
        <f t="shared" si="84"/>
        <v>000000</v>
      </c>
      <c r="BE82" s="1" t="str">
        <f t="shared" si="84"/>
        <v>000000</v>
      </c>
      <c r="BF82" s="1" t="str">
        <f t="shared" si="132"/>
        <v>B</v>
      </c>
      <c r="BG82" s="1" t="str">
        <f t="shared" si="118"/>
        <v/>
      </c>
      <c r="BH82" s="1">
        <f t="shared" si="133"/>
        <v>0</v>
      </c>
      <c r="BI82" s="1" t="str">
        <f t="shared" si="119"/>
        <v/>
      </c>
      <c r="BJ82" s="1">
        <f t="shared" si="134"/>
        <v>0</v>
      </c>
      <c r="BK82" s="1" t="str">
        <f t="shared" si="120"/>
        <v/>
      </c>
      <c r="BL82" s="1">
        <f t="shared" si="135"/>
        <v>0</v>
      </c>
      <c r="BM82" s="1" t="str">
        <f t="shared" si="136"/>
        <v>0</v>
      </c>
      <c r="BN82" s="1" t="str">
        <f t="shared" si="137"/>
        <v>0</v>
      </c>
      <c r="BO82" s="1" t="str">
        <f t="shared" si="138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LWLLWL</v>
      </c>
      <c r="BX82" s="1">
        <f>General!G80</f>
        <v>-1</v>
      </c>
    </row>
    <row r="83" spans="1:76" ht="15.75" thickBot="1">
      <c r="A83" s="1">
        <v>74</v>
      </c>
      <c r="B83" s="9" t="str">
        <f t="shared" si="96"/>
        <v/>
      </c>
      <c r="C83" s="102" t="str">
        <f t="shared" si="86"/>
        <v/>
      </c>
      <c r="D83" s="97" t="str">
        <f t="shared" si="121"/>
        <v/>
      </c>
      <c r="E83" s="98" t="str">
        <f t="shared" si="122"/>
        <v/>
      </c>
      <c r="F83" s="8" t="str">
        <f t="shared" si="97"/>
        <v/>
      </c>
      <c r="H83" s="105" t="str">
        <f t="shared" si="87"/>
        <v/>
      </c>
      <c r="I83" s="97" t="str">
        <f t="shared" si="123"/>
        <v/>
      </c>
      <c r="J83" s="98" t="str">
        <f t="shared" si="124"/>
        <v/>
      </c>
      <c r="K83" s="8" t="str">
        <f t="shared" si="125"/>
        <v/>
      </c>
      <c r="L83" s="54"/>
      <c r="M83" s="18" t="str">
        <f>IF('Hedging Dashboard'!AH83="","",'Hedging Dashboard'!AH83)</f>
        <v/>
      </c>
      <c r="O83" s="9" t="str">
        <f t="shared" si="88"/>
        <v/>
      </c>
      <c r="P83" s="97" t="str">
        <f t="shared" si="126"/>
        <v/>
      </c>
      <c r="Q83" s="98" t="str">
        <f t="shared" si="127"/>
        <v/>
      </c>
      <c r="R83" s="4" t="str">
        <f t="shared" si="128"/>
        <v/>
      </c>
      <c r="S83" s="4" t="str">
        <f t="shared" si="98"/>
        <v/>
      </c>
      <c r="T83" s="107" t="str">
        <f t="shared" si="129"/>
        <v/>
      </c>
      <c r="U83" s="4" t="str">
        <f>IF(M83="","",IF(B83="NB",U82,IF(T83="",SUM($T$5:$T83)+S83,SUM($T$5:$T83))))</f>
        <v/>
      </c>
      <c r="V83" s="109" t="str">
        <f t="shared" si="85"/>
        <v/>
      </c>
      <c r="W83" s="83" t="e">
        <f t="shared" si="99"/>
        <v>#VALUE!</v>
      </c>
      <c r="X83" s="85" t="str">
        <f t="shared" si="100"/>
        <v/>
      </c>
      <c r="Y83" s="9" t="str">
        <f t="shared" si="95"/>
        <v>B</v>
      </c>
      <c r="Z83" s="4" t="str">
        <f t="shared" si="91"/>
        <v>F</v>
      </c>
      <c r="AA83" s="4" t="str">
        <f t="shared" si="92"/>
        <v>B</v>
      </c>
      <c r="AB83" s="4" t="str">
        <f t="shared" si="89"/>
        <v/>
      </c>
      <c r="AC83" s="4" t="str">
        <f t="shared" si="93"/>
        <v/>
      </c>
      <c r="AD83" s="4" t="str">
        <f t="shared" si="94"/>
        <v/>
      </c>
      <c r="AE83" s="1" t="str">
        <f t="shared" si="101"/>
        <v/>
      </c>
      <c r="AF83" s="1" t="str">
        <f t="shared" si="102"/>
        <v/>
      </c>
      <c r="AG83" s="1" t="str">
        <f t="shared" si="103"/>
        <v/>
      </c>
      <c r="AH83" s="1" t="str">
        <f t="shared" si="104"/>
        <v/>
      </c>
      <c r="AI83" s="1" t="str">
        <f t="shared" si="105"/>
        <v/>
      </c>
      <c r="AJ83" s="1" t="str">
        <f t="shared" si="106"/>
        <v/>
      </c>
      <c r="AK83" s="1">
        <f t="shared" si="130"/>
        <v>0</v>
      </c>
      <c r="AL83" s="1">
        <f t="shared" si="131"/>
        <v>0</v>
      </c>
      <c r="AM83" s="1" t="str">
        <f t="shared" si="90"/>
        <v/>
      </c>
      <c r="AN83" s="1">
        <f t="shared" si="107"/>
        <v>0</v>
      </c>
      <c r="AO83" s="1" t="str">
        <f t="shared" si="139"/>
        <v/>
      </c>
      <c r="AP83" s="1" t="str">
        <f t="shared" si="108"/>
        <v>N</v>
      </c>
      <c r="AQ83" s="1" t="str">
        <f t="shared" si="109"/>
        <v>N</v>
      </c>
      <c r="AR83" s="1" t="str">
        <f t="shared" si="110"/>
        <v>N</v>
      </c>
      <c r="AS83" s="1" t="str">
        <f t="shared" si="111"/>
        <v/>
      </c>
      <c r="AT83" s="15" t="str">
        <f t="shared" si="112"/>
        <v/>
      </c>
      <c r="AU83" s="1" t="str">
        <f t="shared" si="113"/>
        <v/>
      </c>
      <c r="AV83" s="1" t="str">
        <f t="shared" si="114"/>
        <v/>
      </c>
      <c r="AW83" s="1" t="str">
        <f t="shared" si="115"/>
        <v/>
      </c>
      <c r="AX83" s="1" t="str">
        <f t="shared" si="116"/>
        <v/>
      </c>
      <c r="AY83" s="1" t="str">
        <f t="shared" si="117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3"/>
        <v>00000</v>
      </c>
      <c r="BD83" s="1" t="str">
        <f t="shared" si="84"/>
        <v>000000</v>
      </c>
      <c r="BE83" s="1" t="str">
        <f t="shared" si="84"/>
        <v>000000</v>
      </c>
      <c r="BF83" s="1" t="str">
        <f t="shared" si="132"/>
        <v>B</v>
      </c>
      <c r="BG83" s="1" t="str">
        <f t="shared" si="118"/>
        <v/>
      </c>
      <c r="BH83" s="1">
        <f t="shared" si="133"/>
        <v>0</v>
      </c>
      <c r="BI83" s="1" t="str">
        <f t="shared" si="119"/>
        <v/>
      </c>
      <c r="BJ83" s="1">
        <f t="shared" si="134"/>
        <v>0</v>
      </c>
      <c r="BK83" s="1" t="str">
        <f t="shared" si="120"/>
        <v/>
      </c>
      <c r="BL83" s="1">
        <f t="shared" si="135"/>
        <v>0</v>
      </c>
      <c r="BM83" s="1" t="str">
        <f t="shared" si="136"/>
        <v>0</v>
      </c>
      <c r="BN83" s="1" t="str">
        <f t="shared" si="137"/>
        <v>0</v>
      </c>
      <c r="BO83" s="1" t="str">
        <f t="shared" si="138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LWLLWW</v>
      </c>
      <c r="BX83" s="1">
        <f>General!G81</f>
        <v>3</v>
      </c>
    </row>
    <row r="84" spans="1:76" ht="15.75" thickBot="1">
      <c r="A84" s="1">
        <v>75</v>
      </c>
      <c r="B84" s="86" t="str">
        <f t="shared" si="96"/>
        <v/>
      </c>
      <c r="C84" s="103" t="str">
        <f t="shared" si="86"/>
        <v/>
      </c>
      <c r="D84" s="99" t="str">
        <f t="shared" si="121"/>
        <v/>
      </c>
      <c r="E84" s="100" t="str">
        <f t="shared" si="122"/>
        <v/>
      </c>
      <c r="F84" s="10" t="str">
        <f t="shared" si="97"/>
        <v/>
      </c>
      <c r="H84" s="106" t="str">
        <f t="shared" si="87"/>
        <v/>
      </c>
      <c r="I84" s="99" t="str">
        <f t="shared" si="123"/>
        <v/>
      </c>
      <c r="J84" s="100" t="str">
        <f t="shared" si="124"/>
        <v/>
      </c>
      <c r="K84" s="10" t="str">
        <f t="shared" si="125"/>
        <v/>
      </c>
      <c r="L84" s="54"/>
      <c r="M84" s="18" t="str">
        <f>IF('Hedging Dashboard'!AH84="","",'Hedging Dashboard'!AH84)</f>
        <v/>
      </c>
      <c r="O84" s="86" t="str">
        <f t="shared" si="88"/>
        <v/>
      </c>
      <c r="P84" s="99" t="str">
        <f t="shared" si="126"/>
        <v/>
      </c>
      <c r="Q84" s="100" t="str">
        <f t="shared" si="127"/>
        <v/>
      </c>
      <c r="R84" s="5" t="str">
        <f t="shared" si="128"/>
        <v/>
      </c>
      <c r="S84" s="5" t="str">
        <f t="shared" si="98"/>
        <v/>
      </c>
      <c r="T84" s="107" t="str">
        <f t="shared" si="129"/>
        <v/>
      </c>
      <c r="U84" s="5" t="str">
        <f>IF(M84="","",IF(B84="NB",U83,IF(T84="",SUM($T$5:$T84)+S84,SUM($T$5:$T84))))</f>
        <v/>
      </c>
      <c r="V84" s="110" t="str">
        <f t="shared" si="85"/>
        <v/>
      </c>
      <c r="W84" s="83" t="e">
        <f t="shared" si="99"/>
        <v>#VALUE!</v>
      </c>
      <c r="X84" s="85" t="str">
        <f t="shared" si="100"/>
        <v/>
      </c>
      <c r="Y84" s="9" t="str">
        <f t="shared" si="95"/>
        <v>B</v>
      </c>
      <c r="Z84" s="4" t="str">
        <f t="shared" si="91"/>
        <v>F</v>
      </c>
      <c r="AA84" s="4" t="str">
        <f t="shared" si="92"/>
        <v>B</v>
      </c>
      <c r="AB84" s="4" t="str">
        <f t="shared" si="89"/>
        <v/>
      </c>
      <c r="AC84" s="4" t="str">
        <f t="shared" si="93"/>
        <v/>
      </c>
      <c r="AD84" s="4" t="str">
        <f t="shared" si="94"/>
        <v/>
      </c>
      <c r="AE84" s="1" t="str">
        <f t="shared" si="101"/>
        <v/>
      </c>
      <c r="AF84" s="1" t="str">
        <f t="shared" si="102"/>
        <v/>
      </c>
      <c r="AG84" s="1" t="str">
        <f t="shared" si="103"/>
        <v/>
      </c>
      <c r="AH84" s="1" t="str">
        <f t="shared" si="104"/>
        <v/>
      </c>
      <c r="AI84" s="1" t="str">
        <f t="shared" si="105"/>
        <v/>
      </c>
      <c r="AJ84" s="1" t="str">
        <f t="shared" si="106"/>
        <v/>
      </c>
      <c r="AK84" s="1">
        <f t="shared" si="130"/>
        <v>0</v>
      </c>
      <c r="AL84" s="1">
        <f t="shared" si="131"/>
        <v>0</v>
      </c>
      <c r="AM84" s="1" t="str">
        <f t="shared" si="90"/>
        <v/>
      </c>
      <c r="AN84" s="1">
        <f t="shared" si="107"/>
        <v>0</v>
      </c>
      <c r="AO84" s="1" t="str">
        <f t="shared" si="139"/>
        <v/>
      </c>
      <c r="AP84" s="1" t="str">
        <f t="shared" si="108"/>
        <v>N</v>
      </c>
      <c r="AQ84" s="1" t="str">
        <f t="shared" si="109"/>
        <v>N</v>
      </c>
      <c r="AR84" s="1" t="str">
        <f t="shared" si="110"/>
        <v>N</v>
      </c>
      <c r="AS84" s="1" t="str">
        <f t="shared" si="111"/>
        <v/>
      </c>
      <c r="AT84" s="15" t="str">
        <f t="shared" si="112"/>
        <v/>
      </c>
      <c r="AU84" s="1" t="str">
        <f t="shared" si="113"/>
        <v/>
      </c>
      <c r="AV84" s="1" t="str">
        <f t="shared" si="114"/>
        <v/>
      </c>
      <c r="AW84" s="1" t="str">
        <f t="shared" si="115"/>
        <v/>
      </c>
      <c r="AX84" s="1" t="str">
        <f t="shared" si="116"/>
        <v/>
      </c>
      <c r="AY84" s="1" t="str">
        <f t="shared" si="117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3"/>
        <v>00000</v>
      </c>
      <c r="BD84" s="1" t="str">
        <f t="shared" si="84"/>
        <v>000000</v>
      </c>
      <c r="BE84" s="1" t="str">
        <f t="shared" si="84"/>
        <v>000000</v>
      </c>
      <c r="BF84" s="1" t="str">
        <f t="shared" si="132"/>
        <v>B</v>
      </c>
      <c r="BG84" s="1" t="str">
        <f t="shared" si="118"/>
        <v/>
      </c>
      <c r="BH84" s="1">
        <f t="shared" si="133"/>
        <v>0</v>
      </c>
      <c r="BI84" s="1" t="str">
        <f t="shared" si="119"/>
        <v/>
      </c>
      <c r="BJ84" s="1">
        <f t="shared" si="134"/>
        <v>0</v>
      </c>
      <c r="BK84" s="1" t="str">
        <f t="shared" si="120"/>
        <v/>
      </c>
      <c r="BL84" s="1">
        <f t="shared" si="135"/>
        <v>0</v>
      </c>
      <c r="BM84" s="1" t="str">
        <f t="shared" si="136"/>
        <v>0</v>
      </c>
      <c r="BN84" s="1" t="str">
        <f t="shared" si="137"/>
        <v>0</v>
      </c>
      <c r="BO84" s="1" t="str">
        <f t="shared" si="138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LWLWLL</v>
      </c>
      <c r="BX84" s="1">
        <f>General!G82</f>
        <v>-3</v>
      </c>
    </row>
    <row r="85" spans="1:76" ht="15.75" thickBot="1">
      <c r="A85" s="1">
        <v>76</v>
      </c>
      <c r="B85" s="12" t="str">
        <f t="shared" si="96"/>
        <v/>
      </c>
      <c r="C85" s="101" t="str">
        <f t="shared" si="86"/>
        <v/>
      </c>
      <c r="D85" s="13" t="str">
        <f t="shared" si="121"/>
        <v/>
      </c>
      <c r="E85" s="45" t="str">
        <f t="shared" si="122"/>
        <v/>
      </c>
      <c r="F85" s="14" t="str">
        <f t="shared" si="97"/>
        <v/>
      </c>
      <c r="H85" s="104" t="str">
        <f t="shared" si="87"/>
        <v/>
      </c>
      <c r="I85" s="13" t="str">
        <f t="shared" si="123"/>
        <v/>
      </c>
      <c r="J85" s="45" t="str">
        <f t="shared" si="124"/>
        <v/>
      </c>
      <c r="K85" s="14" t="str">
        <f t="shared" si="125"/>
        <v/>
      </c>
      <c r="L85" s="54"/>
      <c r="M85" s="18" t="str">
        <f>IF('Hedging Dashboard'!AH85="","",'Hedging Dashboard'!AH85)</f>
        <v/>
      </c>
      <c r="O85" s="12" t="str">
        <f t="shared" si="88"/>
        <v/>
      </c>
      <c r="P85" s="13" t="str">
        <f t="shared" si="126"/>
        <v/>
      </c>
      <c r="Q85" s="45" t="str">
        <f t="shared" si="127"/>
        <v/>
      </c>
      <c r="R85" s="96" t="str">
        <f t="shared" si="128"/>
        <v/>
      </c>
      <c r="S85" s="96" t="str">
        <f t="shared" si="98"/>
        <v/>
      </c>
      <c r="T85" s="107" t="str">
        <f t="shared" si="129"/>
        <v/>
      </c>
      <c r="U85" s="96" t="str">
        <f>IF(M85="","",IF(B85="NB",U84,IF(T85="",SUM($T$5:$T85)+S85,SUM($T$5:$T85))))</f>
        <v/>
      </c>
      <c r="V85" s="108" t="str">
        <f t="shared" si="85"/>
        <v/>
      </c>
      <c r="W85" s="83" t="e">
        <f t="shared" si="99"/>
        <v>#VALUE!</v>
      </c>
      <c r="X85" s="85" t="str">
        <f t="shared" si="100"/>
        <v/>
      </c>
      <c r="Y85" s="9" t="str">
        <f t="shared" si="95"/>
        <v>B</v>
      </c>
      <c r="Z85" s="4" t="str">
        <f t="shared" si="91"/>
        <v>F</v>
      </c>
      <c r="AA85" s="4" t="str">
        <f t="shared" si="92"/>
        <v>B</v>
      </c>
      <c r="AB85" s="4" t="str">
        <f t="shared" si="89"/>
        <v/>
      </c>
      <c r="AC85" s="4" t="str">
        <f t="shared" si="93"/>
        <v/>
      </c>
      <c r="AD85" s="4" t="str">
        <f t="shared" si="94"/>
        <v/>
      </c>
      <c r="AE85" s="1" t="str">
        <f t="shared" si="101"/>
        <v/>
      </c>
      <c r="AF85" s="1" t="str">
        <f t="shared" si="102"/>
        <v/>
      </c>
      <c r="AG85" s="1" t="str">
        <f t="shared" si="103"/>
        <v/>
      </c>
      <c r="AH85" s="1" t="str">
        <f t="shared" si="104"/>
        <v/>
      </c>
      <c r="AI85" s="1" t="str">
        <f t="shared" si="105"/>
        <v/>
      </c>
      <c r="AJ85" s="1" t="str">
        <f t="shared" si="106"/>
        <v/>
      </c>
      <c r="AK85" s="1">
        <f t="shared" si="130"/>
        <v>0</v>
      </c>
      <c r="AL85" s="1">
        <f t="shared" si="131"/>
        <v>0</v>
      </c>
      <c r="AM85" s="1" t="str">
        <f t="shared" si="90"/>
        <v/>
      </c>
      <c r="AN85" s="1">
        <f t="shared" si="107"/>
        <v>0</v>
      </c>
      <c r="AO85" s="1" t="str">
        <f t="shared" si="139"/>
        <v/>
      </c>
      <c r="AP85" s="1" t="str">
        <f t="shared" si="108"/>
        <v>N</v>
      </c>
      <c r="AQ85" s="1" t="str">
        <f t="shared" si="109"/>
        <v>N</v>
      </c>
      <c r="AR85" s="1" t="str">
        <f t="shared" si="110"/>
        <v>N</v>
      </c>
      <c r="AS85" s="1" t="str">
        <f t="shared" si="111"/>
        <v/>
      </c>
      <c r="AT85" s="15" t="str">
        <f t="shared" si="112"/>
        <v/>
      </c>
      <c r="AU85" s="1" t="str">
        <f t="shared" si="113"/>
        <v/>
      </c>
      <c r="AV85" s="1" t="str">
        <f t="shared" si="114"/>
        <v/>
      </c>
      <c r="AW85" s="1" t="str">
        <f t="shared" si="115"/>
        <v/>
      </c>
      <c r="AX85" s="1" t="str">
        <f t="shared" si="116"/>
        <v/>
      </c>
      <c r="AY85" s="1" t="str">
        <f t="shared" si="117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3"/>
        <v>00000</v>
      </c>
      <c r="BD85" s="1" t="str">
        <f t="shared" si="84"/>
        <v>000000</v>
      </c>
      <c r="BE85" s="1" t="str">
        <f t="shared" si="84"/>
        <v>000000</v>
      </c>
      <c r="BF85" s="1" t="str">
        <f t="shared" si="132"/>
        <v>B</v>
      </c>
      <c r="BG85" s="1" t="str">
        <f t="shared" si="118"/>
        <v/>
      </c>
      <c r="BH85" s="1">
        <f t="shared" si="133"/>
        <v>0</v>
      </c>
      <c r="BI85" s="1" t="str">
        <f t="shared" si="119"/>
        <v/>
      </c>
      <c r="BJ85" s="1">
        <f t="shared" si="134"/>
        <v>0</v>
      </c>
      <c r="BK85" s="1" t="str">
        <f t="shared" si="120"/>
        <v/>
      </c>
      <c r="BL85" s="1">
        <f t="shared" si="135"/>
        <v>0</v>
      </c>
      <c r="BM85" s="1" t="str">
        <f t="shared" si="136"/>
        <v>0</v>
      </c>
      <c r="BN85" s="1" t="str">
        <f t="shared" si="137"/>
        <v>0</v>
      </c>
      <c r="BO85" s="1" t="str">
        <f t="shared" si="138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LWLWLW</v>
      </c>
      <c r="BX85" s="1">
        <f>General!G83</f>
        <v>1</v>
      </c>
    </row>
    <row r="86" spans="1:76" ht="15.75" thickBot="1">
      <c r="A86" s="1">
        <v>77</v>
      </c>
      <c r="B86" s="9" t="str">
        <f t="shared" si="96"/>
        <v/>
      </c>
      <c r="C86" s="102" t="str">
        <f t="shared" si="86"/>
        <v/>
      </c>
      <c r="D86" s="97" t="str">
        <f t="shared" si="121"/>
        <v/>
      </c>
      <c r="E86" s="98" t="str">
        <f t="shared" si="122"/>
        <v/>
      </c>
      <c r="F86" s="8" t="str">
        <f t="shared" si="97"/>
        <v/>
      </c>
      <c r="H86" s="105" t="str">
        <f t="shared" si="87"/>
        <v/>
      </c>
      <c r="I86" s="97" t="str">
        <f t="shared" si="123"/>
        <v/>
      </c>
      <c r="J86" s="98" t="str">
        <f t="shared" si="124"/>
        <v/>
      </c>
      <c r="K86" s="8" t="str">
        <f t="shared" si="125"/>
        <v/>
      </c>
      <c r="L86" s="54"/>
      <c r="M86" s="18" t="str">
        <f>IF('Hedging Dashboard'!AH86="","",'Hedging Dashboard'!AH86)</f>
        <v/>
      </c>
      <c r="O86" s="9" t="str">
        <f t="shared" si="88"/>
        <v/>
      </c>
      <c r="P86" s="97" t="str">
        <f t="shared" si="126"/>
        <v/>
      </c>
      <c r="Q86" s="98" t="str">
        <f t="shared" si="127"/>
        <v/>
      </c>
      <c r="R86" s="4" t="str">
        <f t="shared" si="128"/>
        <v/>
      </c>
      <c r="S86" s="4" t="str">
        <f t="shared" si="98"/>
        <v/>
      </c>
      <c r="T86" s="107" t="str">
        <f t="shared" si="129"/>
        <v/>
      </c>
      <c r="U86" s="4" t="str">
        <f>IF(M86="","",IF(B86="NB",U85,IF(T86="",SUM($T$5:$T86)+S86,SUM($T$5:$T86))))</f>
        <v/>
      </c>
      <c r="V86" s="109" t="str">
        <f t="shared" si="85"/>
        <v/>
      </c>
      <c r="W86" s="83" t="e">
        <f t="shared" si="99"/>
        <v>#VALUE!</v>
      </c>
      <c r="X86" s="85" t="str">
        <f t="shared" si="100"/>
        <v/>
      </c>
      <c r="Y86" s="9" t="str">
        <f t="shared" si="95"/>
        <v>B</v>
      </c>
      <c r="Z86" s="4" t="str">
        <f t="shared" si="91"/>
        <v>F</v>
      </c>
      <c r="AA86" s="4" t="str">
        <f t="shared" si="92"/>
        <v>B</v>
      </c>
      <c r="AB86" s="4" t="str">
        <f t="shared" si="89"/>
        <v/>
      </c>
      <c r="AC86" s="4" t="str">
        <f t="shared" si="93"/>
        <v/>
      </c>
      <c r="AD86" s="4" t="str">
        <f t="shared" si="94"/>
        <v/>
      </c>
      <c r="AE86" s="1" t="str">
        <f t="shared" si="101"/>
        <v/>
      </c>
      <c r="AF86" s="1" t="str">
        <f t="shared" si="102"/>
        <v/>
      </c>
      <c r="AG86" s="1" t="str">
        <f t="shared" si="103"/>
        <v/>
      </c>
      <c r="AH86" s="1" t="str">
        <f t="shared" si="104"/>
        <v/>
      </c>
      <c r="AI86" s="1" t="str">
        <f t="shared" si="105"/>
        <v/>
      </c>
      <c r="AJ86" s="1" t="str">
        <f t="shared" si="106"/>
        <v/>
      </c>
      <c r="AK86" s="1">
        <f t="shared" si="130"/>
        <v>0</v>
      </c>
      <c r="AL86" s="1">
        <f t="shared" si="131"/>
        <v>0</v>
      </c>
      <c r="AM86" s="1" t="str">
        <f t="shared" si="90"/>
        <v/>
      </c>
      <c r="AN86" s="1">
        <f t="shared" si="107"/>
        <v>0</v>
      </c>
      <c r="AO86" s="1" t="str">
        <f t="shared" si="139"/>
        <v/>
      </c>
      <c r="AP86" s="1" t="str">
        <f t="shared" si="108"/>
        <v>N</v>
      </c>
      <c r="AQ86" s="1" t="str">
        <f t="shared" si="109"/>
        <v>N</v>
      </c>
      <c r="AR86" s="1" t="str">
        <f t="shared" si="110"/>
        <v>N</v>
      </c>
      <c r="AS86" s="1" t="str">
        <f t="shared" si="111"/>
        <v/>
      </c>
      <c r="AT86" s="15" t="str">
        <f t="shared" si="112"/>
        <v/>
      </c>
      <c r="AU86" s="1" t="str">
        <f t="shared" si="113"/>
        <v/>
      </c>
      <c r="AV86" s="1" t="str">
        <f t="shared" si="114"/>
        <v/>
      </c>
      <c r="AW86" s="1" t="str">
        <f t="shared" si="115"/>
        <v/>
      </c>
      <c r="AX86" s="1" t="str">
        <f t="shared" si="116"/>
        <v/>
      </c>
      <c r="AY86" s="1" t="str">
        <f t="shared" si="117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3"/>
        <v>00000</v>
      </c>
      <c r="BD86" s="1" t="str">
        <f t="shared" si="84"/>
        <v>000000</v>
      </c>
      <c r="BE86" s="1" t="str">
        <f t="shared" si="84"/>
        <v>000000</v>
      </c>
      <c r="BF86" s="1" t="str">
        <f t="shared" si="132"/>
        <v>B</v>
      </c>
      <c r="BG86" s="1" t="str">
        <f t="shared" si="118"/>
        <v/>
      </c>
      <c r="BH86" s="1">
        <f t="shared" si="133"/>
        <v>0</v>
      </c>
      <c r="BI86" s="1" t="str">
        <f t="shared" si="119"/>
        <v/>
      </c>
      <c r="BJ86" s="1">
        <f t="shared" si="134"/>
        <v>0</v>
      </c>
      <c r="BK86" s="1" t="str">
        <f t="shared" si="120"/>
        <v/>
      </c>
      <c r="BL86" s="1">
        <f t="shared" si="135"/>
        <v>0</v>
      </c>
      <c r="BM86" s="1" t="str">
        <f t="shared" si="136"/>
        <v>0</v>
      </c>
      <c r="BN86" s="1" t="str">
        <f t="shared" si="137"/>
        <v>0</v>
      </c>
      <c r="BO86" s="1" t="str">
        <f t="shared" si="138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LWLWWL</v>
      </c>
      <c r="BX86" s="1">
        <f>General!G84</f>
        <v>-1</v>
      </c>
    </row>
    <row r="87" spans="1:76" ht="15.75" thickBot="1">
      <c r="A87" s="1">
        <v>78</v>
      </c>
      <c r="B87" s="9" t="str">
        <f t="shared" si="96"/>
        <v/>
      </c>
      <c r="C87" s="102" t="str">
        <f t="shared" si="86"/>
        <v/>
      </c>
      <c r="D87" s="97" t="str">
        <f t="shared" si="121"/>
        <v/>
      </c>
      <c r="E87" s="98" t="str">
        <f t="shared" si="122"/>
        <v/>
      </c>
      <c r="F87" s="8" t="str">
        <f t="shared" si="97"/>
        <v/>
      </c>
      <c r="H87" s="105" t="str">
        <f t="shared" si="87"/>
        <v/>
      </c>
      <c r="I87" s="97" t="str">
        <f t="shared" si="123"/>
        <v/>
      </c>
      <c r="J87" s="98" t="str">
        <f t="shared" si="124"/>
        <v/>
      </c>
      <c r="K87" s="8" t="str">
        <f t="shared" si="125"/>
        <v/>
      </c>
      <c r="L87" s="54"/>
      <c r="M87" s="18" t="str">
        <f>IF('Hedging Dashboard'!AH87="","",'Hedging Dashboard'!AH87)</f>
        <v/>
      </c>
      <c r="O87" s="9" t="str">
        <f t="shared" si="88"/>
        <v/>
      </c>
      <c r="P87" s="97" t="str">
        <f t="shared" si="126"/>
        <v/>
      </c>
      <c r="Q87" s="98" t="str">
        <f t="shared" si="127"/>
        <v/>
      </c>
      <c r="R87" s="4" t="str">
        <f t="shared" si="128"/>
        <v/>
      </c>
      <c r="S87" s="4" t="str">
        <f t="shared" si="98"/>
        <v/>
      </c>
      <c r="T87" s="107" t="str">
        <f t="shared" si="129"/>
        <v/>
      </c>
      <c r="U87" s="4" t="str">
        <f>IF(M87="","",IF(B87="NB",U86,IF(T87="",SUM($T$5:$T87)+S87,SUM($T$5:$T87))))</f>
        <v/>
      </c>
      <c r="V87" s="109" t="str">
        <f t="shared" si="85"/>
        <v/>
      </c>
      <c r="W87" s="83" t="e">
        <f t="shared" si="99"/>
        <v>#VALUE!</v>
      </c>
      <c r="X87" s="85" t="str">
        <f t="shared" si="100"/>
        <v/>
      </c>
      <c r="Y87" s="9" t="str">
        <f t="shared" si="95"/>
        <v>B</v>
      </c>
      <c r="Z87" s="4" t="str">
        <f t="shared" si="91"/>
        <v>F</v>
      </c>
      <c r="AA87" s="4" t="str">
        <f t="shared" si="92"/>
        <v>B</v>
      </c>
      <c r="AB87" s="4" t="str">
        <f t="shared" si="89"/>
        <v/>
      </c>
      <c r="AC87" s="4" t="str">
        <f t="shared" si="93"/>
        <v/>
      </c>
      <c r="AD87" s="4" t="str">
        <f t="shared" si="94"/>
        <v/>
      </c>
      <c r="AE87" s="1" t="str">
        <f t="shared" si="101"/>
        <v/>
      </c>
      <c r="AF87" s="1" t="str">
        <f t="shared" si="102"/>
        <v/>
      </c>
      <c r="AG87" s="1" t="str">
        <f t="shared" si="103"/>
        <v/>
      </c>
      <c r="AH87" s="1" t="str">
        <f t="shared" si="104"/>
        <v/>
      </c>
      <c r="AI87" s="1" t="str">
        <f t="shared" si="105"/>
        <v/>
      </c>
      <c r="AJ87" s="1" t="str">
        <f t="shared" si="106"/>
        <v/>
      </c>
      <c r="AK87" s="1">
        <f t="shared" si="130"/>
        <v>0</v>
      </c>
      <c r="AL87" s="1">
        <f t="shared" si="131"/>
        <v>0</v>
      </c>
      <c r="AM87" s="1" t="str">
        <f t="shared" si="90"/>
        <v/>
      </c>
      <c r="AN87" s="1">
        <f t="shared" si="107"/>
        <v>0</v>
      </c>
      <c r="AO87" s="1" t="str">
        <f t="shared" si="139"/>
        <v/>
      </c>
      <c r="AP87" s="1" t="str">
        <f t="shared" si="108"/>
        <v>N</v>
      </c>
      <c r="AQ87" s="1" t="str">
        <f t="shared" si="109"/>
        <v>N</v>
      </c>
      <c r="AR87" s="1" t="str">
        <f t="shared" si="110"/>
        <v>N</v>
      </c>
      <c r="AS87" s="1" t="str">
        <f t="shared" si="111"/>
        <v/>
      </c>
      <c r="AT87" s="15" t="str">
        <f t="shared" si="112"/>
        <v/>
      </c>
      <c r="AU87" s="1" t="str">
        <f t="shared" si="113"/>
        <v/>
      </c>
      <c r="AV87" s="1" t="str">
        <f t="shared" si="114"/>
        <v/>
      </c>
      <c r="AW87" s="1" t="str">
        <f t="shared" si="115"/>
        <v/>
      </c>
      <c r="AX87" s="1" t="str">
        <f t="shared" si="116"/>
        <v/>
      </c>
      <c r="AY87" s="1" t="str">
        <f t="shared" si="117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3"/>
        <v>00000</v>
      </c>
      <c r="BD87" s="1" t="str">
        <f t="shared" si="84"/>
        <v>000000</v>
      </c>
      <c r="BE87" s="1" t="str">
        <f t="shared" si="84"/>
        <v>000000</v>
      </c>
      <c r="BF87" s="1" t="str">
        <f t="shared" si="132"/>
        <v>B</v>
      </c>
      <c r="BG87" s="1" t="str">
        <f t="shared" si="118"/>
        <v/>
      </c>
      <c r="BH87" s="1">
        <f t="shared" si="133"/>
        <v>0</v>
      </c>
      <c r="BI87" s="1" t="str">
        <f t="shared" si="119"/>
        <v/>
      </c>
      <c r="BJ87" s="1">
        <f t="shared" si="134"/>
        <v>0</v>
      </c>
      <c r="BK87" s="1" t="str">
        <f t="shared" si="120"/>
        <v/>
      </c>
      <c r="BL87" s="1">
        <f t="shared" si="135"/>
        <v>0</v>
      </c>
      <c r="BM87" s="1" t="str">
        <f t="shared" si="136"/>
        <v>0</v>
      </c>
      <c r="BN87" s="1" t="str">
        <f t="shared" si="137"/>
        <v>0</v>
      </c>
      <c r="BO87" s="1" t="str">
        <f t="shared" si="138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LWLWWW</v>
      </c>
      <c r="BX87" s="1">
        <f>General!G85</f>
        <v>6</v>
      </c>
    </row>
    <row r="88" spans="1:76" ht="15.75" thickBot="1">
      <c r="A88" s="1">
        <v>79</v>
      </c>
      <c r="B88" s="9" t="str">
        <f t="shared" si="96"/>
        <v/>
      </c>
      <c r="C88" s="102" t="str">
        <f t="shared" si="86"/>
        <v/>
      </c>
      <c r="D88" s="97" t="str">
        <f t="shared" si="121"/>
        <v/>
      </c>
      <c r="E88" s="98" t="str">
        <f t="shared" si="122"/>
        <v/>
      </c>
      <c r="F88" s="8" t="str">
        <f t="shared" si="97"/>
        <v/>
      </c>
      <c r="H88" s="105" t="str">
        <f t="shared" si="87"/>
        <v/>
      </c>
      <c r="I88" s="97" t="str">
        <f t="shared" si="123"/>
        <v/>
      </c>
      <c r="J88" s="98" t="str">
        <f t="shared" si="124"/>
        <v/>
      </c>
      <c r="K88" s="8" t="str">
        <f t="shared" si="125"/>
        <v/>
      </c>
      <c r="L88" s="54"/>
      <c r="M88" s="18" t="str">
        <f>IF('Hedging Dashboard'!AH88="","",'Hedging Dashboard'!AH88)</f>
        <v/>
      </c>
      <c r="O88" s="9" t="str">
        <f t="shared" si="88"/>
        <v/>
      </c>
      <c r="P88" s="97" t="str">
        <f t="shared" si="126"/>
        <v/>
      </c>
      <c r="Q88" s="98" t="str">
        <f t="shared" si="127"/>
        <v/>
      </c>
      <c r="R88" s="4" t="str">
        <f t="shared" si="128"/>
        <v/>
      </c>
      <c r="S88" s="4" t="str">
        <f t="shared" si="98"/>
        <v/>
      </c>
      <c r="T88" s="107" t="str">
        <f t="shared" si="129"/>
        <v/>
      </c>
      <c r="U88" s="4" t="str">
        <f>IF(M88="","",IF(B88="NB",U87,IF(T88="",SUM($T$5:$T88)+S88,SUM($T$5:$T88))))</f>
        <v/>
      </c>
      <c r="V88" s="109" t="str">
        <f t="shared" si="85"/>
        <v/>
      </c>
      <c r="W88" s="83" t="e">
        <f t="shared" si="99"/>
        <v>#VALUE!</v>
      </c>
      <c r="X88" s="85" t="str">
        <f t="shared" si="100"/>
        <v/>
      </c>
      <c r="Y88" s="9" t="str">
        <f t="shared" si="95"/>
        <v>B</v>
      </c>
      <c r="Z88" s="4" t="str">
        <f t="shared" si="91"/>
        <v>F</v>
      </c>
      <c r="AA88" s="4" t="str">
        <f t="shared" si="92"/>
        <v>B</v>
      </c>
      <c r="AB88" s="4" t="str">
        <f t="shared" si="89"/>
        <v/>
      </c>
      <c r="AC88" s="4" t="str">
        <f t="shared" si="93"/>
        <v/>
      </c>
      <c r="AD88" s="4" t="str">
        <f t="shared" si="94"/>
        <v/>
      </c>
      <c r="AE88" s="1" t="str">
        <f t="shared" si="101"/>
        <v/>
      </c>
      <c r="AF88" s="1" t="str">
        <f t="shared" si="102"/>
        <v/>
      </c>
      <c r="AG88" s="1" t="str">
        <f t="shared" si="103"/>
        <v/>
      </c>
      <c r="AH88" s="1" t="str">
        <f t="shared" si="104"/>
        <v/>
      </c>
      <c r="AI88" s="1" t="str">
        <f t="shared" si="105"/>
        <v/>
      </c>
      <c r="AJ88" s="1" t="str">
        <f t="shared" si="106"/>
        <v/>
      </c>
      <c r="AK88" s="1">
        <f t="shared" si="130"/>
        <v>0</v>
      </c>
      <c r="AL88" s="1">
        <f t="shared" si="131"/>
        <v>0</v>
      </c>
      <c r="AM88" s="1" t="str">
        <f t="shared" si="90"/>
        <v/>
      </c>
      <c r="AN88" s="1">
        <f t="shared" si="107"/>
        <v>0</v>
      </c>
      <c r="AO88" s="1" t="str">
        <f t="shared" si="139"/>
        <v/>
      </c>
      <c r="AP88" s="1" t="str">
        <f t="shared" si="108"/>
        <v>N</v>
      </c>
      <c r="AQ88" s="1" t="str">
        <f t="shared" si="109"/>
        <v>N</v>
      </c>
      <c r="AR88" s="1" t="str">
        <f t="shared" si="110"/>
        <v>N</v>
      </c>
      <c r="AS88" s="1" t="str">
        <f t="shared" si="111"/>
        <v/>
      </c>
      <c r="AT88" s="15" t="str">
        <f t="shared" si="112"/>
        <v/>
      </c>
      <c r="AU88" s="1" t="str">
        <f t="shared" si="113"/>
        <v/>
      </c>
      <c r="AV88" s="1" t="str">
        <f t="shared" si="114"/>
        <v/>
      </c>
      <c r="AW88" s="1" t="str">
        <f t="shared" si="115"/>
        <v/>
      </c>
      <c r="AX88" s="1" t="str">
        <f t="shared" si="116"/>
        <v/>
      </c>
      <c r="AY88" s="1" t="str">
        <f t="shared" si="117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3"/>
        <v>00000</v>
      </c>
      <c r="BD88" s="1" t="str">
        <f t="shared" si="84"/>
        <v>000000</v>
      </c>
      <c r="BE88" s="1" t="str">
        <f t="shared" si="84"/>
        <v>000000</v>
      </c>
      <c r="BF88" s="1" t="str">
        <f t="shared" si="132"/>
        <v>B</v>
      </c>
      <c r="BG88" s="1" t="str">
        <f t="shared" si="118"/>
        <v/>
      </c>
      <c r="BH88" s="1">
        <f t="shared" si="133"/>
        <v>0</v>
      </c>
      <c r="BI88" s="1" t="str">
        <f t="shared" si="119"/>
        <v/>
      </c>
      <c r="BJ88" s="1">
        <f t="shared" si="134"/>
        <v>0</v>
      </c>
      <c r="BK88" s="1" t="str">
        <f t="shared" si="120"/>
        <v/>
      </c>
      <c r="BL88" s="1">
        <f t="shared" si="135"/>
        <v>0</v>
      </c>
      <c r="BM88" s="1" t="str">
        <f t="shared" si="136"/>
        <v>0</v>
      </c>
      <c r="BN88" s="1" t="str">
        <f t="shared" si="137"/>
        <v>0</v>
      </c>
      <c r="BO88" s="1" t="str">
        <f t="shared" si="138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LWWLLL</v>
      </c>
      <c r="BX88" s="1">
        <f>General!G86</f>
        <v>-6</v>
      </c>
    </row>
    <row r="89" spans="1:76" ht="15.75" thickBot="1">
      <c r="A89" s="1">
        <v>80</v>
      </c>
      <c r="B89" s="86" t="str">
        <f t="shared" si="96"/>
        <v/>
      </c>
      <c r="C89" s="103" t="str">
        <f t="shared" si="86"/>
        <v/>
      </c>
      <c r="D89" s="99" t="str">
        <f t="shared" si="121"/>
        <v/>
      </c>
      <c r="E89" s="100" t="str">
        <f t="shared" si="122"/>
        <v/>
      </c>
      <c r="F89" s="10" t="str">
        <f t="shared" si="97"/>
        <v/>
      </c>
      <c r="H89" s="106" t="str">
        <f t="shared" si="87"/>
        <v/>
      </c>
      <c r="I89" s="99" t="str">
        <f t="shared" si="123"/>
        <v/>
      </c>
      <c r="J89" s="100" t="str">
        <f t="shared" si="124"/>
        <v/>
      </c>
      <c r="K89" s="10" t="str">
        <f t="shared" si="125"/>
        <v/>
      </c>
      <c r="L89" s="54"/>
      <c r="M89" s="18" t="str">
        <f>IF('Hedging Dashboard'!AH89="","",'Hedging Dashboard'!AH89)</f>
        <v/>
      </c>
      <c r="O89" s="86" t="str">
        <f t="shared" si="88"/>
        <v/>
      </c>
      <c r="P89" s="99" t="str">
        <f t="shared" si="126"/>
        <v/>
      </c>
      <c r="Q89" s="100" t="str">
        <f t="shared" si="127"/>
        <v/>
      </c>
      <c r="R89" s="5" t="str">
        <f t="shared" si="128"/>
        <v/>
      </c>
      <c r="S89" s="5" t="str">
        <f t="shared" si="98"/>
        <v/>
      </c>
      <c r="T89" s="107" t="str">
        <f t="shared" si="129"/>
        <v/>
      </c>
      <c r="U89" s="5" t="str">
        <f>IF(M89="","",IF(B89="NB",U88,IF(T89="",SUM($T$5:$T89)+S89,SUM($T$5:$T89))))</f>
        <v/>
      </c>
      <c r="V89" s="110" t="str">
        <f t="shared" si="85"/>
        <v/>
      </c>
      <c r="W89" s="83" t="e">
        <f t="shared" si="99"/>
        <v>#VALUE!</v>
      </c>
      <c r="X89" s="85" t="str">
        <f t="shared" si="100"/>
        <v/>
      </c>
      <c r="Y89" s="9" t="str">
        <f t="shared" si="95"/>
        <v>B</v>
      </c>
      <c r="Z89" s="4" t="str">
        <f t="shared" si="91"/>
        <v>F</v>
      </c>
      <c r="AA89" s="4" t="str">
        <f t="shared" si="92"/>
        <v>B</v>
      </c>
      <c r="AB89" s="4" t="str">
        <f t="shared" si="89"/>
        <v/>
      </c>
      <c r="AC89" s="4" t="str">
        <f t="shared" si="93"/>
        <v/>
      </c>
      <c r="AD89" s="4" t="str">
        <f t="shared" si="94"/>
        <v/>
      </c>
      <c r="AE89" s="1" t="str">
        <f t="shared" si="101"/>
        <v/>
      </c>
      <c r="AF89" s="1" t="str">
        <f t="shared" si="102"/>
        <v/>
      </c>
      <c r="AG89" s="1" t="str">
        <f t="shared" si="103"/>
        <v/>
      </c>
      <c r="AH89" s="1" t="str">
        <f t="shared" si="104"/>
        <v/>
      </c>
      <c r="AI89" s="1" t="str">
        <f t="shared" si="105"/>
        <v/>
      </c>
      <c r="AJ89" s="1" t="str">
        <f t="shared" si="106"/>
        <v/>
      </c>
      <c r="AK89" s="1">
        <f t="shared" si="130"/>
        <v>0</v>
      </c>
      <c r="AL89" s="1">
        <f t="shared" si="131"/>
        <v>0</v>
      </c>
      <c r="AM89" s="1" t="str">
        <f t="shared" si="90"/>
        <v/>
      </c>
      <c r="AN89" s="1">
        <f t="shared" si="107"/>
        <v>0</v>
      </c>
      <c r="AO89" s="1" t="str">
        <f t="shared" si="139"/>
        <v/>
      </c>
      <c r="AP89" s="1" t="str">
        <f t="shared" si="108"/>
        <v>N</v>
      </c>
      <c r="AQ89" s="1" t="str">
        <f t="shared" si="109"/>
        <v>N</v>
      </c>
      <c r="AR89" s="1" t="str">
        <f t="shared" si="110"/>
        <v>N</v>
      </c>
      <c r="AS89" s="1" t="str">
        <f t="shared" si="111"/>
        <v/>
      </c>
      <c r="AT89" s="15" t="str">
        <f t="shared" si="112"/>
        <v/>
      </c>
      <c r="AU89" s="1" t="str">
        <f t="shared" si="113"/>
        <v/>
      </c>
      <c r="AV89" s="1" t="str">
        <f t="shared" si="114"/>
        <v/>
      </c>
      <c r="AW89" s="1" t="str">
        <f t="shared" si="115"/>
        <v/>
      </c>
      <c r="AX89" s="1" t="str">
        <f t="shared" si="116"/>
        <v/>
      </c>
      <c r="AY89" s="1" t="str">
        <f t="shared" si="117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3"/>
        <v>00000</v>
      </c>
      <c r="BD89" s="1" t="str">
        <f t="shared" si="84"/>
        <v>000000</v>
      </c>
      <c r="BE89" s="1" t="str">
        <f t="shared" si="84"/>
        <v>000000</v>
      </c>
      <c r="BF89" s="1" t="str">
        <f t="shared" si="132"/>
        <v>B</v>
      </c>
      <c r="BG89" s="1" t="str">
        <f t="shared" si="118"/>
        <v/>
      </c>
      <c r="BH89" s="1">
        <f t="shared" si="133"/>
        <v>0</v>
      </c>
      <c r="BI89" s="1" t="str">
        <f t="shared" si="119"/>
        <v/>
      </c>
      <c r="BJ89" s="1">
        <f t="shared" si="134"/>
        <v>0</v>
      </c>
      <c r="BK89" s="1" t="str">
        <f t="shared" si="120"/>
        <v/>
      </c>
      <c r="BL89" s="1">
        <f t="shared" si="135"/>
        <v>0</v>
      </c>
      <c r="BM89" s="1" t="str">
        <f t="shared" si="136"/>
        <v>0</v>
      </c>
      <c r="BN89" s="1" t="str">
        <f t="shared" si="137"/>
        <v>0</v>
      </c>
      <c r="BO89" s="1" t="str">
        <f t="shared" si="138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LWWLLW</v>
      </c>
      <c r="BX89" s="1">
        <f>General!G87</f>
        <v>1</v>
      </c>
    </row>
    <row r="90" spans="1:76" ht="15.75" thickBot="1">
      <c r="A90" s="1">
        <v>81</v>
      </c>
      <c r="B90" s="12" t="str">
        <f t="shared" si="96"/>
        <v/>
      </c>
      <c r="C90" s="101" t="str">
        <f t="shared" si="86"/>
        <v/>
      </c>
      <c r="D90" s="13" t="str">
        <f t="shared" si="121"/>
        <v/>
      </c>
      <c r="E90" s="45" t="str">
        <f t="shared" si="122"/>
        <v/>
      </c>
      <c r="F90" s="14" t="str">
        <f t="shared" si="97"/>
        <v/>
      </c>
      <c r="H90" s="104" t="str">
        <f t="shared" si="87"/>
        <v/>
      </c>
      <c r="I90" s="13" t="str">
        <f t="shared" si="123"/>
        <v/>
      </c>
      <c r="J90" s="45" t="str">
        <f t="shared" si="124"/>
        <v/>
      </c>
      <c r="K90" s="14" t="str">
        <f t="shared" si="125"/>
        <v/>
      </c>
      <c r="L90" s="54"/>
      <c r="M90" s="18" t="str">
        <f>IF('Hedging Dashboard'!AH90="","",'Hedging Dashboard'!AH90)</f>
        <v/>
      </c>
      <c r="O90" s="12" t="str">
        <f t="shared" si="88"/>
        <v/>
      </c>
      <c r="P90" s="13" t="str">
        <f t="shared" si="126"/>
        <v/>
      </c>
      <c r="Q90" s="45" t="str">
        <f t="shared" si="127"/>
        <v/>
      </c>
      <c r="R90" s="96" t="str">
        <f t="shared" si="128"/>
        <v/>
      </c>
      <c r="S90" s="96" t="str">
        <f t="shared" si="98"/>
        <v/>
      </c>
      <c r="T90" s="107" t="str">
        <f t="shared" si="129"/>
        <v/>
      </c>
      <c r="U90" s="96" t="str">
        <f>IF(M90="","",IF(B90="NB",U89,IF(T90="",SUM($T$5:$T90)+S90,SUM($T$5:$T90))))</f>
        <v/>
      </c>
      <c r="V90" s="108" t="str">
        <f t="shared" si="85"/>
        <v/>
      </c>
      <c r="W90" s="83" t="e">
        <f t="shared" si="99"/>
        <v>#VALUE!</v>
      </c>
      <c r="X90" s="85" t="str">
        <f t="shared" si="100"/>
        <v/>
      </c>
      <c r="Y90" s="9" t="str">
        <f t="shared" si="95"/>
        <v>B</v>
      </c>
      <c r="Z90" s="4" t="str">
        <f t="shared" si="91"/>
        <v>F</v>
      </c>
      <c r="AA90" s="4" t="str">
        <f t="shared" si="92"/>
        <v>B</v>
      </c>
      <c r="AB90" s="4" t="str">
        <f t="shared" si="89"/>
        <v/>
      </c>
      <c r="AC90" s="4" t="str">
        <f t="shared" si="93"/>
        <v/>
      </c>
      <c r="AD90" s="4" t="str">
        <f t="shared" si="94"/>
        <v/>
      </c>
      <c r="AE90" s="1" t="str">
        <f t="shared" si="101"/>
        <v/>
      </c>
      <c r="AF90" s="1" t="str">
        <f t="shared" si="102"/>
        <v/>
      </c>
      <c r="AG90" s="1" t="str">
        <f t="shared" si="103"/>
        <v/>
      </c>
      <c r="AH90" s="1" t="str">
        <f t="shared" si="104"/>
        <v/>
      </c>
      <c r="AI90" s="1" t="str">
        <f t="shared" si="105"/>
        <v/>
      </c>
      <c r="AJ90" s="1" t="str">
        <f t="shared" si="106"/>
        <v/>
      </c>
      <c r="AK90" s="1">
        <f t="shared" si="130"/>
        <v>0</v>
      </c>
      <c r="AL90" s="1">
        <f t="shared" si="131"/>
        <v>0</v>
      </c>
      <c r="AM90" s="1" t="str">
        <f t="shared" si="90"/>
        <v/>
      </c>
      <c r="AN90" s="1">
        <f t="shared" si="107"/>
        <v>0</v>
      </c>
      <c r="AO90" s="1" t="str">
        <f t="shared" si="139"/>
        <v/>
      </c>
      <c r="AP90" s="1" t="str">
        <f t="shared" si="108"/>
        <v>N</v>
      </c>
      <c r="AQ90" s="1" t="str">
        <f t="shared" si="109"/>
        <v>N</v>
      </c>
      <c r="AR90" s="1" t="str">
        <f t="shared" si="110"/>
        <v>N</v>
      </c>
      <c r="AS90" s="1" t="str">
        <f t="shared" si="111"/>
        <v/>
      </c>
      <c r="AT90" s="15" t="str">
        <f t="shared" si="112"/>
        <v/>
      </c>
      <c r="AU90" s="1" t="str">
        <f t="shared" si="113"/>
        <v/>
      </c>
      <c r="AV90" s="1" t="str">
        <f t="shared" si="114"/>
        <v/>
      </c>
      <c r="AW90" s="1" t="str">
        <f t="shared" si="115"/>
        <v/>
      </c>
      <c r="AX90" s="1" t="str">
        <f t="shared" si="116"/>
        <v/>
      </c>
      <c r="AY90" s="1" t="str">
        <f t="shared" si="117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3"/>
        <v>00000</v>
      </c>
      <c r="BD90" s="1" t="str">
        <f t="shared" si="84"/>
        <v>000000</v>
      </c>
      <c r="BE90" s="1" t="str">
        <f t="shared" si="84"/>
        <v>000000</v>
      </c>
      <c r="BF90" s="1" t="str">
        <f t="shared" si="132"/>
        <v>B</v>
      </c>
      <c r="BG90" s="1" t="str">
        <f t="shared" si="118"/>
        <v/>
      </c>
      <c r="BH90" s="1">
        <f t="shared" si="133"/>
        <v>0</v>
      </c>
      <c r="BI90" s="1" t="str">
        <f t="shared" si="119"/>
        <v/>
      </c>
      <c r="BJ90" s="1">
        <f t="shared" si="134"/>
        <v>0</v>
      </c>
      <c r="BK90" s="1" t="str">
        <f t="shared" si="120"/>
        <v/>
      </c>
      <c r="BL90" s="1">
        <f t="shared" si="135"/>
        <v>0</v>
      </c>
      <c r="BM90" s="1" t="str">
        <f t="shared" si="136"/>
        <v>0</v>
      </c>
      <c r="BN90" s="1" t="str">
        <f t="shared" si="137"/>
        <v>0</v>
      </c>
      <c r="BO90" s="1" t="str">
        <f t="shared" si="138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LWWLWL</v>
      </c>
      <c r="BX90" s="1">
        <f>General!G88</f>
        <v>-1</v>
      </c>
    </row>
    <row r="91" spans="1:76" ht="15.75" thickBot="1">
      <c r="A91" s="1">
        <v>82</v>
      </c>
      <c r="B91" s="9" t="str">
        <f t="shared" si="96"/>
        <v/>
      </c>
      <c r="C91" s="102" t="str">
        <f t="shared" si="86"/>
        <v/>
      </c>
      <c r="D91" s="97" t="str">
        <f t="shared" si="121"/>
        <v/>
      </c>
      <c r="E91" s="98" t="str">
        <f t="shared" si="122"/>
        <v/>
      </c>
      <c r="F91" s="8" t="str">
        <f t="shared" si="97"/>
        <v/>
      </c>
      <c r="H91" s="105" t="str">
        <f t="shared" si="87"/>
        <v/>
      </c>
      <c r="I91" s="97" t="str">
        <f t="shared" si="123"/>
        <v/>
      </c>
      <c r="J91" s="98" t="str">
        <f t="shared" si="124"/>
        <v/>
      </c>
      <c r="K91" s="8" t="str">
        <f t="shared" si="125"/>
        <v/>
      </c>
      <c r="L91" s="54"/>
      <c r="M91" s="18" t="str">
        <f>IF('Hedging Dashboard'!AH91="","",'Hedging Dashboard'!AH91)</f>
        <v/>
      </c>
      <c r="O91" s="9" t="str">
        <f t="shared" si="88"/>
        <v/>
      </c>
      <c r="P91" s="97" t="str">
        <f t="shared" si="126"/>
        <v/>
      </c>
      <c r="Q91" s="98" t="str">
        <f t="shared" si="127"/>
        <v/>
      </c>
      <c r="R91" s="4" t="str">
        <f t="shared" si="128"/>
        <v/>
      </c>
      <c r="S91" s="4" t="str">
        <f t="shared" si="98"/>
        <v/>
      </c>
      <c r="T91" s="107" t="str">
        <f t="shared" si="129"/>
        <v/>
      </c>
      <c r="U91" s="4" t="str">
        <f>IF(M91="","",IF(B91="NB",U90,IF(T91="",SUM($T$5:$T91)+S91,SUM($T$5:$T91))))</f>
        <v/>
      </c>
      <c r="V91" s="109" t="str">
        <f t="shared" si="85"/>
        <v/>
      </c>
      <c r="W91" s="83" t="e">
        <f t="shared" si="99"/>
        <v>#VALUE!</v>
      </c>
      <c r="X91" s="85" t="str">
        <f t="shared" si="100"/>
        <v/>
      </c>
      <c r="Y91" s="9" t="str">
        <f t="shared" si="95"/>
        <v>B</v>
      </c>
      <c r="Z91" s="4" t="str">
        <f t="shared" si="91"/>
        <v>F</v>
      </c>
      <c r="AA91" s="4" t="str">
        <f t="shared" si="92"/>
        <v>B</v>
      </c>
      <c r="AB91" s="4" t="str">
        <f t="shared" si="89"/>
        <v/>
      </c>
      <c r="AC91" s="4" t="str">
        <f t="shared" si="93"/>
        <v/>
      </c>
      <c r="AD91" s="4" t="str">
        <f t="shared" si="94"/>
        <v/>
      </c>
      <c r="AE91" s="1" t="str">
        <f t="shared" si="101"/>
        <v/>
      </c>
      <c r="AF91" s="1" t="str">
        <f t="shared" si="102"/>
        <v/>
      </c>
      <c r="AG91" s="1" t="str">
        <f t="shared" si="103"/>
        <v/>
      </c>
      <c r="AH91" s="1" t="str">
        <f t="shared" si="104"/>
        <v/>
      </c>
      <c r="AI91" s="1" t="str">
        <f t="shared" si="105"/>
        <v/>
      </c>
      <c r="AJ91" s="1" t="str">
        <f t="shared" si="106"/>
        <v/>
      </c>
      <c r="AK91" s="1">
        <f t="shared" si="130"/>
        <v>0</v>
      </c>
      <c r="AL91" s="1">
        <f t="shared" si="131"/>
        <v>0</v>
      </c>
      <c r="AM91" s="1" t="str">
        <f t="shared" si="90"/>
        <v/>
      </c>
      <c r="AN91" s="1">
        <f t="shared" si="107"/>
        <v>0</v>
      </c>
      <c r="AO91" s="1" t="str">
        <f t="shared" si="139"/>
        <v/>
      </c>
      <c r="AP91" s="1" t="str">
        <f t="shared" si="108"/>
        <v>N</v>
      </c>
      <c r="AQ91" s="1" t="str">
        <f t="shared" si="109"/>
        <v>N</v>
      </c>
      <c r="AR91" s="1" t="str">
        <f t="shared" si="110"/>
        <v>N</v>
      </c>
      <c r="AS91" s="1" t="str">
        <f t="shared" si="111"/>
        <v/>
      </c>
      <c r="AT91" s="15" t="str">
        <f t="shared" si="112"/>
        <v/>
      </c>
      <c r="AU91" s="1" t="str">
        <f t="shared" si="113"/>
        <v/>
      </c>
      <c r="AV91" s="1" t="str">
        <f t="shared" si="114"/>
        <v/>
      </c>
      <c r="AW91" s="1" t="str">
        <f t="shared" si="115"/>
        <v/>
      </c>
      <c r="AX91" s="1" t="str">
        <f t="shared" si="116"/>
        <v/>
      </c>
      <c r="AY91" s="1" t="str">
        <f t="shared" si="117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3"/>
        <v>00000</v>
      </c>
      <c r="BD91" s="1" t="str">
        <f t="shared" si="84"/>
        <v>000000</v>
      </c>
      <c r="BE91" s="1" t="str">
        <f t="shared" si="84"/>
        <v>000000</v>
      </c>
      <c r="BF91" s="1" t="str">
        <f t="shared" si="132"/>
        <v>B</v>
      </c>
      <c r="BG91" s="1" t="str">
        <f t="shared" si="118"/>
        <v/>
      </c>
      <c r="BH91" s="1">
        <f t="shared" si="133"/>
        <v>0</v>
      </c>
      <c r="BI91" s="1" t="str">
        <f t="shared" si="119"/>
        <v/>
      </c>
      <c r="BJ91" s="1">
        <f t="shared" si="134"/>
        <v>0</v>
      </c>
      <c r="BK91" s="1" t="str">
        <f t="shared" si="120"/>
        <v/>
      </c>
      <c r="BL91" s="1">
        <f t="shared" si="135"/>
        <v>0</v>
      </c>
      <c r="BM91" s="1" t="str">
        <f t="shared" si="136"/>
        <v>0</v>
      </c>
      <c r="BN91" s="1" t="str">
        <f t="shared" si="137"/>
        <v>0</v>
      </c>
      <c r="BO91" s="1" t="str">
        <f t="shared" si="138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LWWLWW</v>
      </c>
      <c r="BX91" s="1">
        <f>General!G89</f>
        <v>3</v>
      </c>
    </row>
    <row r="92" spans="1:76" ht="15.75" thickBot="1">
      <c r="A92" s="1">
        <v>83</v>
      </c>
      <c r="B92" s="9" t="str">
        <f t="shared" si="96"/>
        <v/>
      </c>
      <c r="C92" s="102" t="str">
        <f t="shared" si="86"/>
        <v/>
      </c>
      <c r="D92" s="97" t="str">
        <f t="shared" si="121"/>
        <v/>
      </c>
      <c r="E92" s="98" t="str">
        <f t="shared" si="122"/>
        <v/>
      </c>
      <c r="F92" s="8" t="str">
        <f t="shared" si="97"/>
        <v/>
      </c>
      <c r="H92" s="105" t="str">
        <f t="shared" si="87"/>
        <v/>
      </c>
      <c r="I92" s="97" t="str">
        <f t="shared" si="123"/>
        <v/>
      </c>
      <c r="J92" s="98" t="str">
        <f t="shared" si="124"/>
        <v/>
      </c>
      <c r="K92" s="8" t="str">
        <f t="shared" si="125"/>
        <v/>
      </c>
      <c r="L92" s="54"/>
      <c r="M92" s="18" t="str">
        <f>IF('Hedging Dashboard'!AH92="","",'Hedging Dashboard'!AH92)</f>
        <v/>
      </c>
      <c r="O92" s="9" t="str">
        <f t="shared" si="88"/>
        <v/>
      </c>
      <c r="P92" s="97" t="str">
        <f t="shared" si="126"/>
        <v/>
      </c>
      <c r="Q92" s="98" t="str">
        <f t="shared" si="127"/>
        <v/>
      </c>
      <c r="R92" s="4" t="str">
        <f t="shared" si="128"/>
        <v/>
      </c>
      <c r="S92" s="4" t="str">
        <f t="shared" si="98"/>
        <v/>
      </c>
      <c r="T92" s="107" t="str">
        <f t="shared" si="129"/>
        <v/>
      </c>
      <c r="U92" s="4" t="str">
        <f>IF(M92="","",IF(B92="NB",U91,IF(T92="",SUM($T$5:$T92)+S92,SUM($T$5:$T92))))</f>
        <v/>
      </c>
      <c r="V92" s="109" t="str">
        <f t="shared" si="85"/>
        <v/>
      </c>
      <c r="W92" s="83" t="e">
        <f t="shared" si="99"/>
        <v>#VALUE!</v>
      </c>
      <c r="X92" s="85" t="str">
        <f t="shared" si="100"/>
        <v/>
      </c>
      <c r="Y92" s="9" t="str">
        <f t="shared" si="95"/>
        <v>B</v>
      </c>
      <c r="Z92" s="4" t="str">
        <f t="shared" si="91"/>
        <v>F</v>
      </c>
      <c r="AA92" s="4" t="str">
        <f t="shared" si="92"/>
        <v>B</v>
      </c>
      <c r="AB92" s="4" t="str">
        <f t="shared" si="89"/>
        <v/>
      </c>
      <c r="AC92" s="4" t="str">
        <f t="shared" si="93"/>
        <v/>
      </c>
      <c r="AD92" s="4" t="str">
        <f t="shared" si="94"/>
        <v/>
      </c>
      <c r="AE92" s="1" t="str">
        <f t="shared" si="101"/>
        <v/>
      </c>
      <c r="AF92" s="1" t="str">
        <f t="shared" si="102"/>
        <v/>
      </c>
      <c r="AG92" s="1" t="str">
        <f t="shared" si="103"/>
        <v/>
      </c>
      <c r="AH92" s="1" t="str">
        <f t="shared" si="104"/>
        <v/>
      </c>
      <c r="AI92" s="1" t="str">
        <f t="shared" si="105"/>
        <v/>
      </c>
      <c r="AJ92" s="1" t="str">
        <f t="shared" si="106"/>
        <v/>
      </c>
      <c r="AK92" s="1">
        <f t="shared" si="130"/>
        <v>0</v>
      </c>
      <c r="AL92" s="1">
        <f t="shared" si="131"/>
        <v>0</v>
      </c>
      <c r="AM92" s="1" t="str">
        <f t="shared" si="90"/>
        <v/>
      </c>
      <c r="AN92" s="1">
        <f t="shared" si="107"/>
        <v>0</v>
      </c>
      <c r="AO92" s="1" t="str">
        <f t="shared" si="139"/>
        <v/>
      </c>
      <c r="AP92" s="1" t="str">
        <f t="shared" si="108"/>
        <v>N</v>
      </c>
      <c r="AQ92" s="1" t="str">
        <f t="shared" si="109"/>
        <v>N</v>
      </c>
      <c r="AR92" s="1" t="str">
        <f t="shared" si="110"/>
        <v>N</v>
      </c>
      <c r="AS92" s="1" t="str">
        <f t="shared" si="111"/>
        <v/>
      </c>
      <c r="AT92" s="15" t="str">
        <f t="shared" si="112"/>
        <v/>
      </c>
      <c r="AU92" s="1" t="str">
        <f t="shared" si="113"/>
        <v/>
      </c>
      <c r="AV92" s="1" t="str">
        <f t="shared" si="114"/>
        <v/>
      </c>
      <c r="AW92" s="1" t="str">
        <f t="shared" si="115"/>
        <v/>
      </c>
      <c r="AX92" s="1" t="str">
        <f t="shared" si="116"/>
        <v/>
      </c>
      <c r="AY92" s="1" t="str">
        <f t="shared" si="117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3"/>
        <v>00000</v>
      </c>
      <c r="BD92" s="1" t="str">
        <f t="shared" si="84"/>
        <v>000000</v>
      </c>
      <c r="BE92" s="1" t="str">
        <f t="shared" si="84"/>
        <v>000000</v>
      </c>
      <c r="BF92" s="1" t="str">
        <f t="shared" si="132"/>
        <v>B</v>
      </c>
      <c r="BG92" s="1" t="str">
        <f t="shared" si="118"/>
        <v/>
      </c>
      <c r="BH92" s="1">
        <f t="shared" si="133"/>
        <v>0</v>
      </c>
      <c r="BI92" s="1" t="str">
        <f t="shared" si="119"/>
        <v/>
      </c>
      <c r="BJ92" s="1">
        <f t="shared" si="134"/>
        <v>0</v>
      </c>
      <c r="BK92" s="1" t="str">
        <f t="shared" si="120"/>
        <v/>
      </c>
      <c r="BL92" s="1">
        <f t="shared" si="135"/>
        <v>0</v>
      </c>
      <c r="BM92" s="1" t="str">
        <f t="shared" si="136"/>
        <v>0</v>
      </c>
      <c r="BN92" s="1" t="str">
        <f t="shared" si="137"/>
        <v>0</v>
      </c>
      <c r="BO92" s="1" t="str">
        <f t="shared" si="138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LWWWLL</v>
      </c>
      <c r="BX92" s="1">
        <f>General!G90</f>
        <v>-3</v>
      </c>
    </row>
    <row r="93" spans="1:76" ht="15.75" thickBot="1">
      <c r="A93" s="1">
        <v>84</v>
      </c>
      <c r="B93" s="9" t="str">
        <f t="shared" si="96"/>
        <v/>
      </c>
      <c r="C93" s="102" t="str">
        <f t="shared" si="86"/>
        <v/>
      </c>
      <c r="D93" s="97" t="str">
        <f t="shared" si="121"/>
        <v/>
      </c>
      <c r="E93" s="98" t="str">
        <f t="shared" si="122"/>
        <v/>
      </c>
      <c r="F93" s="8" t="str">
        <f t="shared" si="97"/>
        <v/>
      </c>
      <c r="H93" s="105" t="str">
        <f t="shared" si="87"/>
        <v/>
      </c>
      <c r="I93" s="97" t="str">
        <f t="shared" si="123"/>
        <v/>
      </c>
      <c r="J93" s="98" t="str">
        <f t="shared" si="124"/>
        <v/>
      </c>
      <c r="K93" s="8" t="str">
        <f t="shared" si="125"/>
        <v/>
      </c>
      <c r="L93" s="54"/>
      <c r="M93" s="18" t="str">
        <f>IF('Hedging Dashboard'!AH93="","",'Hedging Dashboard'!AH93)</f>
        <v/>
      </c>
      <c r="O93" s="9" t="str">
        <f t="shared" si="88"/>
        <v/>
      </c>
      <c r="P93" s="97" t="str">
        <f t="shared" si="126"/>
        <v/>
      </c>
      <c r="Q93" s="98" t="str">
        <f t="shared" si="127"/>
        <v/>
      </c>
      <c r="R93" s="4" t="str">
        <f t="shared" si="128"/>
        <v/>
      </c>
      <c r="S93" s="4" t="str">
        <f t="shared" si="98"/>
        <v/>
      </c>
      <c r="T93" s="107" t="str">
        <f t="shared" si="129"/>
        <v/>
      </c>
      <c r="U93" s="4" t="str">
        <f>IF(M93="","",IF(B93="NB",U92,IF(T93="",SUM($T$5:$T93)+S93,SUM($T$5:$T93))))</f>
        <v/>
      </c>
      <c r="V93" s="109" t="str">
        <f t="shared" si="85"/>
        <v/>
      </c>
      <c r="W93" s="83" t="e">
        <f t="shared" si="99"/>
        <v>#VALUE!</v>
      </c>
      <c r="X93" s="85" t="str">
        <f t="shared" si="100"/>
        <v/>
      </c>
      <c r="Y93" s="9" t="str">
        <f t="shared" si="95"/>
        <v>B</v>
      </c>
      <c r="Z93" s="4" t="str">
        <f t="shared" si="91"/>
        <v>F</v>
      </c>
      <c r="AA93" s="4" t="str">
        <f t="shared" si="92"/>
        <v>B</v>
      </c>
      <c r="AB93" s="4" t="str">
        <f t="shared" si="89"/>
        <v/>
      </c>
      <c r="AC93" s="4" t="str">
        <f t="shared" si="93"/>
        <v/>
      </c>
      <c r="AD93" s="4" t="str">
        <f t="shared" si="94"/>
        <v/>
      </c>
      <c r="AE93" s="1" t="str">
        <f t="shared" si="101"/>
        <v/>
      </c>
      <c r="AF93" s="1" t="str">
        <f t="shared" si="102"/>
        <v/>
      </c>
      <c r="AG93" s="1" t="str">
        <f t="shared" si="103"/>
        <v/>
      </c>
      <c r="AH93" s="1" t="str">
        <f t="shared" si="104"/>
        <v/>
      </c>
      <c r="AI93" s="1" t="str">
        <f t="shared" si="105"/>
        <v/>
      </c>
      <c r="AJ93" s="1" t="str">
        <f t="shared" si="106"/>
        <v/>
      </c>
      <c r="AK93" s="1">
        <f t="shared" si="130"/>
        <v>0</v>
      </c>
      <c r="AL93" s="1">
        <f t="shared" si="131"/>
        <v>0</v>
      </c>
      <c r="AM93" s="1" t="str">
        <f t="shared" si="90"/>
        <v/>
      </c>
      <c r="AN93" s="1">
        <f t="shared" si="107"/>
        <v>0</v>
      </c>
      <c r="AO93" s="1" t="str">
        <f t="shared" si="139"/>
        <v/>
      </c>
      <c r="AP93" s="1" t="str">
        <f t="shared" si="108"/>
        <v>N</v>
      </c>
      <c r="AQ93" s="1" t="str">
        <f t="shared" si="109"/>
        <v>N</v>
      </c>
      <c r="AR93" s="1" t="str">
        <f t="shared" si="110"/>
        <v>N</v>
      </c>
      <c r="AS93" s="1" t="str">
        <f t="shared" si="111"/>
        <v/>
      </c>
      <c r="AT93" s="15" t="str">
        <f t="shared" si="112"/>
        <v/>
      </c>
      <c r="AU93" s="1" t="str">
        <f t="shared" si="113"/>
        <v/>
      </c>
      <c r="AV93" s="1" t="str">
        <f t="shared" si="114"/>
        <v/>
      </c>
      <c r="AW93" s="1" t="str">
        <f t="shared" si="115"/>
        <v/>
      </c>
      <c r="AX93" s="1" t="str">
        <f t="shared" si="116"/>
        <v/>
      </c>
      <c r="AY93" s="1" t="str">
        <f t="shared" si="117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3"/>
        <v>00000</v>
      </c>
      <c r="BD93" s="1" t="str">
        <f t="shared" si="84"/>
        <v>000000</v>
      </c>
      <c r="BE93" s="1" t="str">
        <f t="shared" si="84"/>
        <v>000000</v>
      </c>
      <c r="BF93" s="1" t="str">
        <f t="shared" si="132"/>
        <v>B</v>
      </c>
      <c r="BG93" s="1" t="str">
        <f t="shared" si="118"/>
        <v/>
      </c>
      <c r="BH93" s="1">
        <f t="shared" si="133"/>
        <v>0</v>
      </c>
      <c r="BI93" s="1" t="str">
        <f t="shared" si="119"/>
        <v/>
      </c>
      <c r="BJ93" s="1">
        <f t="shared" si="134"/>
        <v>0</v>
      </c>
      <c r="BK93" s="1" t="str">
        <f t="shared" si="120"/>
        <v/>
      </c>
      <c r="BL93" s="1">
        <f t="shared" si="135"/>
        <v>0</v>
      </c>
      <c r="BM93" s="1" t="str">
        <f t="shared" si="136"/>
        <v>0</v>
      </c>
      <c r="BN93" s="1" t="str">
        <f t="shared" si="137"/>
        <v>0</v>
      </c>
      <c r="BO93" s="1" t="str">
        <f t="shared" si="138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LWWWLW</v>
      </c>
      <c r="BX93" s="1">
        <f>General!G91</f>
        <v>1</v>
      </c>
    </row>
    <row r="94" spans="1:76" ht="15.75" thickBot="1">
      <c r="A94" s="1">
        <v>85</v>
      </c>
      <c r="B94" s="86" t="str">
        <f t="shared" si="96"/>
        <v/>
      </c>
      <c r="C94" s="103" t="str">
        <f t="shared" si="86"/>
        <v/>
      </c>
      <c r="D94" s="99" t="str">
        <f t="shared" si="121"/>
        <v/>
      </c>
      <c r="E94" s="100" t="str">
        <f t="shared" si="122"/>
        <v/>
      </c>
      <c r="F94" s="10" t="str">
        <f t="shared" si="97"/>
        <v/>
      </c>
      <c r="H94" s="106" t="str">
        <f t="shared" si="87"/>
        <v/>
      </c>
      <c r="I94" s="99" t="str">
        <f t="shared" si="123"/>
        <v/>
      </c>
      <c r="J94" s="100" t="str">
        <f t="shared" si="124"/>
        <v/>
      </c>
      <c r="K94" s="10" t="str">
        <f t="shared" si="125"/>
        <v/>
      </c>
      <c r="L94" s="54"/>
      <c r="M94" s="18" t="str">
        <f>IF('Hedging Dashboard'!AH94="","",'Hedging Dashboard'!AH94)</f>
        <v/>
      </c>
      <c r="O94" s="86" t="str">
        <f t="shared" si="88"/>
        <v/>
      </c>
      <c r="P94" s="99" t="str">
        <f t="shared" si="126"/>
        <v/>
      </c>
      <c r="Q94" s="100" t="str">
        <f t="shared" si="127"/>
        <v/>
      </c>
      <c r="R94" s="5" t="str">
        <f t="shared" si="128"/>
        <v/>
      </c>
      <c r="S94" s="5" t="str">
        <f t="shared" si="98"/>
        <v/>
      </c>
      <c r="T94" s="107" t="str">
        <f t="shared" si="129"/>
        <v/>
      </c>
      <c r="U94" s="5" t="str">
        <f>IF(M94="","",IF(B94="NB",U93,IF(T94="",SUM($T$5:$T94)+S94,SUM($T$5:$T94))))</f>
        <v/>
      </c>
      <c r="V94" s="110" t="str">
        <f t="shared" si="85"/>
        <v/>
      </c>
      <c r="W94" s="83" t="e">
        <f t="shared" si="99"/>
        <v>#VALUE!</v>
      </c>
      <c r="X94" s="85" t="str">
        <f t="shared" si="100"/>
        <v/>
      </c>
      <c r="Y94" s="9" t="str">
        <f t="shared" si="95"/>
        <v>B</v>
      </c>
      <c r="Z94" s="4" t="str">
        <f t="shared" si="91"/>
        <v>F</v>
      </c>
      <c r="AA94" s="4" t="str">
        <f t="shared" si="92"/>
        <v>B</v>
      </c>
      <c r="AB94" s="4" t="str">
        <f t="shared" si="89"/>
        <v/>
      </c>
      <c r="AC94" s="4" t="str">
        <f t="shared" si="93"/>
        <v/>
      </c>
      <c r="AD94" s="4" t="str">
        <f t="shared" si="94"/>
        <v/>
      </c>
      <c r="AE94" s="1" t="str">
        <f t="shared" si="101"/>
        <v/>
      </c>
      <c r="AF94" s="1" t="str">
        <f t="shared" si="102"/>
        <v/>
      </c>
      <c r="AG94" s="1" t="str">
        <f t="shared" si="103"/>
        <v/>
      </c>
      <c r="AH94" s="1" t="str">
        <f t="shared" si="104"/>
        <v/>
      </c>
      <c r="AI94" s="1" t="str">
        <f t="shared" si="105"/>
        <v/>
      </c>
      <c r="AJ94" s="1" t="str">
        <f t="shared" si="106"/>
        <v/>
      </c>
      <c r="AK94" s="1">
        <f t="shared" si="130"/>
        <v>0</v>
      </c>
      <c r="AL94" s="1">
        <f t="shared" si="131"/>
        <v>0</v>
      </c>
      <c r="AM94" s="1" t="str">
        <f t="shared" si="90"/>
        <v/>
      </c>
      <c r="AN94" s="1">
        <f t="shared" si="107"/>
        <v>0</v>
      </c>
      <c r="AO94" s="1" t="str">
        <f t="shared" si="139"/>
        <v/>
      </c>
      <c r="AP94" s="1" t="str">
        <f t="shared" si="108"/>
        <v>N</v>
      </c>
      <c r="AQ94" s="1" t="str">
        <f t="shared" si="109"/>
        <v>N</v>
      </c>
      <c r="AR94" s="1" t="str">
        <f t="shared" si="110"/>
        <v>N</v>
      </c>
      <c r="AS94" s="1" t="str">
        <f t="shared" si="111"/>
        <v/>
      </c>
      <c r="AT94" s="15" t="str">
        <f t="shared" si="112"/>
        <v/>
      </c>
      <c r="AU94" s="1" t="str">
        <f t="shared" si="113"/>
        <v/>
      </c>
      <c r="AV94" s="1" t="str">
        <f t="shared" si="114"/>
        <v/>
      </c>
      <c r="AW94" s="1" t="str">
        <f t="shared" si="115"/>
        <v/>
      </c>
      <c r="AX94" s="1" t="str">
        <f t="shared" si="116"/>
        <v/>
      </c>
      <c r="AY94" s="1" t="str">
        <f t="shared" si="117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3"/>
        <v>00000</v>
      </c>
      <c r="BD94" s="1" t="str">
        <f t="shared" si="84"/>
        <v>000000</v>
      </c>
      <c r="BE94" s="1" t="str">
        <f t="shared" si="84"/>
        <v>000000</v>
      </c>
      <c r="BF94" s="1" t="str">
        <f t="shared" si="132"/>
        <v>B</v>
      </c>
      <c r="BG94" s="1" t="str">
        <f t="shared" si="118"/>
        <v/>
      </c>
      <c r="BH94" s="1">
        <f t="shared" si="133"/>
        <v>0</v>
      </c>
      <c r="BI94" s="1" t="str">
        <f t="shared" si="119"/>
        <v/>
      </c>
      <c r="BJ94" s="1">
        <f t="shared" si="134"/>
        <v>0</v>
      </c>
      <c r="BK94" s="1" t="str">
        <f t="shared" si="120"/>
        <v/>
      </c>
      <c r="BL94" s="1">
        <f t="shared" si="135"/>
        <v>0</v>
      </c>
      <c r="BM94" s="1" t="str">
        <f t="shared" si="136"/>
        <v>0</v>
      </c>
      <c r="BN94" s="1" t="str">
        <f t="shared" si="137"/>
        <v>0</v>
      </c>
      <c r="BO94" s="1" t="str">
        <f t="shared" si="138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LWWWWL</v>
      </c>
      <c r="BX94" s="1">
        <f>General!G92</f>
        <v>-1</v>
      </c>
    </row>
    <row r="95" spans="1:76" ht="15.75" thickBot="1">
      <c r="A95" s="1">
        <v>86</v>
      </c>
      <c r="B95" s="12" t="str">
        <f t="shared" si="96"/>
        <v/>
      </c>
      <c r="C95" s="101" t="str">
        <f t="shared" si="86"/>
        <v/>
      </c>
      <c r="D95" s="13" t="str">
        <f t="shared" si="121"/>
        <v/>
      </c>
      <c r="E95" s="45" t="str">
        <f t="shared" si="122"/>
        <v/>
      </c>
      <c r="F95" s="14" t="str">
        <f t="shared" si="97"/>
        <v/>
      </c>
      <c r="H95" s="104" t="str">
        <f t="shared" si="87"/>
        <v/>
      </c>
      <c r="I95" s="13" t="str">
        <f t="shared" si="123"/>
        <v/>
      </c>
      <c r="J95" s="45" t="str">
        <f t="shared" si="124"/>
        <v/>
      </c>
      <c r="K95" s="14" t="str">
        <f t="shared" si="125"/>
        <v/>
      </c>
      <c r="L95" s="54"/>
      <c r="M95" s="18" t="str">
        <f>IF('Hedging Dashboard'!AH95="","",'Hedging Dashboard'!AH95)</f>
        <v/>
      </c>
      <c r="O95" s="12" t="str">
        <f t="shared" si="88"/>
        <v/>
      </c>
      <c r="P95" s="13" t="str">
        <f t="shared" si="126"/>
        <v/>
      </c>
      <c r="Q95" s="45" t="str">
        <f t="shared" si="127"/>
        <v/>
      </c>
      <c r="R95" s="96" t="str">
        <f t="shared" si="128"/>
        <v/>
      </c>
      <c r="S95" s="96" t="str">
        <f t="shared" si="98"/>
        <v/>
      </c>
      <c r="T95" s="107" t="str">
        <f t="shared" si="129"/>
        <v/>
      </c>
      <c r="U95" s="96" t="str">
        <f>IF(M95="","",IF(B95="NB",U94,IF(T95="",SUM($T$5:$T95)+S95,SUM($T$5:$T95))))</f>
        <v/>
      </c>
      <c r="V95" s="108" t="str">
        <f t="shared" si="85"/>
        <v/>
      </c>
      <c r="W95" s="83" t="e">
        <f t="shared" si="99"/>
        <v>#VALUE!</v>
      </c>
      <c r="X95" s="85" t="str">
        <f t="shared" si="100"/>
        <v/>
      </c>
      <c r="Y95" s="9" t="str">
        <f t="shared" si="95"/>
        <v>B</v>
      </c>
      <c r="Z95" s="4" t="str">
        <f t="shared" si="91"/>
        <v>F</v>
      </c>
      <c r="AA95" s="4" t="str">
        <f t="shared" si="92"/>
        <v>B</v>
      </c>
      <c r="AB95" s="4" t="str">
        <f t="shared" si="89"/>
        <v/>
      </c>
      <c r="AC95" s="4" t="str">
        <f t="shared" si="93"/>
        <v/>
      </c>
      <c r="AD95" s="4" t="str">
        <f t="shared" si="94"/>
        <v/>
      </c>
      <c r="AE95" s="1" t="str">
        <f t="shared" si="101"/>
        <v/>
      </c>
      <c r="AF95" s="1" t="str">
        <f t="shared" si="102"/>
        <v/>
      </c>
      <c r="AG95" s="1" t="str">
        <f t="shared" si="103"/>
        <v/>
      </c>
      <c r="AH95" s="1" t="str">
        <f t="shared" si="104"/>
        <v/>
      </c>
      <c r="AI95" s="1" t="str">
        <f t="shared" si="105"/>
        <v/>
      </c>
      <c r="AJ95" s="1" t="str">
        <f t="shared" si="106"/>
        <v/>
      </c>
      <c r="AK95" s="1">
        <f t="shared" si="130"/>
        <v>0</v>
      </c>
      <c r="AL95" s="1">
        <f t="shared" si="131"/>
        <v>0</v>
      </c>
      <c r="AM95" s="1" t="str">
        <f t="shared" si="90"/>
        <v/>
      </c>
      <c r="AN95" s="1">
        <f t="shared" si="107"/>
        <v>0</v>
      </c>
      <c r="AO95" s="1" t="str">
        <f t="shared" si="139"/>
        <v/>
      </c>
      <c r="AP95" s="1" t="str">
        <f t="shared" si="108"/>
        <v>N</v>
      </c>
      <c r="AQ95" s="1" t="str">
        <f t="shared" si="109"/>
        <v>N</v>
      </c>
      <c r="AR95" s="1" t="str">
        <f t="shared" si="110"/>
        <v>N</v>
      </c>
      <c r="AS95" s="1" t="str">
        <f t="shared" si="111"/>
        <v/>
      </c>
      <c r="AT95" s="15" t="str">
        <f t="shared" si="112"/>
        <v/>
      </c>
      <c r="AU95" s="1" t="str">
        <f t="shared" si="113"/>
        <v/>
      </c>
      <c r="AV95" s="1" t="str">
        <f t="shared" si="114"/>
        <v/>
      </c>
      <c r="AW95" s="1" t="str">
        <f t="shared" si="115"/>
        <v/>
      </c>
      <c r="AX95" s="1" t="str">
        <f t="shared" si="116"/>
        <v/>
      </c>
      <c r="AY95" s="1" t="str">
        <f t="shared" si="117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3"/>
        <v>00000</v>
      </c>
      <c r="BD95" s="1" t="str">
        <f t="shared" si="84"/>
        <v>000000</v>
      </c>
      <c r="BE95" s="1" t="str">
        <f t="shared" si="84"/>
        <v>000000</v>
      </c>
      <c r="BF95" s="1" t="str">
        <f t="shared" si="132"/>
        <v>B</v>
      </c>
      <c r="BG95" s="1" t="str">
        <f t="shared" si="118"/>
        <v/>
      </c>
      <c r="BH95" s="1">
        <f t="shared" si="133"/>
        <v>0</v>
      </c>
      <c r="BI95" s="1" t="str">
        <f t="shared" si="119"/>
        <v/>
      </c>
      <c r="BJ95" s="1">
        <f t="shared" si="134"/>
        <v>0</v>
      </c>
      <c r="BK95" s="1" t="str">
        <f t="shared" si="120"/>
        <v/>
      </c>
      <c r="BL95" s="1">
        <f t="shared" si="135"/>
        <v>0</v>
      </c>
      <c r="BM95" s="1" t="str">
        <f t="shared" si="136"/>
        <v>0</v>
      </c>
      <c r="BN95" s="1" t="str">
        <f t="shared" si="137"/>
        <v>0</v>
      </c>
      <c r="BO95" s="1" t="str">
        <f t="shared" si="138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LWWWWW</v>
      </c>
      <c r="BX95" s="1">
        <f>General!G93</f>
        <v>6</v>
      </c>
    </row>
    <row r="96" spans="1:76" ht="15.75" thickBot="1">
      <c r="A96" s="1">
        <v>87</v>
      </c>
      <c r="B96" s="9" t="str">
        <f t="shared" si="96"/>
        <v/>
      </c>
      <c r="C96" s="102" t="str">
        <f t="shared" si="86"/>
        <v/>
      </c>
      <c r="D96" s="97" t="str">
        <f t="shared" si="121"/>
        <v/>
      </c>
      <c r="E96" s="98" t="str">
        <f t="shared" si="122"/>
        <v/>
      </c>
      <c r="F96" s="8" t="str">
        <f t="shared" si="97"/>
        <v/>
      </c>
      <c r="H96" s="105" t="str">
        <f t="shared" si="87"/>
        <v/>
      </c>
      <c r="I96" s="97" t="str">
        <f t="shared" si="123"/>
        <v/>
      </c>
      <c r="J96" s="98" t="str">
        <f t="shared" si="124"/>
        <v/>
      </c>
      <c r="K96" s="8" t="str">
        <f t="shared" si="125"/>
        <v/>
      </c>
      <c r="L96" s="54"/>
      <c r="M96" s="18" t="str">
        <f>IF('Hedging Dashboard'!AH96="","",'Hedging Dashboard'!AH96)</f>
        <v/>
      </c>
      <c r="O96" s="9" t="str">
        <f t="shared" si="88"/>
        <v/>
      </c>
      <c r="P96" s="97" t="str">
        <f t="shared" si="126"/>
        <v/>
      </c>
      <c r="Q96" s="98" t="str">
        <f t="shared" si="127"/>
        <v/>
      </c>
      <c r="R96" s="4" t="str">
        <f t="shared" si="128"/>
        <v/>
      </c>
      <c r="S96" s="4" t="str">
        <f t="shared" si="98"/>
        <v/>
      </c>
      <c r="T96" s="107" t="str">
        <f t="shared" si="129"/>
        <v/>
      </c>
      <c r="U96" s="4" t="str">
        <f>IF(M96="","",IF(B96="NB",U95,IF(T96="",SUM($T$5:$T96)+S96,SUM($T$5:$T96))))</f>
        <v/>
      </c>
      <c r="V96" s="109" t="str">
        <f t="shared" si="85"/>
        <v/>
      </c>
      <c r="W96" s="83" t="e">
        <f t="shared" si="99"/>
        <v>#VALUE!</v>
      </c>
      <c r="X96" s="85" t="str">
        <f t="shared" si="100"/>
        <v/>
      </c>
      <c r="Y96" s="9" t="str">
        <f t="shared" si="95"/>
        <v>B</v>
      </c>
      <c r="Z96" s="4" t="str">
        <f t="shared" si="91"/>
        <v>F</v>
      </c>
      <c r="AA96" s="4" t="str">
        <f t="shared" si="92"/>
        <v>B</v>
      </c>
      <c r="AB96" s="4" t="str">
        <f t="shared" si="89"/>
        <v/>
      </c>
      <c r="AC96" s="4" t="str">
        <f t="shared" si="93"/>
        <v/>
      </c>
      <c r="AD96" s="4" t="str">
        <f t="shared" si="94"/>
        <v/>
      </c>
      <c r="AE96" s="1" t="str">
        <f t="shared" si="101"/>
        <v/>
      </c>
      <c r="AF96" s="1" t="str">
        <f t="shared" si="102"/>
        <v/>
      </c>
      <c r="AG96" s="1" t="str">
        <f t="shared" si="103"/>
        <v/>
      </c>
      <c r="AH96" s="1" t="str">
        <f t="shared" si="104"/>
        <v/>
      </c>
      <c r="AI96" s="1" t="str">
        <f t="shared" si="105"/>
        <v/>
      </c>
      <c r="AJ96" s="1" t="str">
        <f t="shared" si="106"/>
        <v/>
      </c>
      <c r="AK96" s="1">
        <f t="shared" si="130"/>
        <v>0</v>
      </c>
      <c r="AL96" s="1">
        <f t="shared" si="131"/>
        <v>0</v>
      </c>
      <c r="AM96" s="1" t="str">
        <f t="shared" si="90"/>
        <v/>
      </c>
      <c r="AN96" s="1">
        <f t="shared" si="107"/>
        <v>0</v>
      </c>
      <c r="AO96" s="1" t="str">
        <f t="shared" si="139"/>
        <v/>
      </c>
      <c r="AP96" s="1" t="str">
        <f t="shared" si="108"/>
        <v>N</v>
      </c>
      <c r="AQ96" s="1" t="str">
        <f t="shared" si="109"/>
        <v>N</v>
      </c>
      <c r="AR96" s="1" t="str">
        <f t="shared" si="110"/>
        <v>N</v>
      </c>
      <c r="AS96" s="1" t="str">
        <f t="shared" si="111"/>
        <v/>
      </c>
      <c r="AT96" s="15" t="str">
        <f t="shared" si="112"/>
        <v/>
      </c>
      <c r="AU96" s="1" t="str">
        <f t="shared" si="113"/>
        <v/>
      </c>
      <c r="AV96" s="1" t="str">
        <f t="shared" si="114"/>
        <v/>
      </c>
      <c r="AW96" s="1" t="str">
        <f t="shared" si="115"/>
        <v/>
      </c>
      <c r="AX96" s="1" t="str">
        <f t="shared" si="116"/>
        <v/>
      </c>
      <c r="AY96" s="1" t="str">
        <f t="shared" si="117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3"/>
        <v>00000</v>
      </c>
      <c r="BD96" s="1" t="str">
        <f t="shared" si="84"/>
        <v>000000</v>
      </c>
      <c r="BE96" s="1" t="str">
        <f t="shared" si="84"/>
        <v>000000</v>
      </c>
      <c r="BF96" s="1" t="str">
        <f t="shared" si="132"/>
        <v>B</v>
      </c>
      <c r="BG96" s="1" t="str">
        <f t="shared" si="118"/>
        <v/>
      </c>
      <c r="BH96" s="1">
        <f t="shared" si="133"/>
        <v>0</v>
      </c>
      <c r="BI96" s="1" t="str">
        <f t="shared" si="119"/>
        <v/>
      </c>
      <c r="BJ96" s="1">
        <f t="shared" si="134"/>
        <v>0</v>
      </c>
      <c r="BK96" s="1" t="str">
        <f t="shared" si="120"/>
        <v/>
      </c>
      <c r="BL96" s="1">
        <f t="shared" si="135"/>
        <v>0</v>
      </c>
      <c r="BM96" s="1" t="str">
        <f t="shared" si="136"/>
        <v>0</v>
      </c>
      <c r="BN96" s="1" t="str">
        <f t="shared" si="137"/>
        <v>0</v>
      </c>
      <c r="BO96" s="1" t="str">
        <f t="shared" si="138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WLLLLL</v>
      </c>
      <c r="BX96" s="1">
        <f>General!G94</f>
        <v>-6</v>
      </c>
    </row>
    <row r="97" spans="1:76" ht="15.75" thickBot="1">
      <c r="A97" s="1">
        <v>88</v>
      </c>
      <c r="B97" s="9" t="str">
        <f t="shared" si="96"/>
        <v/>
      </c>
      <c r="C97" s="102" t="str">
        <f t="shared" si="86"/>
        <v/>
      </c>
      <c r="D97" s="97" t="str">
        <f t="shared" si="121"/>
        <v/>
      </c>
      <c r="E97" s="98" t="str">
        <f t="shared" si="122"/>
        <v/>
      </c>
      <c r="F97" s="8" t="str">
        <f t="shared" si="97"/>
        <v/>
      </c>
      <c r="H97" s="105" t="str">
        <f t="shared" si="87"/>
        <v/>
      </c>
      <c r="I97" s="97" t="str">
        <f t="shared" si="123"/>
        <v/>
      </c>
      <c r="J97" s="98" t="str">
        <f t="shared" si="124"/>
        <v/>
      </c>
      <c r="K97" s="8" t="str">
        <f t="shared" si="125"/>
        <v/>
      </c>
      <c r="L97" s="54"/>
      <c r="M97" s="18" t="str">
        <f>IF('Hedging Dashboard'!AH97="","",'Hedging Dashboard'!AH97)</f>
        <v/>
      </c>
      <c r="O97" s="9" t="str">
        <f t="shared" si="88"/>
        <v/>
      </c>
      <c r="P97" s="97" t="str">
        <f t="shared" si="126"/>
        <v/>
      </c>
      <c r="Q97" s="98" t="str">
        <f t="shared" si="127"/>
        <v/>
      </c>
      <c r="R97" s="4" t="str">
        <f t="shared" si="128"/>
        <v/>
      </c>
      <c r="S97" s="4" t="str">
        <f t="shared" si="98"/>
        <v/>
      </c>
      <c r="T97" s="107" t="str">
        <f t="shared" si="129"/>
        <v/>
      </c>
      <c r="U97" s="4" t="str">
        <f>IF(M97="","",IF(B97="NB",U96,IF(T97="",SUM($T$5:$T97)+S97,SUM($T$5:$T97))))</f>
        <v/>
      </c>
      <c r="V97" s="109" t="str">
        <f t="shared" si="85"/>
        <v/>
      </c>
      <c r="W97" s="83" t="e">
        <f t="shared" si="99"/>
        <v>#VALUE!</v>
      </c>
      <c r="X97" s="85" t="str">
        <f t="shared" si="100"/>
        <v/>
      </c>
      <c r="Y97" s="9" t="str">
        <f t="shared" si="95"/>
        <v>B</v>
      </c>
      <c r="Z97" s="4" t="str">
        <f t="shared" si="91"/>
        <v>F</v>
      </c>
      <c r="AA97" s="4" t="str">
        <f t="shared" si="92"/>
        <v>B</v>
      </c>
      <c r="AB97" s="4" t="str">
        <f t="shared" si="89"/>
        <v/>
      </c>
      <c r="AC97" s="4" t="str">
        <f t="shared" si="93"/>
        <v/>
      </c>
      <c r="AD97" s="4" t="str">
        <f t="shared" si="94"/>
        <v/>
      </c>
      <c r="AE97" s="1" t="str">
        <f t="shared" si="101"/>
        <v/>
      </c>
      <c r="AF97" s="1" t="str">
        <f t="shared" si="102"/>
        <v/>
      </c>
      <c r="AG97" s="1" t="str">
        <f t="shared" si="103"/>
        <v/>
      </c>
      <c r="AH97" s="1" t="str">
        <f t="shared" si="104"/>
        <v/>
      </c>
      <c r="AI97" s="1" t="str">
        <f t="shared" si="105"/>
        <v/>
      </c>
      <c r="AJ97" s="1" t="str">
        <f t="shared" si="106"/>
        <v/>
      </c>
      <c r="AK97" s="1">
        <f t="shared" si="130"/>
        <v>0</v>
      </c>
      <c r="AL97" s="1">
        <f t="shared" si="131"/>
        <v>0</v>
      </c>
      <c r="AM97" s="1" t="str">
        <f t="shared" si="90"/>
        <v/>
      </c>
      <c r="AN97" s="1">
        <f t="shared" si="107"/>
        <v>0</v>
      </c>
      <c r="AO97" s="1" t="str">
        <f t="shared" si="139"/>
        <v/>
      </c>
      <c r="AP97" s="1" t="str">
        <f t="shared" si="108"/>
        <v>N</v>
      </c>
      <c r="AQ97" s="1" t="str">
        <f t="shared" si="109"/>
        <v>N</v>
      </c>
      <c r="AR97" s="1" t="str">
        <f t="shared" si="110"/>
        <v>N</v>
      </c>
      <c r="AS97" s="1" t="str">
        <f t="shared" si="111"/>
        <v/>
      </c>
      <c r="AT97" s="15" t="str">
        <f t="shared" si="112"/>
        <v/>
      </c>
      <c r="AU97" s="1" t="str">
        <f t="shared" si="113"/>
        <v/>
      </c>
      <c r="AV97" s="1" t="str">
        <f t="shared" si="114"/>
        <v/>
      </c>
      <c r="AW97" s="1" t="str">
        <f t="shared" si="115"/>
        <v/>
      </c>
      <c r="AX97" s="1" t="str">
        <f t="shared" si="116"/>
        <v/>
      </c>
      <c r="AY97" s="1" t="str">
        <f t="shared" si="117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3"/>
        <v>00000</v>
      </c>
      <c r="BD97" s="1" t="str">
        <f t="shared" si="84"/>
        <v>000000</v>
      </c>
      <c r="BE97" s="1" t="str">
        <f t="shared" si="84"/>
        <v>000000</v>
      </c>
      <c r="BF97" s="1" t="str">
        <f t="shared" si="132"/>
        <v>B</v>
      </c>
      <c r="BG97" s="1" t="str">
        <f t="shared" si="118"/>
        <v/>
      </c>
      <c r="BH97" s="1">
        <f t="shared" si="133"/>
        <v>0</v>
      </c>
      <c r="BI97" s="1" t="str">
        <f t="shared" si="119"/>
        <v/>
      </c>
      <c r="BJ97" s="1">
        <f t="shared" si="134"/>
        <v>0</v>
      </c>
      <c r="BK97" s="1" t="str">
        <f t="shared" si="120"/>
        <v/>
      </c>
      <c r="BL97" s="1">
        <f t="shared" si="135"/>
        <v>0</v>
      </c>
      <c r="BM97" s="1" t="str">
        <f t="shared" si="136"/>
        <v>0</v>
      </c>
      <c r="BN97" s="1" t="str">
        <f t="shared" si="137"/>
        <v>0</v>
      </c>
      <c r="BO97" s="1" t="str">
        <f t="shared" si="138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WLLLLW</v>
      </c>
      <c r="BX97" s="1">
        <f>General!G95</f>
        <v>1</v>
      </c>
    </row>
    <row r="98" spans="1:76" ht="15.75" thickBot="1">
      <c r="A98" s="1">
        <v>89</v>
      </c>
      <c r="B98" s="9" t="str">
        <f t="shared" si="96"/>
        <v/>
      </c>
      <c r="C98" s="102" t="str">
        <f t="shared" si="86"/>
        <v/>
      </c>
      <c r="D98" s="97" t="str">
        <f t="shared" si="121"/>
        <v/>
      </c>
      <c r="E98" s="98" t="str">
        <f t="shared" si="122"/>
        <v/>
      </c>
      <c r="F98" s="8" t="str">
        <f t="shared" si="97"/>
        <v/>
      </c>
      <c r="H98" s="105" t="str">
        <f t="shared" si="87"/>
        <v/>
      </c>
      <c r="I98" s="97" t="str">
        <f t="shared" si="123"/>
        <v/>
      </c>
      <c r="J98" s="98" t="str">
        <f t="shared" si="124"/>
        <v/>
      </c>
      <c r="K98" s="8" t="str">
        <f t="shared" si="125"/>
        <v/>
      </c>
      <c r="L98" s="54"/>
      <c r="M98" s="18" t="str">
        <f>IF('Hedging Dashboard'!AH98="","",'Hedging Dashboard'!AH98)</f>
        <v/>
      </c>
      <c r="O98" s="9" t="str">
        <f t="shared" si="88"/>
        <v/>
      </c>
      <c r="P98" s="97" t="str">
        <f t="shared" si="126"/>
        <v/>
      </c>
      <c r="Q98" s="98" t="str">
        <f t="shared" si="127"/>
        <v/>
      </c>
      <c r="R98" s="4" t="str">
        <f t="shared" si="128"/>
        <v/>
      </c>
      <c r="S98" s="4" t="str">
        <f t="shared" si="98"/>
        <v/>
      </c>
      <c r="T98" s="107" t="str">
        <f t="shared" si="129"/>
        <v/>
      </c>
      <c r="U98" s="4" t="str">
        <f>IF(M98="","",IF(B98="NB",U97,IF(T98="",SUM($T$5:$T98)+S98,SUM($T$5:$T98))))</f>
        <v/>
      </c>
      <c r="V98" s="109" t="str">
        <f t="shared" si="85"/>
        <v/>
      </c>
      <c r="W98" s="83" t="e">
        <f t="shared" si="99"/>
        <v>#VALUE!</v>
      </c>
      <c r="X98" s="85" t="str">
        <f t="shared" si="100"/>
        <v/>
      </c>
      <c r="Y98" s="9" t="str">
        <f t="shared" si="95"/>
        <v>B</v>
      </c>
      <c r="Z98" s="4" t="str">
        <f t="shared" si="91"/>
        <v>F</v>
      </c>
      <c r="AA98" s="4" t="str">
        <f t="shared" si="92"/>
        <v>B</v>
      </c>
      <c r="AB98" s="4" t="str">
        <f t="shared" si="89"/>
        <v/>
      </c>
      <c r="AC98" s="4" t="str">
        <f t="shared" si="93"/>
        <v/>
      </c>
      <c r="AD98" s="4" t="str">
        <f t="shared" si="94"/>
        <v/>
      </c>
      <c r="AE98" s="1" t="str">
        <f t="shared" si="101"/>
        <v/>
      </c>
      <c r="AF98" s="1" t="str">
        <f t="shared" si="102"/>
        <v/>
      </c>
      <c r="AG98" s="1" t="str">
        <f t="shared" si="103"/>
        <v/>
      </c>
      <c r="AH98" s="1" t="str">
        <f t="shared" si="104"/>
        <v/>
      </c>
      <c r="AI98" s="1" t="str">
        <f t="shared" si="105"/>
        <v/>
      </c>
      <c r="AJ98" s="1" t="str">
        <f t="shared" si="106"/>
        <v/>
      </c>
      <c r="AK98" s="1">
        <f t="shared" si="130"/>
        <v>0</v>
      </c>
      <c r="AL98" s="1">
        <f t="shared" si="131"/>
        <v>0</v>
      </c>
      <c r="AM98" s="1" t="str">
        <f t="shared" si="90"/>
        <v/>
      </c>
      <c r="AN98" s="1">
        <f t="shared" si="107"/>
        <v>0</v>
      </c>
      <c r="AO98" s="1" t="str">
        <f t="shared" si="139"/>
        <v/>
      </c>
      <c r="AP98" s="1" t="str">
        <f t="shared" si="108"/>
        <v>N</v>
      </c>
      <c r="AQ98" s="1" t="str">
        <f t="shared" si="109"/>
        <v>N</v>
      </c>
      <c r="AR98" s="1" t="str">
        <f t="shared" si="110"/>
        <v>N</v>
      </c>
      <c r="AS98" s="1" t="str">
        <f t="shared" si="111"/>
        <v/>
      </c>
      <c r="AT98" s="15" t="str">
        <f t="shared" si="112"/>
        <v/>
      </c>
      <c r="AU98" s="1" t="str">
        <f t="shared" si="113"/>
        <v/>
      </c>
      <c r="AV98" s="1" t="str">
        <f t="shared" si="114"/>
        <v/>
      </c>
      <c r="AW98" s="1" t="str">
        <f t="shared" si="115"/>
        <v/>
      </c>
      <c r="AX98" s="1" t="str">
        <f t="shared" si="116"/>
        <v/>
      </c>
      <c r="AY98" s="1" t="str">
        <f t="shared" si="117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3"/>
        <v>00000</v>
      </c>
      <c r="BD98" s="1" t="str">
        <f t="shared" si="84"/>
        <v>000000</v>
      </c>
      <c r="BE98" s="1" t="str">
        <f t="shared" si="84"/>
        <v>000000</v>
      </c>
      <c r="BF98" s="1" t="str">
        <f t="shared" si="132"/>
        <v>B</v>
      </c>
      <c r="BG98" s="1" t="str">
        <f t="shared" si="118"/>
        <v/>
      </c>
      <c r="BH98" s="1">
        <f t="shared" si="133"/>
        <v>0</v>
      </c>
      <c r="BI98" s="1" t="str">
        <f t="shared" si="119"/>
        <v/>
      </c>
      <c r="BJ98" s="1">
        <f t="shared" si="134"/>
        <v>0</v>
      </c>
      <c r="BK98" s="1" t="str">
        <f t="shared" si="120"/>
        <v/>
      </c>
      <c r="BL98" s="1">
        <f t="shared" si="135"/>
        <v>0</v>
      </c>
      <c r="BM98" s="1" t="str">
        <f t="shared" si="136"/>
        <v>0</v>
      </c>
      <c r="BN98" s="1" t="str">
        <f t="shared" si="137"/>
        <v>0</v>
      </c>
      <c r="BO98" s="1" t="str">
        <f t="shared" si="138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WLLLWL</v>
      </c>
      <c r="BX98" s="1">
        <f>General!G96</f>
        <v>-1</v>
      </c>
    </row>
    <row r="99" spans="1:76" ht="15.75" thickBot="1">
      <c r="A99" s="1">
        <v>90</v>
      </c>
      <c r="B99" s="86" t="str">
        <f t="shared" si="96"/>
        <v/>
      </c>
      <c r="C99" s="103" t="str">
        <f t="shared" si="86"/>
        <v/>
      </c>
      <c r="D99" s="99" t="str">
        <f t="shared" si="121"/>
        <v/>
      </c>
      <c r="E99" s="100" t="str">
        <f t="shared" si="122"/>
        <v/>
      </c>
      <c r="F99" s="10" t="str">
        <f t="shared" si="97"/>
        <v/>
      </c>
      <c r="H99" s="106" t="str">
        <f t="shared" si="87"/>
        <v/>
      </c>
      <c r="I99" s="99" t="str">
        <f t="shared" si="123"/>
        <v/>
      </c>
      <c r="J99" s="100" t="str">
        <f t="shared" si="124"/>
        <v/>
      </c>
      <c r="K99" s="10" t="str">
        <f t="shared" si="125"/>
        <v/>
      </c>
      <c r="L99" s="54"/>
      <c r="M99" s="18" t="str">
        <f>IF('Hedging Dashboard'!AH99="","",'Hedging Dashboard'!AH99)</f>
        <v/>
      </c>
      <c r="O99" s="86" t="str">
        <f t="shared" si="88"/>
        <v/>
      </c>
      <c r="P99" s="99" t="str">
        <f t="shared" si="126"/>
        <v/>
      </c>
      <c r="Q99" s="100" t="str">
        <f t="shared" si="127"/>
        <v/>
      </c>
      <c r="R99" s="5" t="str">
        <f t="shared" si="128"/>
        <v/>
      </c>
      <c r="S99" s="5" t="str">
        <f t="shared" si="98"/>
        <v/>
      </c>
      <c r="T99" s="107" t="str">
        <f t="shared" si="129"/>
        <v/>
      </c>
      <c r="U99" s="5" t="str">
        <f>IF(M99="","",IF(B99="NB",U98,IF(T99="",SUM($T$5:$T99)+S99,SUM($T$5:$T99))))</f>
        <v/>
      </c>
      <c r="V99" s="110" t="str">
        <f t="shared" si="85"/>
        <v/>
      </c>
      <c r="W99" s="83" t="e">
        <f t="shared" si="99"/>
        <v>#VALUE!</v>
      </c>
      <c r="X99" s="85" t="str">
        <f t="shared" si="100"/>
        <v/>
      </c>
      <c r="Y99" s="9" t="str">
        <f t="shared" si="95"/>
        <v>B</v>
      </c>
      <c r="Z99" s="4" t="str">
        <f t="shared" si="91"/>
        <v>F</v>
      </c>
      <c r="AA99" s="4" t="str">
        <f t="shared" si="92"/>
        <v>B</v>
      </c>
      <c r="AB99" s="4" t="str">
        <f t="shared" si="89"/>
        <v/>
      </c>
      <c r="AC99" s="4" t="str">
        <f t="shared" si="93"/>
        <v/>
      </c>
      <c r="AD99" s="4" t="str">
        <f t="shared" si="94"/>
        <v/>
      </c>
      <c r="AE99" s="1" t="str">
        <f t="shared" si="101"/>
        <v/>
      </c>
      <c r="AF99" s="1" t="str">
        <f t="shared" si="102"/>
        <v/>
      </c>
      <c r="AG99" s="1" t="str">
        <f t="shared" si="103"/>
        <v/>
      </c>
      <c r="AH99" s="1" t="str">
        <f t="shared" si="104"/>
        <v/>
      </c>
      <c r="AI99" s="1" t="str">
        <f t="shared" si="105"/>
        <v/>
      </c>
      <c r="AJ99" s="1" t="str">
        <f t="shared" si="106"/>
        <v/>
      </c>
      <c r="AK99" s="1">
        <f t="shared" si="130"/>
        <v>0</v>
      </c>
      <c r="AL99" s="1">
        <f t="shared" si="131"/>
        <v>0</v>
      </c>
      <c r="AM99" s="1" t="str">
        <f t="shared" si="90"/>
        <v/>
      </c>
      <c r="AN99" s="1">
        <f t="shared" si="107"/>
        <v>0</v>
      </c>
      <c r="AO99" s="1" t="str">
        <f t="shared" si="139"/>
        <v/>
      </c>
      <c r="AP99" s="1" t="str">
        <f t="shared" si="108"/>
        <v>N</v>
      </c>
      <c r="AQ99" s="1" t="str">
        <f t="shared" si="109"/>
        <v>N</v>
      </c>
      <c r="AR99" s="1" t="str">
        <f t="shared" si="110"/>
        <v>N</v>
      </c>
      <c r="AS99" s="1" t="str">
        <f t="shared" si="111"/>
        <v/>
      </c>
      <c r="AT99" s="15" t="str">
        <f t="shared" si="112"/>
        <v/>
      </c>
      <c r="AU99" s="1" t="str">
        <f t="shared" si="113"/>
        <v/>
      </c>
      <c r="AV99" s="1" t="str">
        <f t="shared" si="114"/>
        <v/>
      </c>
      <c r="AW99" s="1" t="str">
        <f t="shared" si="115"/>
        <v/>
      </c>
      <c r="AX99" s="1" t="str">
        <f t="shared" si="116"/>
        <v/>
      </c>
      <c r="AY99" s="1" t="str">
        <f t="shared" si="117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3"/>
        <v>00000</v>
      </c>
      <c r="BD99" s="1" t="str">
        <f t="shared" si="84"/>
        <v>000000</v>
      </c>
      <c r="BE99" s="1" t="str">
        <f t="shared" si="84"/>
        <v>000000</v>
      </c>
      <c r="BF99" s="1" t="str">
        <f t="shared" si="132"/>
        <v>B</v>
      </c>
      <c r="BG99" s="1" t="str">
        <f t="shared" si="118"/>
        <v/>
      </c>
      <c r="BH99" s="1">
        <f t="shared" si="133"/>
        <v>0</v>
      </c>
      <c r="BI99" s="1" t="str">
        <f t="shared" si="119"/>
        <v/>
      </c>
      <c r="BJ99" s="1">
        <f t="shared" si="134"/>
        <v>0</v>
      </c>
      <c r="BK99" s="1" t="str">
        <f t="shared" si="120"/>
        <v/>
      </c>
      <c r="BL99" s="1">
        <f t="shared" si="135"/>
        <v>0</v>
      </c>
      <c r="BM99" s="1" t="str">
        <f t="shared" si="136"/>
        <v>0</v>
      </c>
      <c r="BN99" s="1" t="str">
        <f t="shared" si="137"/>
        <v>0</v>
      </c>
      <c r="BO99" s="1" t="str">
        <f t="shared" si="138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WLLLWW</v>
      </c>
      <c r="BX99" s="1">
        <f>General!G97</f>
        <v>3</v>
      </c>
    </row>
    <row r="100" spans="1:76" ht="15.75" thickBot="1">
      <c r="A100" s="1">
        <v>91</v>
      </c>
      <c r="B100" s="12" t="str">
        <f t="shared" si="96"/>
        <v/>
      </c>
      <c r="C100" s="101" t="str">
        <f t="shared" si="86"/>
        <v/>
      </c>
      <c r="D100" s="13" t="str">
        <f t="shared" si="121"/>
        <v/>
      </c>
      <c r="E100" s="45" t="str">
        <f t="shared" si="122"/>
        <v/>
      </c>
      <c r="F100" s="14" t="str">
        <f t="shared" si="97"/>
        <v/>
      </c>
      <c r="H100" s="104" t="str">
        <f t="shared" si="87"/>
        <v/>
      </c>
      <c r="I100" s="13" t="str">
        <f t="shared" si="123"/>
        <v/>
      </c>
      <c r="J100" s="45" t="str">
        <f t="shared" si="124"/>
        <v/>
      </c>
      <c r="K100" s="14" t="str">
        <f t="shared" si="125"/>
        <v/>
      </c>
      <c r="L100" s="54"/>
      <c r="M100" s="18" t="str">
        <f>IF('Hedging Dashboard'!AH100="","",'Hedging Dashboard'!AH100)</f>
        <v/>
      </c>
      <c r="O100" s="12" t="str">
        <f t="shared" si="88"/>
        <v/>
      </c>
      <c r="P100" s="13" t="str">
        <f t="shared" si="126"/>
        <v/>
      </c>
      <c r="Q100" s="45" t="str">
        <f t="shared" si="127"/>
        <v/>
      </c>
      <c r="R100" s="96" t="str">
        <f t="shared" si="128"/>
        <v/>
      </c>
      <c r="S100" s="96" t="str">
        <f t="shared" si="98"/>
        <v/>
      </c>
      <c r="T100" s="107" t="str">
        <f t="shared" si="129"/>
        <v/>
      </c>
      <c r="U100" s="96" t="str">
        <f>IF(M100="","",IF(B100="NB",U99,IF(T100="",SUM($T$5:$T100)+S100,SUM($T$5:$T100))))</f>
        <v/>
      </c>
      <c r="V100" s="108" t="str">
        <f t="shared" si="85"/>
        <v/>
      </c>
      <c r="W100" s="83" t="e">
        <f t="shared" si="99"/>
        <v>#VALUE!</v>
      </c>
      <c r="X100" s="85" t="str">
        <f t="shared" si="100"/>
        <v/>
      </c>
      <c r="Y100" s="9" t="str">
        <f t="shared" si="95"/>
        <v>B</v>
      </c>
      <c r="Z100" s="4" t="str">
        <f t="shared" si="91"/>
        <v>F</v>
      </c>
      <c r="AA100" s="4" t="str">
        <f t="shared" si="92"/>
        <v>B</v>
      </c>
      <c r="AB100" s="4" t="str">
        <f t="shared" si="89"/>
        <v/>
      </c>
      <c r="AC100" s="4" t="str">
        <f t="shared" si="93"/>
        <v/>
      </c>
      <c r="AD100" s="4" t="str">
        <f t="shared" si="94"/>
        <v/>
      </c>
      <c r="AE100" s="1" t="str">
        <f t="shared" si="101"/>
        <v/>
      </c>
      <c r="AF100" s="1" t="str">
        <f t="shared" si="102"/>
        <v/>
      </c>
      <c r="AG100" s="1" t="str">
        <f t="shared" si="103"/>
        <v/>
      </c>
      <c r="AH100" s="1" t="str">
        <f t="shared" si="104"/>
        <v/>
      </c>
      <c r="AI100" s="1" t="str">
        <f t="shared" si="105"/>
        <v/>
      </c>
      <c r="AJ100" s="1" t="str">
        <f t="shared" si="106"/>
        <v/>
      </c>
      <c r="AK100" s="1">
        <f t="shared" si="130"/>
        <v>0</v>
      </c>
      <c r="AL100" s="1">
        <f t="shared" si="131"/>
        <v>0</v>
      </c>
      <c r="AM100" s="1" t="str">
        <f t="shared" si="90"/>
        <v/>
      </c>
      <c r="AN100" s="1">
        <f t="shared" si="107"/>
        <v>0</v>
      </c>
      <c r="AO100" s="1" t="str">
        <f t="shared" si="139"/>
        <v/>
      </c>
      <c r="AP100" s="1" t="str">
        <f t="shared" si="108"/>
        <v>N</v>
      </c>
      <c r="AQ100" s="1" t="str">
        <f t="shared" si="109"/>
        <v>N</v>
      </c>
      <c r="AR100" s="1" t="str">
        <f t="shared" si="110"/>
        <v>N</v>
      </c>
      <c r="AS100" s="1" t="str">
        <f t="shared" si="111"/>
        <v/>
      </c>
      <c r="AT100" s="15" t="str">
        <f t="shared" si="112"/>
        <v/>
      </c>
      <c r="AU100" s="1" t="str">
        <f t="shared" si="113"/>
        <v/>
      </c>
      <c r="AV100" s="1" t="str">
        <f t="shared" si="114"/>
        <v/>
      </c>
      <c r="AW100" s="1" t="str">
        <f t="shared" si="115"/>
        <v/>
      </c>
      <c r="AX100" s="1" t="str">
        <f t="shared" si="116"/>
        <v/>
      </c>
      <c r="AY100" s="1" t="str">
        <f t="shared" si="117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3"/>
        <v>00000</v>
      </c>
      <c r="BD100" s="1" t="str">
        <f t="shared" si="84"/>
        <v>000000</v>
      </c>
      <c r="BE100" s="1" t="str">
        <f t="shared" si="84"/>
        <v>000000</v>
      </c>
      <c r="BF100" s="1" t="str">
        <f t="shared" si="132"/>
        <v>B</v>
      </c>
      <c r="BG100" s="1" t="str">
        <f t="shared" si="118"/>
        <v/>
      </c>
      <c r="BH100" s="1">
        <f t="shared" si="133"/>
        <v>0</v>
      </c>
      <c r="BI100" s="1" t="str">
        <f t="shared" si="119"/>
        <v/>
      </c>
      <c r="BJ100" s="1">
        <f t="shared" si="134"/>
        <v>0</v>
      </c>
      <c r="BK100" s="1" t="str">
        <f t="shared" si="120"/>
        <v/>
      </c>
      <c r="BL100" s="1">
        <f t="shared" si="135"/>
        <v>0</v>
      </c>
      <c r="BM100" s="1" t="str">
        <f t="shared" si="136"/>
        <v>0</v>
      </c>
      <c r="BN100" s="1" t="str">
        <f t="shared" si="137"/>
        <v>0</v>
      </c>
      <c r="BO100" s="1" t="str">
        <f t="shared" si="138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WLLWLL</v>
      </c>
      <c r="BX100" s="1">
        <f>General!G98</f>
        <v>-3</v>
      </c>
    </row>
    <row r="101" spans="1:76" ht="15.75" thickBot="1">
      <c r="A101" s="1">
        <v>92</v>
      </c>
      <c r="B101" s="9" t="str">
        <f t="shared" si="96"/>
        <v/>
      </c>
      <c r="C101" s="102" t="str">
        <f t="shared" si="86"/>
        <v/>
      </c>
      <c r="D101" s="97" t="str">
        <f t="shared" si="121"/>
        <v/>
      </c>
      <c r="E101" s="98" t="str">
        <f t="shared" si="122"/>
        <v/>
      </c>
      <c r="F101" s="8" t="str">
        <f t="shared" si="97"/>
        <v/>
      </c>
      <c r="H101" s="105" t="str">
        <f t="shared" si="87"/>
        <v/>
      </c>
      <c r="I101" s="97" t="str">
        <f t="shared" si="123"/>
        <v/>
      </c>
      <c r="J101" s="98" t="str">
        <f t="shared" si="124"/>
        <v/>
      </c>
      <c r="K101" s="8" t="str">
        <f t="shared" si="125"/>
        <v/>
      </c>
      <c r="L101" s="54"/>
      <c r="M101" s="18" t="str">
        <f>IF('Hedging Dashboard'!AH101="","",'Hedging Dashboard'!AH101)</f>
        <v/>
      </c>
      <c r="O101" s="9" t="str">
        <f t="shared" si="88"/>
        <v/>
      </c>
      <c r="P101" s="97" t="str">
        <f t="shared" si="126"/>
        <v/>
      </c>
      <c r="Q101" s="98" t="str">
        <f t="shared" si="127"/>
        <v/>
      </c>
      <c r="R101" s="4" t="str">
        <f t="shared" si="128"/>
        <v/>
      </c>
      <c r="S101" s="4" t="str">
        <f t="shared" si="98"/>
        <v/>
      </c>
      <c r="T101" s="107" t="str">
        <f t="shared" si="129"/>
        <v/>
      </c>
      <c r="U101" s="4" t="str">
        <f>IF(M101="","",IF(B101="NB",U100,IF(T101="",SUM($T$5:$T101)+S101,SUM($T$5:$T101))))</f>
        <v/>
      </c>
      <c r="V101" s="109" t="str">
        <f t="shared" si="85"/>
        <v/>
      </c>
      <c r="W101" s="83" t="e">
        <f t="shared" si="99"/>
        <v>#VALUE!</v>
      </c>
      <c r="X101" s="85" t="str">
        <f t="shared" si="100"/>
        <v/>
      </c>
      <c r="Y101" s="9" t="str">
        <f t="shared" si="95"/>
        <v>B</v>
      </c>
      <c r="Z101" s="4" t="str">
        <f t="shared" si="91"/>
        <v>F</v>
      </c>
      <c r="AA101" s="4" t="str">
        <f t="shared" si="92"/>
        <v>B</v>
      </c>
      <c r="AB101" s="4" t="str">
        <f t="shared" si="89"/>
        <v/>
      </c>
      <c r="AC101" s="4" t="str">
        <f t="shared" si="93"/>
        <v/>
      </c>
      <c r="AD101" s="4" t="str">
        <f t="shared" si="94"/>
        <v/>
      </c>
      <c r="AE101" s="1" t="str">
        <f t="shared" si="101"/>
        <v/>
      </c>
      <c r="AF101" s="1" t="str">
        <f t="shared" si="102"/>
        <v/>
      </c>
      <c r="AG101" s="1" t="str">
        <f t="shared" si="103"/>
        <v/>
      </c>
      <c r="AH101" s="1" t="str">
        <f t="shared" si="104"/>
        <v/>
      </c>
      <c r="AI101" s="1" t="str">
        <f t="shared" si="105"/>
        <v/>
      </c>
      <c r="AJ101" s="1" t="str">
        <f t="shared" si="106"/>
        <v/>
      </c>
      <c r="AK101" s="1">
        <f t="shared" si="130"/>
        <v>0</v>
      </c>
      <c r="AL101" s="1">
        <f t="shared" si="131"/>
        <v>0</v>
      </c>
      <c r="AM101" s="1" t="str">
        <f t="shared" si="90"/>
        <v/>
      </c>
      <c r="AN101" s="1">
        <f t="shared" si="107"/>
        <v>0</v>
      </c>
      <c r="AO101" s="1" t="str">
        <f t="shared" si="139"/>
        <v/>
      </c>
      <c r="AP101" s="1" t="str">
        <f t="shared" si="108"/>
        <v>N</v>
      </c>
      <c r="AQ101" s="1" t="str">
        <f t="shared" si="109"/>
        <v>N</v>
      </c>
      <c r="AR101" s="1" t="str">
        <f t="shared" si="110"/>
        <v>N</v>
      </c>
      <c r="AS101" s="1" t="str">
        <f t="shared" si="111"/>
        <v/>
      </c>
      <c r="AT101" s="15" t="str">
        <f t="shared" si="112"/>
        <v/>
      </c>
      <c r="AU101" s="1" t="str">
        <f t="shared" si="113"/>
        <v/>
      </c>
      <c r="AV101" s="1" t="str">
        <f t="shared" si="114"/>
        <v/>
      </c>
      <c r="AW101" s="1" t="str">
        <f t="shared" si="115"/>
        <v/>
      </c>
      <c r="AX101" s="1" t="str">
        <f t="shared" si="116"/>
        <v/>
      </c>
      <c r="AY101" s="1" t="str">
        <f t="shared" si="117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3"/>
        <v>00000</v>
      </c>
      <c r="BD101" s="1" t="str">
        <f t="shared" si="84"/>
        <v>000000</v>
      </c>
      <c r="BE101" s="1" t="str">
        <f t="shared" si="84"/>
        <v>000000</v>
      </c>
      <c r="BF101" s="1" t="str">
        <f t="shared" si="132"/>
        <v>B</v>
      </c>
      <c r="BG101" s="1" t="str">
        <f t="shared" si="118"/>
        <v/>
      </c>
      <c r="BH101" s="1">
        <f t="shared" si="133"/>
        <v>0</v>
      </c>
      <c r="BI101" s="1" t="str">
        <f t="shared" si="119"/>
        <v/>
      </c>
      <c r="BJ101" s="1">
        <f t="shared" si="134"/>
        <v>0</v>
      </c>
      <c r="BK101" s="1" t="str">
        <f t="shared" si="120"/>
        <v/>
      </c>
      <c r="BL101" s="1">
        <f t="shared" si="135"/>
        <v>0</v>
      </c>
      <c r="BM101" s="1" t="str">
        <f t="shared" si="136"/>
        <v>0</v>
      </c>
      <c r="BN101" s="1" t="str">
        <f t="shared" si="137"/>
        <v>0</v>
      </c>
      <c r="BO101" s="1" t="str">
        <f t="shared" si="138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WLLWLW</v>
      </c>
      <c r="BX101" s="1">
        <f>General!G99</f>
        <v>1</v>
      </c>
    </row>
    <row r="102" spans="1:76" ht="15.75" thickBot="1">
      <c r="A102" s="1">
        <v>93</v>
      </c>
      <c r="B102" s="9" t="str">
        <f t="shared" si="96"/>
        <v/>
      </c>
      <c r="C102" s="102" t="str">
        <f t="shared" si="86"/>
        <v/>
      </c>
      <c r="D102" s="97" t="str">
        <f t="shared" si="121"/>
        <v/>
      </c>
      <c r="E102" s="98" t="str">
        <f t="shared" si="122"/>
        <v/>
      </c>
      <c r="F102" s="8" t="str">
        <f t="shared" si="97"/>
        <v/>
      </c>
      <c r="H102" s="105" t="str">
        <f t="shared" si="87"/>
        <v/>
      </c>
      <c r="I102" s="97" t="str">
        <f t="shared" si="123"/>
        <v/>
      </c>
      <c r="J102" s="98" t="str">
        <f t="shared" si="124"/>
        <v/>
      </c>
      <c r="K102" s="8" t="str">
        <f t="shared" si="125"/>
        <v/>
      </c>
      <c r="L102" s="54"/>
      <c r="M102" s="18" t="str">
        <f>IF('Hedging Dashboard'!AH102="","",'Hedging Dashboard'!AH102)</f>
        <v/>
      </c>
      <c r="O102" s="9" t="str">
        <f t="shared" si="88"/>
        <v/>
      </c>
      <c r="P102" s="97" t="str">
        <f t="shared" si="126"/>
        <v/>
      </c>
      <c r="Q102" s="98" t="str">
        <f t="shared" si="127"/>
        <v/>
      </c>
      <c r="R102" s="4" t="str">
        <f t="shared" si="128"/>
        <v/>
      </c>
      <c r="S102" s="4" t="str">
        <f t="shared" si="98"/>
        <v/>
      </c>
      <c r="T102" s="107" t="str">
        <f t="shared" si="129"/>
        <v/>
      </c>
      <c r="U102" s="4" t="str">
        <f>IF(M102="","",IF(B102="NB",U101,IF(T102="",SUM($T$5:$T102)+S102,SUM($T$5:$T102))))</f>
        <v/>
      </c>
      <c r="V102" s="109" t="str">
        <f t="shared" si="85"/>
        <v/>
      </c>
      <c r="W102" s="83" t="e">
        <f t="shared" si="99"/>
        <v>#VALUE!</v>
      </c>
      <c r="X102" s="85" t="str">
        <f t="shared" si="100"/>
        <v/>
      </c>
      <c r="Y102" s="9" t="str">
        <f t="shared" si="95"/>
        <v>B</v>
      </c>
      <c r="Z102" s="4" t="str">
        <f t="shared" si="91"/>
        <v>F</v>
      </c>
      <c r="AA102" s="4" t="str">
        <f t="shared" si="92"/>
        <v>B</v>
      </c>
      <c r="AB102" s="4" t="str">
        <f t="shared" si="89"/>
        <v/>
      </c>
      <c r="AC102" s="4" t="str">
        <f t="shared" si="93"/>
        <v/>
      </c>
      <c r="AD102" s="4" t="str">
        <f t="shared" si="94"/>
        <v/>
      </c>
      <c r="AE102" s="1" t="str">
        <f t="shared" si="101"/>
        <v/>
      </c>
      <c r="AF102" s="1" t="str">
        <f t="shared" si="102"/>
        <v/>
      </c>
      <c r="AG102" s="1" t="str">
        <f t="shared" si="103"/>
        <v/>
      </c>
      <c r="AH102" s="1" t="str">
        <f t="shared" si="104"/>
        <v/>
      </c>
      <c r="AI102" s="1" t="str">
        <f t="shared" si="105"/>
        <v/>
      </c>
      <c r="AJ102" s="1" t="str">
        <f t="shared" si="106"/>
        <v/>
      </c>
      <c r="AK102" s="1">
        <f t="shared" si="130"/>
        <v>0</v>
      </c>
      <c r="AL102" s="1">
        <f t="shared" si="131"/>
        <v>0</v>
      </c>
      <c r="AM102" s="1" t="str">
        <f t="shared" si="90"/>
        <v/>
      </c>
      <c r="AN102" s="1">
        <f t="shared" si="107"/>
        <v>0</v>
      </c>
      <c r="AO102" s="1" t="str">
        <f t="shared" si="139"/>
        <v/>
      </c>
      <c r="AP102" s="1" t="str">
        <f t="shared" si="108"/>
        <v>N</v>
      </c>
      <c r="AQ102" s="1" t="str">
        <f t="shared" si="109"/>
        <v>N</v>
      </c>
      <c r="AR102" s="1" t="str">
        <f t="shared" si="110"/>
        <v>N</v>
      </c>
      <c r="AS102" s="1" t="str">
        <f t="shared" si="111"/>
        <v/>
      </c>
      <c r="AT102" s="15" t="str">
        <f t="shared" si="112"/>
        <v/>
      </c>
      <c r="AU102" s="1" t="str">
        <f t="shared" si="113"/>
        <v/>
      </c>
      <c r="AV102" s="1" t="str">
        <f t="shared" si="114"/>
        <v/>
      </c>
      <c r="AW102" s="1" t="str">
        <f t="shared" si="115"/>
        <v/>
      </c>
      <c r="AX102" s="1" t="str">
        <f t="shared" si="116"/>
        <v/>
      </c>
      <c r="AY102" s="1" t="str">
        <f t="shared" si="117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3"/>
        <v>00000</v>
      </c>
      <c r="BD102" s="1" t="str">
        <f t="shared" si="84"/>
        <v>000000</v>
      </c>
      <c r="BE102" s="1" t="str">
        <f t="shared" si="84"/>
        <v>000000</v>
      </c>
      <c r="BF102" s="1" t="str">
        <f t="shared" si="132"/>
        <v>B</v>
      </c>
      <c r="BG102" s="1" t="str">
        <f t="shared" si="118"/>
        <v/>
      </c>
      <c r="BH102" s="1">
        <f t="shared" si="133"/>
        <v>0</v>
      </c>
      <c r="BI102" s="1" t="str">
        <f t="shared" si="119"/>
        <v/>
      </c>
      <c r="BJ102" s="1">
        <f t="shared" si="134"/>
        <v>0</v>
      </c>
      <c r="BK102" s="1" t="str">
        <f t="shared" si="120"/>
        <v/>
      </c>
      <c r="BL102" s="1">
        <f t="shared" si="135"/>
        <v>0</v>
      </c>
      <c r="BM102" s="1" t="str">
        <f t="shared" si="136"/>
        <v>0</v>
      </c>
      <c r="BN102" s="1" t="str">
        <f t="shared" si="137"/>
        <v>0</v>
      </c>
      <c r="BO102" s="1" t="str">
        <f t="shared" si="138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WLLWWL</v>
      </c>
      <c r="BX102" s="1">
        <f>General!G100</f>
        <v>-1</v>
      </c>
    </row>
    <row r="103" spans="1:76" ht="15.75" thickBot="1">
      <c r="A103" s="1">
        <v>94</v>
      </c>
      <c r="B103" s="9" t="str">
        <f t="shared" si="96"/>
        <v/>
      </c>
      <c r="C103" s="102" t="str">
        <f t="shared" si="86"/>
        <v/>
      </c>
      <c r="D103" s="97" t="str">
        <f t="shared" si="121"/>
        <v/>
      </c>
      <c r="E103" s="98" t="str">
        <f t="shared" si="122"/>
        <v/>
      </c>
      <c r="F103" s="8" t="str">
        <f t="shared" si="97"/>
        <v/>
      </c>
      <c r="H103" s="105" t="str">
        <f t="shared" si="87"/>
        <v/>
      </c>
      <c r="I103" s="97" t="str">
        <f t="shared" si="123"/>
        <v/>
      </c>
      <c r="J103" s="98" t="str">
        <f t="shared" si="124"/>
        <v/>
      </c>
      <c r="K103" s="8" t="str">
        <f t="shared" si="125"/>
        <v/>
      </c>
      <c r="L103" s="54"/>
      <c r="M103" s="18" t="str">
        <f>IF('Hedging Dashboard'!AH103="","",'Hedging Dashboard'!AH103)</f>
        <v/>
      </c>
      <c r="O103" s="9" t="str">
        <f t="shared" si="88"/>
        <v/>
      </c>
      <c r="P103" s="97" t="str">
        <f t="shared" si="126"/>
        <v/>
      </c>
      <c r="Q103" s="98" t="str">
        <f t="shared" si="127"/>
        <v/>
      </c>
      <c r="R103" s="4" t="str">
        <f t="shared" si="128"/>
        <v/>
      </c>
      <c r="S103" s="4" t="str">
        <f t="shared" si="98"/>
        <v/>
      </c>
      <c r="T103" s="107" t="str">
        <f t="shared" si="129"/>
        <v/>
      </c>
      <c r="U103" s="4" t="str">
        <f>IF(M103="","",IF(B103="NB",U102,IF(T103="",SUM($T$5:$T103)+S103,SUM($T$5:$T103))))</f>
        <v/>
      </c>
      <c r="V103" s="109" t="str">
        <f t="shared" si="85"/>
        <v/>
      </c>
      <c r="W103" s="83" t="e">
        <f t="shared" si="99"/>
        <v>#VALUE!</v>
      </c>
      <c r="X103" s="85" t="str">
        <f t="shared" si="100"/>
        <v/>
      </c>
      <c r="Y103" s="9" t="str">
        <f t="shared" si="95"/>
        <v>B</v>
      </c>
      <c r="Z103" s="4" t="str">
        <f t="shared" si="91"/>
        <v>F</v>
      </c>
      <c r="AA103" s="4" t="str">
        <f t="shared" si="92"/>
        <v>B</v>
      </c>
      <c r="AB103" s="4" t="str">
        <f t="shared" si="89"/>
        <v/>
      </c>
      <c r="AC103" s="4" t="str">
        <f t="shared" si="93"/>
        <v/>
      </c>
      <c r="AD103" s="4" t="str">
        <f t="shared" si="94"/>
        <v/>
      </c>
      <c r="AE103" s="1" t="str">
        <f t="shared" si="101"/>
        <v/>
      </c>
      <c r="AF103" s="1" t="str">
        <f t="shared" si="102"/>
        <v/>
      </c>
      <c r="AG103" s="1" t="str">
        <f t="shared" si="103"/>
        <v/>
      </c>
      <c r="AH103" s="1" t="str">
        <f t="shared" si="104"/>
        <v/>
      </c>
      <c r="AI103" s="1" t="str">
        <f t="shared" si="105"/>
        <v/>
      </c>
      <c r="AJ103" s="1" t="str">
        <f t="shared" si="106"/>
        <v/>
      </c>
      <c r="AK103" s="1">
        <f t="shared" si="130"/>
        <v>0</v>
      </c>
      <c r="AL103" s="1">
        <f t="shared" si="131"/>
        <v>0</v>
      </c>
      <c r="AM103" s="1" t="str">
        <f t="shared" ref="AM103:AM109" si="140">IF(M103="","",IF(AM102+AN103&gt;=10,10,IF(AM102+AN103&lt;=-10,-10,AM102+AN103)))</f>
        <v/>
      </c>
      <c r="AN103" s="1">
        <f t="shared" si="107"/>
        <v>0</v>
      </c>
      <c r="AO103" s="1" t="str">
        <f t="shared" si="139"/>
        <v/>
      </c>
      <c r="AP103" s="1" t="str">
        <f t="shared" si="108"/>
        <v>N</v>
      </c>
      <c r="AQ103" s="1" t="str">
        <f t="shared" si="109"/>
        <v>N</v>
      </c>
      <c r="AR103" s="1" t="str">
        <f t="shared" si="110"/>
        <v>N</v>
      </c>
      <c r="AS103" s="1" t="str">
        <f t="shared" si="111"/>
        <v/>
      </c>
      <c r="AT103" s="15" t="str">
        <f t="shared" si="112"/>
        <v/>
      </c>
      <c r="AU103" s="1" t="str">
        <f t="shared" si="113"/>
        <v/>
      </c>
      <c r="AV103" s="1" t="str">
        <f t="shared" si="114"/>
        <v/>
      </c>
      <c r="AW103" s="1" t="str">
        <f t="shared" si="115"/>
        <v/>
      </c>
      <c r="AX103" s="1" t="str">
        <f t="shared" si="116"/>
        <v/>
      </c>
      <c r="AY103" s="1" t="str">
        <f t="shared" si="117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3"/>
        <v>00000</v>
      </c>
      <c r="BD103" s="1" t="str">
        <f t="shared" si="84"/>
        <v>000000</v>
      </c>
      <c r="BE103" s="1" t="str">
        <f t="shared" si="84"/>
        <v>000000</v>
      </c>
      <c r="BF103" s="1" t="str">
        <f t="shared" si="132"/>
        <v>B</v>
      </c>
      <c r="BG103" s="1" t="str">
        <f t="shared" si="118"/>
        <v/>
      </c>
      <c r="BH103" s="1">
        <f t="shared" si="133"/>
        <v>0</v>
      </c>
      <c r="BI103" s="1" t="str">
        <f t="shared" si="119"/>
        <v/>
      </c>
      <c r="BJ103" s="1">
        <f t="shared" si="134"/>
        <v>0</v>
      </c>
      <c r="BK103" s="1" t="str">
        <f t="shared" si="120"/>
        <v/>
      </c>
      <c r="BL103" s="1">
        <f t="shared" si="135"/>
        <v>0</v>
      </c>
      <c r="BM103" s="1" t="str">
        <f t="shared" si="136"/>
        <v>0</v>
      </c>
      <c r="BN103" s="1" t="str">
        <f t="shared" si="137"/>
        <v>0</v>
      </c>
      <c r="BO103" s="1" t="str">
        <f t="shared" si="138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WLLWWW</v>
      </c>
      <c r="BX103" s="1">
        <f>General!G101</f>
        <v>6</v>
      </c>
    </row>
    <row r="104" spans="1:76" ht="15.75" thickBot="1">
      <c r="A104" s="1">
        <v>95</v>
      </c>
      <c r="B104" s="86" t="str">
        <f t="shared" si="96"/>
        <v/>
      </c>
      <c r="C104" s="103" t="str">
        <f t="shared" si="86"/>
        <v/>
      </c>
      <c r="D104" s="99" t="str">
        <f t="shared" si="121"/>
        <v/>
      </c>
      <c r="E104" s="100" t="str">
        <f t="shared" si="122"/>
        <v/>
      </c>
      <c r="F104" s="10" t="str">
        <f t="shared" si="97"/>
        <v/>
      </c>
      <c r="H104" s="106" t="str">
        <f t="shared" si="87"/>
        <v/>
      </c>
      <c r="I104" s="99" t="str">
        <f t="shared" si="123"/>
        <v/>
      </c>
      <c r="J104" s="100" t="str">
        <f t="shared" si="124"/>
        <v/>
      </c>
      <c r="K104" s="10" t="str">
        <f t="shared" si="125"/>
        <v/>
      </c>
      <c r="L104" s="54"/>
      <c r="M104" s="18" t="str">
        <f>IF('Hedging Dashboard'!AH104="","",'Hedging Dashboard'!AH104)</f>
        <v/>
      </c>
      <c r="O104" s="86" t="str">
        <f t="shared" si="88"/>
        <v/>
      </c>
      <c r="P104" s="99" t="str">
        <f t="shared" si="126"/>
        <v/>
      </c>
      <c r="Q104" s="100" t="str">
        <f t="shared" si="127"/>
        <v/>
      </c>
      <c r="R104" s="5" t="str">
        <f t="shared" si="128"/>
        <v/>
      </c>
      <c r="S104" s="5" t="str">
        <f t="shared" si="98"/>
        <v/>
      </c>
      <c r="T104" s="107" t="str">
        <f t="shared" si="129"/>
        <v/>
      </c>
      <c r="U104" s="5" t="str">
        <f>IF(M104="","",IF(B104="NB",U103,IF(T104="",SUM($T$5:$T104)+S104,SUM($T$5:$T104))))</f>
        <v/>
      </c>
      <c r="V104" s="110" t="str">
        <f t="shared" si="85"/>
        <v/>
      </c>
      <c r="W104" s="83" t="e">
        <f t="shared" si="99"/>
        <v>#VALUE!</v>
      </c>
      <c r="X104" s="85" t="str">
        <f t="shared" si="100"/>
        <v/>
      </c>
      <c r="Y104" s="9" t="str">
        <f t="shared" si="95"/>
        <v>B</v>
      </c>
      <c r="Z104" s="4" t="str">
        <f t="shared" si="91"/>
        <v>F</v>
      </c>
      <c r="AA104" s="4" t="str">
        <f t="shared" si="92"/>
        <v>B</v>
      </c>
      <c r="AB104" s="4" t="str">
        <f t="shared" si="89"/>
        <v/>
      </c>
      <c r="AC104" s="4" t="str">
        <f t="shared" si="93"/>
        <v/>
      </c>
      <c r="AD104" s="4" t="str">
        <f t="shared" si="94"/>
        <v/>
      </c>
      <c r="AE104" s="1" t="str">
        <f t="shared" si="101"/>
        <v/>
      </c>
      <c r="AF104" s="1" t="str">
        <f t="shared" si="102"/>
        <v/>
      </c>
      <c r="AG104" s="1" t="str">
        <f t="shared" si="103"/>
        <v/>
      </c>
      <c r="AH104" s="1" t="str">
        <f t="shared" si="104"/>
        <v/>
      </c>
      <c r="AI104" s="1" t="str">
        <f t="shared" si="105"/>
        <v/>
      </c>
      <c r="AJ104" s="1" t="str">
        <f t="shared" si="106"/>
        <v/>
      </c>
      <c r="AK104" s="1">
        <f t="shared" si="130"/>
        <v>0</v>
      </c>
      <c r="AL104" s="1">
        <f t="shared" si="131"/>
        <v>0</v>
      </c>
      <c r="AM104" s="1" t="str">
        <f t="shared" si="140"/>
        <v/>
      </c>
      <c r="AN104" s="1">
        <f t="shared" si="107"/>
        <v>0</v>
      </c>
      <c r="AO104" s="1" t="str">
        <f t="shared" si="139"/>
        <v/>
      </c>
      <c r="AP104" s="1" t="str">
        <f t="shared" si="108"/>
        <v>N</v>
      </c>
      <c r="AQ104" s="1" t="str">
        <f t="shared" si="109"/>
        <v>N</v>
      </c>
      <c r="AR104" s="1" t="str">
        <f t="shared" si="110"/>
        <v>N</v>
      </c>
      <c r="AS104" s="1" t="str">
        <f t="shared" si="111"/>
        <v/>
      </c>
      <c r="AT104" s="15" t="str">
        <f t="shared" si="112"/>
        <v/>
      </c>
      <c r="AU104" s="1" t="str">
        <f t="shared" si="113"/>
        <v/>
      </c>
      <c r="AV104" s="1" t="str">
        <f t="shared" si="114"/>
        <v/>
      </c>
      <c r="AW104" s="1" t="str">
        <f t="shared" si="115"/>
        <v/>
      </c>
      <c r="AX104" s="1" t="str">
        <f t="shared" si="116"/>
        <v/>
      </c>
      <c r="AY104" s="1" t="str">
        <f t="shared" si="117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3"/>
        <v>00000</v>
      </c>
      <c r="BD104" s="1" t="str">
        <f t="shared" si="84"/>
        <v>000000</v>
      </c>
      <c r="BE104" s="1" t="str">
        <f t="shared" si="84"/>
        <v>000000</v>
      </c>
      <c r="BF104" s="1" t="str">
        <f t="shared" si="132"/>
        <v>B</v>
      </c>
      <c r="BG104" s="1" t="str">
        <f t="shared" si="118"/>
        <v/>
      </c>
      <c r="BH104" s="1">
        <f t="shared" si="133"/>
        <v>0</v>
      </c>
      <c r="BI104" s="1" t="str">
        <f t="shared" si="119"/>
        <v/>
      </c>
      <c r="BJ104" s="1">
        <f t="shared" si="134"/>
        <v>0</v>
      </c>
      <c r="BK104" s="1" t="str">
        <f t="shared" si="120"/>
        <v/>
      </c>
      <c r="BL104" s="1">
        <f t="shared" si="135"/>
        <v>0</v>
      </c>
      <c r="BM104" s="1" t="str">
        <f t="shared" si="136"/>
        <v>0</v>
      </c>
      <c r="BN104" s="1" t="str">
        <f t="shared" si="137"/>
        <v>0</v>
      </c>
      <c r="BO104" s="1" t="str">
        <f t="shared" si="138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WLWLLL</v>
      </c>
      <c r="BX104" s="1">
        <f>General!G102</f>
        <v>-6</v>
      </c>
    </row>
    <row r="105" spans="1:76" ht="15.75" thickBot="1">
      <c r="A105" s="1">
        <v>96</v>
      </c>
      <c r="B105" s="12" t="str">
        <f t="shared" si="96"/>
        <v/>
      </c>
      <c r="C105" s="101" t="str">
        <f t="shared" si="86"/>
        <v/>
      </c>
      <c r="D105" s="13" t="str">
        <f t="shared" si="121"/>
        <v/>
      </c>
      <c r="E105" s="45" t="str">
        <f t="shared" si="122"/>
        <v/>
      </c>
      <c r="F105" s="14" t="str">
        <f t="shared" si="97"/>
        <v/>
      </c>
      <c r="H105" s="104" t="str">
        <f t="shared" si="87"/>
        <v/>
      </c>
      <c r="I105" s="13" t="str">
        <f t="shared" si="123"/>
        <v/>
      </c>
      <c r="J105" s="45" t="str">
        <f t="shared" si="124"/>
        <v/>
      </c>
      <c r="K105" s="14" t="str">
        <f t="shared" si="125"/>
        <v/>
      </c>
      <c r="L105" s="54"/>
      <c r="M105" s="18" t="str">
        <f>IF('Hedging Dashboard'!AH105="","",'Hedging Dashboard'!AH105)</f>
        <v/>
      </c>
      <c r="O105" s="12" t="str">
        <f t="shared" si="88"/>
        <v/>
      </c>
      <c r="P105" s="13" t="str">
        <f t="shared" si="126"/>
        <v/>
      </c>
      <c r="Q105" s="45" t="str">
        <f t="shared" si="127"/>
        <v/>
      </c>
      <c r="R105" s="96" t="str">
        <f t="shared" si="128"/>
        <v/>
      </c>
      <c r="S105" s="96" t="str">
        <f t="shared" si="98"/>
        <v/>
      </c>
      <c r="T105" s="107" t="str">
        <f t="shared" si="129"/>
        <v/>
      </c>
      <c r="U105" s="96" t="str">
        <f>IF(M105="","",IF(B105="NB",U104,IF(T105="",SUM($T$5:$T105)+S105,SUM($T$5:$T105))))</f>
        <v/>
      </c>
      <c r="V105" s="108" t="str">
        <f t="shared" si="85"/>
        <v/>
      </c>
      <c r="W105" s="83" t="e">
        <f t="shared" si="99"/>
        <v>#VALUE!</v>
      </c>
      <c r="X105" s="85" t="str">
        <f t="shared" si="100"/>
        <v/>
      </c>
      <c r="Y105" s="9" t="str">
        <f t="shared" si="95"/>
        <v>B</v>
      </c>
      <c r="Z105" s="4" t="str">
        <f t="shared" si="91"/>
        <v>F</v>
      </c>
      <c r="AA105" s="4" t="str">
        <f t="shared" si="92"/>
        <v>B</v>
      </c>
      <c r="AB105" s="4" t="str">
        <f t="shared" si="89"/>
        <v/>
      </c>
      <c r="AC105" s="4" t="str">
        <f t="shared" si="93"/>
        <v/>
      </c>
      <c r="AD105" s="4" t="str">
        <f t="shared" si="94"/>
        <v/>
      </c>
      <c r="AE105" s="1" t="str">
        <f t="shared" si="101"/>
        <v/>
      </c>
      <c r="AF105" s="1" t="str">
        <f t="shared" si="102"/>
        <v/>
      </c>
      <c r="AG105" s="1" t="str">
        <f t="shared" si="103"/>
        <v/>
      </c>
      <c r="AH105" s="1" t="str">
        <f t="shared" si="104"/>
        <v/>
      </c>
      <c r="AI105" s="1" t="str">
        <f t="shared" si="105"/>
        <v/>
      </c>
      <c r="AJ105" s="1" t="str">
        <f t="shared" si="106"/>
        <v/>
      </c>
      <c r="AK105" s="1">
        <f t="shared" si="130"/>
        <v>0</v>
      </c>
      <c r="AL105" s="1">
        <f t="shared" si="131"/>
        <v>0</v>
      </c>
      <c r="AM105" s="1" t="str">
        <f t="shared" si="140"/>
        <v/>
      </c>
      <c r="AN105" s="1">
        <f t="shared" si="107"/>
        <v>0</v>
      </c>
      <c r="AO105" s="1" t="str">
        <f t="shared" si="139"/>
        <v/>
      </c>
      <c r="AP105" s="1" t="str">
        <f t="shared" si="108"/>
        <v>N</v>
      </c>
      <c r="AQ105" s="1" t="str">
        <f t="shared" si="109"/>
        <v>N</v>
      </c>
      <c r="AR105" s="1" t="str">
        <f t="shared" si="110"/>
        <v>N</v>
      </c>
      <c r="AS105" s="1" t="str">
        <f t="shared" si="111"/>
        <v/>
      </c>
      <c r="AT105" s="15" t="str">
        <f t="shared" si="112"/>
        <v/>
      </c>
      <c r="AU105" s="1" t="str">
        <f t="shared" si="113"/>
        <v/>
      </c>
      <c r="AV105" s="1" t="str">
        <f t="shared" si="114"/>
        <v/>
      </c>
      <c r="AW105" s="1" t="str">
        <f t="shared" si="115"/>
        <v/>
      </c>
      <c r="AX105" s="1" t="str">
        <f t="shared" si="116"/>
        <v/>
      </c>
      <c r="AY105" s="1" t="str">
        <f t="shared" si="117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3"/>
        <v>00000</v>
      </c>
      <c r="BD105" s="1" t="str">
        <f t="shared" si="84"/>
        <v>000000</v>
      </c>
      <c r="BE105" s="1" t="str">
        <f t="shared" si="84"/>
        <v>000000</v>
      </c>
      <c r="BF105" s="1" t="str">
        <f t="shared" si="132"/>
        <v>B</v>
      </c>
      <c r="BG105" s="1" t="str">
        <f t="shared" si="118"/>
        <v/>
      </c>
      <c r="BH105" s="1">
        <f t="shared" si="133"/>
        <v>0</v>
      </c>
      <c r="BI105" s="1" t="str">
        <f t="shared" si="119"/>
        <v/>
      </c>
      <c r="BJ105" s="1">
        <f t="shared" si="134"/>
        <v>0</v>
      </c>
      <c r="BK105" s="1" t="str">
        <f t="shared" si="120"/>
        <v/>
      </c>
      <c r="BL105" s="1">
        <f t="shared" si="135"/>
        <v>0</v>
      </c>
      <c r="BM105" s="1" t="str">
        <f t="shared" si="136"/>
        <v>0</v>
      </c>
      <c r="BN105" s="1" t="str">
        <f t="shared" si="137"/>
        <v>0</v>
      </c>
      <c r="BO105" s="1" t="str">
        <f t="shared" si="138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WLWLLW</v>
      </c>
      <c r="BX105" s="1">
        <f>General!G103</f>
        <v>1</v>
      </c>
    </row>
    <row r="106" spans="1:76" ht="15.75" thickBot="1">
      <c r="A106" s="1">
        <v>97</v>
      </c>
      <c r="B106" s="9" t="str">
        <f t="shared" si="96"/>
        <v/>
      </c>
      <c r="C106" s="102" t="str">
        <f t="shared" si="86"/>
        <v/>
      </c>
      <c r="D106" s="97" t="str">
        <f t="shared" si="121"/>
        <v/>
      </c>
      <c r="E106" s="98" t="str">
        <f t="shared" si="122"/>
        <v/>
      </c>
      <c r="F106" s="8" t="str">
        <f t="shared" si="97"/>
        <v/>
      </c>
      <c r="H106" s="105" t="str">
        <f t="shared" si="87"/>
        <v/>
      </c>
      <c r="I106" s="97" t="str">
        <f t="shared" si="123"/>
        <v/>
      </c>
      <c r="J106" s="98" t="str">
        <f t="shared" si="124"/>
        <v/>
      </c>
      <c r="K106" s="8" t="str">
        <f t="shared" si="125"/>
        <v/>
      </c>
      <c r="L106" s="54"/>
      <c r="M106" s="18" t="str">
        <f>IF('Hedging Dashboard'!AH106="","",'Hedging Dashboard'!AH106)</f>
        <v/>
      </c>
      <c r="O106" s="9" t="str">
        <f t="shared" si="88"/>
        <v/>
      </c>
      <c r="P106" s="97" t="str">
        <f t="shared" si="126"/>
        <v/>
      </c>
      <c r="Q106" s="98" t="str">
        <f t="shared" si="127"/>
        <v/>
      </c>
      <c r="R106" s="4" t="str">
        <f t="shared" si="128"/>
        <v/>
      </c>
      <c r="S106" s="4" t="str">
        <f t="shared" si="98"/>
        <v/>
      </c>
      <c r="T106" s="107" t="str">
        <f t="shared" si="129"/>
        <v/>
      </c>
      <c r="U106" s="4" t="str">
        <f>IF(M106="","",IF(B106="NB",U105,IF(T106="",SUM($T$5:$T106)+S106,SUM($T$5:$T106))))</f>
        <v/>
      </c>
      <c r="V106" s="109" t="str">
        <f t="shared" si="85"/>
        <v/>
      </c>
      <c r="W106" s="83" t="e">
        <f t="shared" si="99"/>
        <v>#VALUE!</v>
      </c>
      <c r="X106" s="85" t="str">
        <f t="shared" si="100"/>
        <v/>
      </c>
      <c r="Y106" s="9" t="str">
        <f t="shared" si="95"/>
        <v>B</v>
      </c>
      <c r="Z106" s="4" t="str">
        <f t="shared" si="91"/>
        <v>F</v>
      </c>
      <c r="AA106" s="4" t="str">
        <f t="shared" si="92"/>
        <v>B</v>
      </c>
      <c r="AB106" s="4" t="str">
        <f t="shared" si="89"/>
        <v/>
      </c>
      <c r="AC106" s="4" t="str">
        <f t="shared" si="93"/>
        <v/>
      </c>
      <c r="AD106" s="4" t="str">
        <f t="shared" si="94"/>
        <v/>
      </c>
      <c r="AE106" s="1" t="str">
        <f t="shared" ref="AE106:AE137" si="141">IF(M105="","",IF(Y106="B",IF(M105="P",BH106,""),IF(BF106="B",BH106,"")))</f>
        <v/>
      </c>
      <c r="AF106" s="1" t="str">
        <f t="shared" ref="AF106:AF137" si="142">IF(M105="","",IF(Y106="B",IF(M105="B",BH106,""),IF(BF106="P",BH106,"")))</f>
        <v/>
      </c>
      <c r="AG106" s="1" t="str">
        <f t="shared" ref="AG106:AG137" si="143">IF(M105="","",IF(Z106="C",IF(M105="B",BJ106,""),IF(BF106="B",BJ106,"")))</f>
        <v/>
      </c>
      <c r="AH106" s="1" t="str">
        <f t="shared" ref="AH106:AH137" si="144">IF(M105="","",IF(Z106="C",IF(M105="P",BJ106,""),IF(BF106="P",BJ106,"")))</f>
        <v/>
      </c>
      <c r="AI106" s="1" t="str">
        <f t="shared" ref="AI106:AI137" si="145">IF(M105="","",IF(AND(AE106="L5",AH106="L5",AY106=""),"L0",AX106))</f>
        <v/>
      </c>
      <c r="AJ106" s="1" t="str">
        <f t="shared" ref="AJ106:AJ137" si="146">IF(M105="","",IF(AND(AF106="L5",AH106="L5",AX106=""),"L0",AY106))</f>
        <v/>
      </c>
      <c r="AK106" s="1">
        <f t="shared" si="130"/>
        <v>0</v>
      </c>
      <c r="AL106" s="1">
        <f t="shared" si="131"/>
        <v>0</v>
      </c>
      <c r="AM106" s="1" t="str">
        <f t="shared" si="140"/>
        <v/>
      </c>
      <c r="AN106" s="1">
        <f t="shared" ref="AN106:AN109" si="147">IF(X106="",0,IFERROR(VLOOKUP(X101&amp;X102&amp;X103&amp;X104&amp;X105&amp;X106,BW:BX,2,FALSE),0))</f>
        <v>0</v>
      </c>
      <c r="AO106" s="1" t="str">
        <f t="shared" si="139"/>
        <v/>
      </c>
      <c r="AP106" s="1" t="str">
        <f t="shared" si="108"/>
        <v>N</v>
      </c>
      <c r="AQ106" s="1" t="str">
        <f t="shared" ref="AQ106:AQ137" si="148">IF(OR(K102&amp;K103&amp;K104="WLW",K103&amp;K104="WW"),"Y","N")</f>
        <v>N</v>
      </c>
      <c r="AR106" s="1" t="str">
        <f t="shared" ref="AR106:AR137" si="149">IF(OR(R102&amp;R103&amp;R104="WLW",R103&amp;R104="WW"),"Y","N")</f>
        <v>N</v>
      </c>
      <c r="AS106" s="1" t="str">
        <f t="shared" si="111"/>
        <v/>
      </c>
      <c r="AT106" s="15" t="str">
        <f t="shared" ref="AT106:AT137" si="150">IF(AT105="Y","N",IF(M105="","",(IF(AND(F105&amp;F106="WW",OR(AO105&amp;AO106="SC",AO105&amp;AO106="CC")),"Y",IF(AND(F104&amp;F105&amp;F106="WLW",BH106&lt;&gt;"B",OR(F104&amp;F105&amp;F106="SCC",F104&amp;F105&amp;F106="CCC")),"Y","N")))))</f>
        <v/>
      </c>
      <c r="AU106" s="1" t="str">
        <f t="shared" ref="AU106:AU137" si="151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2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5"/>
        <v/>
      </c>
      <c r="AX106" s="1" t="str">
        <f t="shared" si="116"/>
        <v/>
      </c>
      <c r="AY106" s="1" t="str">
        <f t="shared" si="117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3"/>
        <v>00000</v>
      </c>
      <c r="BD106" s="1" t="str">
        <f t="shared" si="84"/>
        <v>000000</v>
      </c>
      <c r="BE106" s="1" t="str">
        <f t="shared" si="84"/>
        <v>000000</v>
      </c>
      <c r="BF106" s="1" t="str">
        <f t="shared" si="132"/>
        <v>B</v>
      </c>
      <c r="BG106" s="1" t="str">
        <f t="shared" si="118"/>
        <v/>
      </c>
      <c r="BH106" s="1">
        <f t="shared" si="133"/>
        <v>0</v>
      </c>
      <c r="BI106" s="1" t="str">
        <f t="shared" si="119"/>
        <v/>
      </c>
      <c r="BJ106" s="1">
        <f t="shared" si="134"/>
        <v>0</v>
      </c>
      <c r="BK106" s="1" t="str">
        <f t="shared" si="120"/>
        <v/>
      </c>
      <c r="BL106" s="1">
        <f t="shared" si="135"/>
        <v>0</v>
      </c>
      <c r="BM106" s="1" t="str">
        <f t="shared" si="136"/>
        <v>0</v>
      </c>
      <c r="BN106" s="1" t="str">
        <f t="shared" si="137"/>
        <v>0</v>
      </c>
      <c r="BO106" s="1" t="str">
        <f t="shared" si="138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WLWLWL</v>
      </c>
      <c r="BX106" s="1">
        <f>General!G104</f>
        <v>-1</v>
      </c>
    </row>
    <row r="107" spans="1:76" ht="15.75" thickBot="1">
      <c r="A107" s="1">
        <v>98</v>
      </c>
      <c r="B107" s="9" t="str">
        <f t="shared" si="96"/>
        <v/>
      </c>
      <c r="C107" s="102" t="str">
        <f t="shared" si="86"/>
        <v/>
      </c>
      <c r="D107" s="97" t="str">
        <f t="shared" si="121"/>
        <v/>
      </c>
      <c r="E107" s="98" t="str">
        <f t="shared" si="122"/>
        <v/>
      </c>
      <c r="F107" s="8" t="str">
        <f t="shared" si="97"/>
        <v/>
      </c>
      <c r="H107" s="105" t="str">
        <f t="shared" si="87"/>
        <v/>
      </c>
      <c r="I107" s="97" t="str">
        <f t="shared" si="123"/>
        <v/>
      </c>
      <c r="J107" s="98" t="str">
        <f t="shared" si="124"/>
        <v/>
      </c>
      <c r="K107" s="8" t="str">
        <f t="shared" si="125"/>
        <v/>
      </c>
      <c r="L107" s="54"/>
      <c r="M107" s="18" t="str">
        <f>IF('Hedging Dashboard'!AH107="","",'Hedging Dashboard'!AH107)</f>
        <v/>
      </c>
      <c r="O107" s="9" t="str">
        <f t="shared" si="88"/>
        <v/>
      </c>
      <c r="P107" s="97" t="str">
        <f t="shared" si="126"/>
        <v/>
      </c>
      <c r="Q107" s="98" t="str">
        <f t="shared" si="127"/>
        <v/>
      </c>
      <c r="R107" s="4" t="str">
        <f t="shared" si="128"/>
        <v/>
      </c>
      <c r="S107" s="4" t="str">
        <f t="shared" si="98"/>
        <v/>
      </c>
      <c r="T107" s="107" t="str">
        <f t="shared" si="129"/>
        <v/>
      </c>
      <c r="U107" s="4" t="str">
        <f>IF(M107="","",IF(B107="NB",U106,IF(T107="",SUM($T$5:$T107)+S107,SUM($T$5:$T107))))</f>
        <v/>
      </c>
      <c r="V107" s="109" t="str">
        <f t="shared" si="85"/>
        <v/>
      </c>
      <c r="W107" s="83" t="e">
        <f t="shared" si="99"/>
        <v>#VALUE!</v>
      </c>
      <c r="X107" s="85" t="str">
        <f t="shared" si="100"/>
        <v/>
      </c>
      <c r="Y107" s="9" t="str">
        <f t="shared" si="95"/>
        <v>B</v>
      </c>
      <c r="Z107" s="4" t="str">
        <f t="shared" si="91"/>
        <v>F</v>
      </c>
      <c r="AA107" s="4" t="str">
        <f t="shared" si="92"/>
        <v>B</v>
      </c>
      <c r="AB107" s="4" t="str">
        <f t="shared" si="89"/>
        <v/>
      </c>
      <c r="AC107" s="4" t="str">
        <f t="shared" si="93"/>
        <v/>
      </c>
      <c r="AD107" s="4" t="str">
        <f t="shared" si="94"/>
        <v/>
      </c>
      <c r="AE107" s="1" t="str">
        <f t="shared" si="141"/>
        <v/>
      </c>
      <c r="AF107" s="1" t="str">
        <f t="shared" si="142"/>
        <v/>
      </c>
      <c r="AG107" s="1" t="str">
        <f t="shared" si="143"/>
        <v/>
      </c>
      <c r="AH107" s="1" t="str">
        <f t="shared" si="144"/>
        <v/>
      </c>
      <c r="AI107" s="1" t="str">
        <f t="shared" si="145"/>
        <v/>
      </c>
      <c r="AJ107" s="1" t="str">
        <f t="shared" si="146"/>
        <v/>
      </c>
      <c r="AK107" s="1">
        <f t="shared" si="130"/>
        <v>0</v>
      </c>
      <c r="AL107" s="1">
        <f t="shared" si="131"/>
        <v>0</v>
      </c>
      <c r="AM107" s="1" t="str">
        <f t="shared" si="140"/>
        <v/>
      </c>
      <c r="AN107" s="1">
        <f t="shared" si="147"/>
        <v>0</v>
      </c>
      <c r="AO107" s="1" t="str">
        <f t="shared" si="139"/>
        <v/>
      </c>
      <c r="AP107" s="1" t="str">
        <f t="shared" si="108"/>
        <v>N</v>
      </c>
      <c r="AQ107" s="1" t="str">
        <f t="shared" si="148"/>
        <v>N</v>
      </c>
      <c r="AR107" s="1" t="str">
        <f t="shared" si="149"/>
        <v>N</v>
      </c>
      <c r="AS107" s="1" t="str">
        <f t="shared" si="111"/>
        <v/>
      </c>
      <c r="AT107" s="15" t="str">
        <f t="shared" si="150"/>
        <v/>
      </c>
      <c r="AU107" s="1" t="str">
        <f t="shared" si="151"/>
        <v/>
      </c>
      <c r="AV107" s="1" t="str">
        <f t="shared" si="152"/>
        <v/>
      </c>
      <c r="AW107" s="1" t="str">
        <f t="shared" si="115"/>
        <v/>
      </c>
      <c r="AX107" s="1" t="str">
        <f t="shared" si="116"/>
        <v/>
      </c>
      <c r="AY107" s="1" t="str">
        <f t="shared" si="117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00000</v>
      </c>
      <c r="BD107" s="1" t="str">
        <f t="shared" si="84"/>
        <v>000000</v>
      </c>
      <c r="BE107" s="1" t="str">
        <f t="shared" si="84"/>
        <v>000000</v>
      </c>
      <c r="BF107" s="1" t="str">
        <f t="shared" si="132"/>
        <v>B</v>
      </c>
      <c r="BG107" s="1" t="str">
        <f t="shared" si="118"/>
        <v/>
      </c>
      <c r="BH107" s="1">
        <f t="shared" si="133"/>
        <v>0</v>
      </c>
      <c r="BI107" s="1" t="str">
        <f t="shared" si="119"/>
        <v/>
      </c>
      <c r="BJ107" s="1">
        <f t="shared" si="134"/>
        <v>0</v>
      </c>
      <c r="BK107" s="1" t="str">
        <f t="shared" si="120"/>
        <v/>
      </c>
      <c r="BL107" s="1">
        <f t="shared" si="135"/>
        <v>0</v>
      </c>
      <c r="BM107" s="1" t="str">
        <f t="shared" si="136"/>
        <v>0</v>
      </c>
      <c r="BN107" s="1" t="str">
        <f t="shared" si="137"/>
        <v>0</v>
      </c>
      <c r="BO107" s="1" t="str">
        <f t="shared" si="138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WLWLWW</v>
      </c>
      <c r="BX107" s="1">
        <f>General!G105</f>
        <v>3</v>
      </c>
    </row>
    <row r="108" spans="1:76" ht="15.75" thickBot="1">
      <c r="A108" s="1">
        <v>99</v>
      </c>
      <c r="B108" s="9" t="str">
        <f t="shared" si="96"/>
        <v/>
      </c>
      <c r="C108" s="102" t="str">
        <f t="shared" si="86"/>
        <v/>
      </c>
      <c r="D108" s="97" t="str">
        <f t="shared" si="121"/>
        <v/>
      </c>
      <c r="E108" s="98" t="str">
        <f t="shared" si="122"/>
        <v/>
      </c>
      <c r="F108" s="8" t="str">
        <f t="shared" si="97"/>
        <v/>
      </c>
      <c r="H108" s="105" t="str">
        <f t="shared" si="87"/>
        <v/>
      </c>
      <c r="I108" s="97" t="str">
        <f t="shared" si="123"/>
        <v/>
      </c>
      <c r="J108" s="98" t="str">
        <f t="shared" si="124"/>
        <v/>
      </c>
      <c r="K108" s="8" t="str">
        <f t="shared" si="125"/>
        <v/>
      </c>
      <c r="L108" s="54"/>
      <c r="M108" s="18" t="str">
        <f>IF('Hedging Dashboard'!AH108="","",'Hedging Dashboard'!AH108)</f>
        <v/>
      </c>
      <c r="O108" s="9" t="str">
        <f t="shared" si="88"/>
        <v/>
      </c>
      <c r="P108" s="97" t="str">
        <f t="shared" si="126"/>
        <v/>
      </c>
      <c r="Q108" s="98" t="str">
        <f t="shared" si="127"/>
        <v/>
      </c>
      <c r="R108" s="4" t="str">
        <f t="shared" si="128"/>
        <v/>
      </c>
      <c r="S108" s="4" t="str">
        <f t="shared" si="98"/>
        <v/>
      </c>
      <c r="T108" s="107" t="str">
        <f t="shared" si="129"/>
        <v/>
      </c>
      <c r="U108" s="4" t="str">
        <f>IF(M108="","",IF(B108="NB",U107,IF(T108="",SUM($T$5:$T108)+S108,SUM($T$5:$T108))))</f>
        <v/>
      </c>
      <c r="V108" s="109" t="str">
        <f t="shared" si="85"/>
        <v/>
      </c>
      <c r="W108" s="83" t="e">
        <f t="shared" si="99"/>
        <v>#VALUE!</v>
      </c>
      <c r="X108" s="85" t="str">
        <f t="shared" si="100"/>
        <v/>
      </c>
      <c r="Y108" s="9" t="str">
        <f t="shared" si="95"/>
        <v>B</v>
      </c>
      <c r="Z108" s="4" t="str">
        <f t="shared" si="91"/>
        <v>F</v>
      </c>
      <c r="AA108" s="4" t="str">
        <f t="shared" si="92"/>
        <v>B</v>
      </c>
      <c r="AB108" s="4" t="str">
        <f t="shared" si="89"/>
        <v/>
      </c>
      <c r="AC108" s="4" t="str">
        <f t="shared" si="93"/>
        <v/>
      </c>
      <c r="AD108" s="4" t="str">
        <f t="shared" si="94"/>
        <v/>
      </c>
      <c r="AE108" s="1" t="str">
        <f t="shared" si="141"/>
        <v/>
      </c>
      <c r="AF108" s="1" t="str">
        <f t="shared" si="142"/>
        <v/>
      </c>
      <c r="AG108" s="1" t="str">
        <f t="shared" si="143"/>
        <v/>
      </c>
      <c r="AH108" s="1" t="str">
        <f t="shared" si="144"/>
        <v/>
      </c>
      <c r="AI108" s="1" t="str">
        <f t="shared" si="145"/>
        <v/>
      </c>
      <c r="AJ108" s="1" t="str">
        <f t="shared" si="146"/>
        <v/>
      </c>
      <c r="AK108" s="1">
        <f t="shared" si="130"/>
        <v>0</v>
      </c>
      <c r="AL108" s="1">
        <f t="shared" si="131"/>
        <v>0</v>
      </c>
      <c r="AM108" s="1" t="str">
        <f t="shared" si="140"/>
        <v/>
      </c>
      <c r="AN108" s="1">
        <f t="shared" si="147"/>
        <v>0</v>
      </c>
      <c r="AO108" s="1" t="str">
        <f t="shared" si="139"/>
        <v/>
      </c>
      <c r="AP108" s="1" t="str">
        <f t="shared" si="108"/>
        <v>N</v>
      </c>
      <c r="AQ108" s="1" t="str">
        <f t="shared" si="148"/>
        <v>N</v>
      </c>
      <c r="AR108" s="1" t="str">
        <f t="shared" si="149"/>
        <v>N</v>
      </c>
      <c r="AS108" s="1" t="str">
        <f t="shared" si="111"/>
        <v/>
      </c>
      <c r="AT108" s="15" t="str">
        <f t="shared" si="150"/>
        <v/>
      </c>
      <c r="AU108" s="1" t="str">
        <f t="shared" si="151"/>
        <v/>
      </c>
      <c r="AV108" s="1" t="str">
        <f t="shared" si="152"/>
        <v/>
      </c>
      <c r="AW108" s="1" t="str">
        <f t="shared" si="115"/>
        <v/>
      </c>
      <c r="AX108" s="1" t="str">
        <f t="shared" si="116"/>
        <v/>
      </c>
      <c r="AY108" s="1" t="str">
        <f t="shared" si="117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3"/>
        <v>00000</v>
      </c>
      <c r="BD108" s="1" t="str">
        <f t="shared" si="84"/>
        <v>000000</v>
      </c>
      <c r="BE108" s="1" t="str">
        <f t="shared" si="84"/>
        <v>000000</v>
      </c>
      <c r="BF108" s="1" t="str">
        <f t="shared" si="132"/>
        <v>B</v>
      </c>
      <c r="BG108" s="1" t="str">
        <f t="shared" si="118"/>
        <v/>
      </c>
      <c r="BH108" s="1">
        <f t="shared" si="133"/>
        <v>0</v>
      </c>
      <c r="BI108" s="1" t="str">
        <f t="shared" si="119"/>
        <v/>
      </c>
      <c r="BJ108" s="1">
        <f t="shared" si="134"/>
        <v>0</v>
      </c>
      <c r="BK108" s="1" t="str">
        <f t="shared" si="120"/>
        <v/>
      </c>
      <c r="BL108" s="1">
        <f t="shared" si="135"/>
        <v>0</v>
      </c>
      <c r="BM108" s="1" t="str">
        <f t="shared" si="136"/>
        <v>0</v>
      </c>
      <c r="BN108" s="1" t="str">
        <f t="shared" si="137"/>
        <v>0</v>
      </c>
      <c r="BO108" s="1" t="str">
        <f t="shared" si="138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WLWWLL</v>
      </c>
      <c r="BX108" s="1">
        <f>General!G106</f>
        <v>-3</v>
      </c>
    </row>
    <row r="109" spans="1:76" ht="15.75" thickBot="1">
      <c r="A109" s="1">
        <v>100</v>
      </c>
      <c r="B109" s="86" t="str">
        <f t="shared" si="96"/>
        <v/>
      </c>
      <c r="C109" s="103" t="str">
        <f t="shared" si="86"/>
        <v/>
      </c>
      <c r="D109" s="99" t="str">
        <f t="shared" si="121"/>
        <v/>
      </c>
      <c r="E109" s="100" t="str">
        <f t="shared" si="122"/>
        <v/>
      </c>
      <c r="F109" s="10" t="str">
        <f t="shared" si="97"/>
        <v/>
      </c>
      <c r="H109" s="106" t="str">
        <f t="shared" si="87"/>
        <v/>
      </c>
      <c r="I109" s="99" t="str">
        <f t="shared" si="123"/>
        <v/>
      </c>
      <c r="J109" s="100" t="str">
        <f t="shared" si="124"/>
        <v/>
      </c>
      <c r="K109" s="10" t="str">
        <f t="shared" si="125"/>
        <v/>
      </c>
      <c r="L109" s="54"/>
      <c r="M109" s="18" t="str">
        <f>IF('Hedging Dashboard'!AH109="","",'Hedging Dashboard'!AH109)</f>
        <v/>
      </c>
      <c r="O109" s="86" t="str">
        <f t="shared" si="88"/>
        <v/>
      </c>
      <c r="P109" s="99" t="str">
        <f t="shared" si="126"/>
        <v/>
      </c>
      <c r="Q109" s="100" t="str">
        <f t="shared" si="127"/>
        <v/>
      </c>
      <c r="R109" s="5" t="str">
        <f t="shared" si="128"/>
        <v/>
      </c>
      <c r="S109" s="5" t="str">
        <f t="shared" si="98"/>
        <v/>
      </c>
      <c r="T109" s="107" t="str">
        <f t="shared" si="129"/>
        <v/>
      </c>
      <c r="U109" s="5" t="str">
        <f>IF(M109="","",IF(B109="NB",U108,IF(T109="",SUM($T$5:$T109)+S109,SUM($T$5:$T109))))</f>
        <v/>
      </c>
      <c r="V109" s="110" t="str">
        <f t="shared" si="85"/>
        <v/>
      </c>
      <c r="W109" s="83" t="e">
        <f t="shared" si="99"/>
        <v>#VALUE!</v>
      </c>
      <c r="X109" s="85" t="str">
        <f t="shared" si="100"/>
        <v/>
      </c>
      <c r="Y109" s="9" t="str">
        <f t="shared" si="95"/>
        <v>B</v>
      </c>
      <c r="Z109" s="4" t="str">
        <f t="shared" si="91"/>
        <v>F</v>
      </c>
      <c r="AA109" s="4" t="str">
        <f t="shared" si="92"/>
        <v>B</v>
      </c>
      <c r="AB109" s="4" t="str">
        <f t="shared" si="89"/>
        <v/>
      </c>
      <c r="AC109" s="4" t="str">
        <f t="shared" si="93"/>
        <v/>
      </c>
      <c r="AD109" s="4" t="str">
        <f t="shared" si="94"/>
        <v/>
      </c>
      <c r="AE109" s="1" t="str">
        <f t="shared" si="141"/>
        <v/>
      </c>
      <c r="AF109" s="1" t="str">
        <f t="shared" si="142"/>
        <v/>
      </c>
      <c r="AG109" s="1" t="str">
        <f t="shared" si="143"/>
        <v/>
      </c>
      <c r="AH109" s="1" t="str">
        <f t="shared" si="144"/>
        <v/>
      </c>
      <c r="AI109" s="1" t="str">
        <f t="shared" si="145"/>
        <v/>
      </c>
      <c r="AJ109" s="1" t="str">
        <f t="shared" si="146"/>
        <v/>
      </c>
      <c r="AK109" s="1">
        <f t="shared" si="130"/>
        <v>0</v>
      </c>
      <c r="AL109" s="1">
        <f t="shared" si="131"/>
        <v>0</v>
      </c>
      <c r="AM109" s="1" t="str">
        <f t="shared" si="140"/>
        <v/>
      </c>
      <c r="AN109" s="1">
        <f t="shared" si="147"/>
        <v>0</v>
      </c>
      <c r="AO109" s="1" t="str">
        <f t="shared" si="139"/>
        <v/>
      </c>
      <c r="AP109" s="1" t="str">
        <f t="shared" si="108"/>
        <v>N</v>
      </c>
      <c r="AQ109" s="1" t="str">
        <f t="shared" si="148"/>
        <v>N</v>
      </c>
      <c r="AR109" s="1" t="str">
        <f t="shared" si="149"/>
        <v>N</v>
      </c>
      <c r="AS109" s="1" t="str">
        <f t="shared" si="111"/>
        <v/>
      </c>
      <c r="AT109" s="15" t="str">
        <f t="shared" si="150"/>
        <v/>
      </c>
      <c r="AU109" s="1" t="str">
        <f t="shared" si="151"/>
        <v/>
      </c>
      <c r="AV109" s="1" t="str">
        <f t="shared" si="152"/>
        <v/>
      </c>
      <c r="AW109" s="1" t="str">
        <f t="shared" si="115"/>
        <v/>
      </c>
      <c r="AX109" s="1" t="str">
        <f t="shared" si="116"/>
        <v/>
      </c>
      <c r="AY109" s="1" t="str">
        <f t="shared" si="117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3"/>
        <v>00000</v>
      </c>
      <c r="BD109" s="1" t="str">
        <f t="shared" si="84"/>
        <v>000000</v>
      </c>
      <c r="BE109" s="1" t="str">
        <f t="shared" si="84"/>
        <v>000000</v>
      </c>
      <c r="BF109" s="1" t="str">
        <f t="shared" si="132"/>
        <v>B</v>
      </c>
      <c r="BG109" s="1" t="str">
        <f t="shared" si="118"/>
        <v/>
      </c>
      <c r="BH109" s="1">
        <f t="shared" si="133"/>
        <v>0</v>
      </c>
      <c r="BI109" s="1" t="str">
        <f t="shared" si="119"/>
        <v/>
      </c>
      <c r="BJ109" s="1">
        <f t="shared" si="134"/>
        <v>0</v>
      </c>
      <c r="BK109" s="1" t="str">
        <f t="shared" si="120"/>
        <v/>
      </c>
      <c r="BL109" s="1">
        <f t="shared" si="135"/>
        <v>0</v>
      </c>
      <c r="BM109" s="1" t="str">
        <f t="shared" si="136"/>
        <v>0</v>
      </c>
      <c r="BN109" s="1" t="str">
        <f t="shared" si="137"/>
        <v>0</v>
      </c>
      <c r="BO109" s="1" t="str">
        <f t="shared" si="138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WLWWLW</v>
      </c>
      <c r="BX109" s="1">
        <f>General!G107</f>
        <v>1</v>
      </c>
    </row>
    <row r="110" spans="1:76" ht="27" thickBot="1">
      <c r="A110" s="193" t="s">
        <v>157</v>
      </c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5"/>
      <c r="W110" s="48"/>
      <c r="Y110" s="79"/>
      <c r="Z110" s="79"/>
      <c r="AA110" s="79"/>
      <c r="AB110" s="4" t="str">
        <f t="shared" si="89"/>
        <v/>
      </c>
      <c r="AC110" s="4" t="str">
        <f t="shared" si="93"/>
        <v/>
      </c>
      <c r="AD110" s="4" t="str">
        <f t="shared" si="94"/>
        <v/>
      </c>
      <c r="AE110" s="1" t="str">
        <f t="shared" si="141"/>
        <v/>
      </c>
      <c r="AF110" s="1" t="str">
        <f t="shared" si="142"/>
        <v/>
      </c>
      <c r="AG110" s="1" t="str">
        <f t="shared" si="143"/>
        <v/>
      </c>
      <c r="AH110" s="1" t="str">
        <f t="shared" si="144"/>
        <v/>
      </c>
      <c r="AI110" s="1" t="str">
        <f t="shared" si="145"/>
        <v/>
      </c>
      <c r="AJ110" s="1" t="str">
        <f t="shared" si="146"/>
        <v/>
      </c>
      <c r="AK110" s="1">
        <f t="shared" si="130"/>
        <v>0</v>
      </c>
      <c r="AL110" s="1">
        <f t="shared" si="131"/>
        <v>0</v>
      </c>
      <c r="AP110" s="1" t="str">
        <f t="shared" si="108"/>
        <v>N</v>
      </c>
      <c r="AQ110" s="1" t="str">
        <f t="shared" si="148"/>
        <v>N</v>
      </c>
      <c r="AR110" s="1" t="str">
        <f t="shared" si="149"/>
        <v>N</v>
      </c>
      <c r="AT110" s="15" t="str">
        <f t="shared" si="150"/>
        <v/>
      </c>
      <c r="AU110" s="1" t="str">
        <f t="shared" si="151"/>
        <v/>
      </c>
      <c r="AV110" s="1" t="str">
        <f t="shared" si="152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WWLLLW</v>
      </c>
      <c r="BX110" s="1">
        <f>General!G108</f>
        <v>1</v>
      </c>
    </row>
    <row r="111" spans="1:76" ht="15.75" thickBot="1">
      <c r="A111" s="183" t="s">
        <v>159</v>
      </c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5"/>
      <c r="AB111" s="4" t="str">
        <f t="shared" si="89"/>
        <v/>
      </c>
      <c r="AC111" s="4" t="str">
        <f t="shared" si="93"/>
        <v/>
      </c>
      <c r="AD111" s="4" t="str">
        <f t="shared" si="94"/>
        <v/>
      </c>
      <c r="AE111" s="1" t="str">
        <f t="shared" si="141"/>
        <v/>
      </c>
      <c r="AF111" s="1" t="str">
        <f t="shared" si="142"/>
        <v/>
      </c>
      <c r="AG111" s="1" t="str">
        <f t="shared" si="143"/>
        <v/>
      </c>
      <c r="AH111" s="1" t="str">
        <f t="shared" si="144"/>
        <v/>
      </c>
      <c r="AI111" s="1" t="str">
        <f t="shared" si="145"/>
        <v/>
      </c>
      <c r="AJ111" s="1" t="str">
        <f t="shared" si="146"/>
        <v/>
      </c>
      <c r="AK111" s="1">
        <f t="shared" si="130"/>
        <v>0</v>
      </c>
      <c r="AL111" s="1">
        <f t="shared" si="131"/>
        <v>0</v>
      </c>
      <c r="AP111" s="1" t="str">
        <f t="shared" si="108"/>
        <v>N</v>
      </c>
      <c r="AQ111" s="1" t="str">
        <f t="shared" si="148"/>
        <v>N</v>
      </c>
      <c r="AR111" s="1" t="str">
        <f t="shared" si="149"/>
        <v>N</v>
      </c>
      <c r="AT111" s="15" t="str">
        <f t="shared" si="150"/>
        <v/>
      </c>
      <c r="AU111" s="1" t="str">
        <f t="shared" si="151"/>
        <v/>
      </c>
      <c r="AV111" s="1" t="str">
        <f t="shared" si="152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WWLWWL</v>
      </c>
      <c r="BX111" s="1">
        <f>General!G109</f>
        <v>-1</v>
      </c>
    </row>
    <row r="112" spans="1:76" ht="15.75" thickBot="1">
      <c r="A112" s="178" t="s">
        <v>160</v>
      </c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>
        <f>COUNTIF(M5:M109,"P")</f>
        <v>15</v>
      </c>
      <c r="P112" s="173"/>
      <c r="Q112" s="173"/>
      <c r="R112" s="173"/>
      <c r="S112" s="173"/>
      <c r="T112" s="173"/>
      <c r="U112" s="173"/>
      <c r="V112" s="174"/>
      <c r="AB112" s="4" t="str">
        <f t="shared" si="89"/>
        <v/>
      </c>
      <c r="AC112" s="4" t="str">
        <f t="shared" si="93"/>
        <v/>
      </c>
      <c r="AD112" s="4" t="str">
        <f t="shared" si="94"/>
        <v/>
      </c>
      <c r="AE112" s="1" t="str">
        <f t="shared" si="141"/>
        <v/>
      </c>
      <c r="AF112" s="1" t="str">
        <f t="shared" si="142"/>
        <v/>
      </c>
      <c r="AG112" s="1" t="str">
        <f t="shared" si="143"/>
        <v/>
      </c>
      <c r="AH112" s="1" t="str">
        <f t="shared" si="144"/>
        <v/>
      </c>
      <c r="AI112" s="1" t="str">
        <f t="shared" si="145"/>
        <v/>
      </c>
      <c r="AJ112" s="1" t="str">
        <f t="shared" si="146"/>
        <v/>
      </c>
      <c r="AK112" s="1">
        <f t="shared" si="130"/>
        <v>0</v>
      </c>
      <c r="AL112" s="1">
        <f t="shared" si="131"/>
        <v>0</v>
      </c>
      <c r="AP112" s="1" t="str">
        <f t="shared" si="108"/>
        <v>N</v>
      </c>
      <c r="AQ112" s="1" t="str">
        <f t="shared" si="148"/>
        <v>N</v>
      </c>
      <c r="AR112" s="1" t="str">
        <f t="shared" si="149"/>
        <v>N</v>
      </c>
      <c r="AT112" s="15" t="str">
        <f t="shared" si="150"/>
        <v/>
      </c>
      <c r="AU112" s="1" t="str">
        <f t="shared" si="151"/>
        <v/>
      </c>
      <c r="AV112" s="1" t="str">
        <f t="shared" si="152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WWLWWL</v>
      </c>
      <c r="BX112" s="1">
        <f>General!G110</f>
        <v>-1</v>
      </c>
    </row>
    <row r="113" spans="1:76">
      <c r="A113" s="178" t="s">
        <v>161</v>
      </c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>
        <f>COUNTIF(M5:M109,"B")</f>
        <v>10</v>
      </c>
      <c r="P113" s="173"/>
      <c r="Q113" s="173"/>
      <c r="R113" s="173"/>
      <c r="S113" s="173"/>
      <c r="T113" s="173"/>
      <c r="U113" s="173"/>
      <c r="V113" s="174"/>
      <c r="AB113" s="4" t="str">
        <f t="shared" si="89"/>
        <v/>
      </c>
      <c r="AC113" s="4" t="str">
        <f t="shared" si="93"/>
        <v/>
      </c>
      <c r="AD113" s="4" t="str">
        <f t="shared" si="94"/>
        <v/>
      </c>
      <c r="AE113" s="1" t="str">
        <f t="shared" si="141"/>
        <v/>
      </c>
      <c r="AF113" s="1" t="str">
        <f t="shared" si="142"/>
        <v/>
      </c>
      <c r="AG113" s="1" t="str">
        <f t="shared" si="143"/>
        <v/>
      </c>
      <c r="AH113" s="1" t="str">
        <f t="shared" si="144"/>
        <v/>
      </c>
      <c r="AI113" s="1" t="str">
        <f t="shared" si="145"/>
        <v/>
      </c>
      <c r="AJ113" s="1" t="str">
        <f t="shared" si="146"/>
        <v/>
      </c>
      <c r="AK113" s="1">
        <f t="shared" si="130"/>
        <v>0</v>
      </c>
      <c r="AL113" s="1">
        <f t="shared" si="131"/>
        <v>0</v>
      </c>
      <c r="AP113" s="1" t="str">
        <f t="shared" si="108"/>
        <v>N</v>
      </c>
      <c r="AQ113" s="1" t="str">
        <f t="shared" si="148"/>
        <v>N</v>
      </c>
      <c r="AR113" s="1" t="str">
        <f t="shared" si="149"/>
        <v>N</v>
      </c>
      <c r="AT113" s="15" t="str">
        <f t="shared" si="150"/>
        <v/>
      </c>
      <c r="AU113" s="1" t="str">
        <f t="shared" si="151"/>
        <v/>
      </c>
      <c r="AV113" s="1" t="str">
        <f t="shared" si="152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WWLWLW</v>
      </c>
      <c r="BX113" s="1">
        <f>General!G111</f>
        <v>1</v>
      </c>
    </row>
    <row r="114" spans="1:76">
      <c r="A114" s="177" t="s">
        <v>162</v>
      </c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 cm="1">
        <f t="array" ref="O114">LOOKUP(2,1/(U10:U109&lt;&gt;""),U10:U109)</f>
        <v>-14</v>
      </c>
      <c r="P114" s="175"/>
      <c r="Q114" s="175"/>
      <c r="R114" s="175"/>
      <c r="S114" s="175"/>
      <c r="T114" s="175"/>
      <c r="U114" s="175"/>
      <c r="V114" s="176"/>
      <c r="AB114" s="4" t="str">
        <f t="shared" si="89"/>
        <v/>
      </c>
      <c r="AC114" s="4" t="str">
        <f t="shared" si="93"/>
        <v/>
      </c>
      <c r="AD114" s="4" t="str">
        <f t="shared" si="94"/>
        <v/>
      </c>
      <c r="AE114" s="1" t="str">
        <f t="shared" si="141"/>
        <v/>
      </c>
      <c r="AF114" s="1" t="str">
        <f t="shared" si="142"/>
        <v/>
      </c>
      <c r="AG114" s="1" t="str">
        <f t="shared" si="143"/>
        <v/>
      </c>
      <c r="AH114" s="1" t="str">
        <f t="shared" si="144"/>
        <v/>
      </c>
      <c r="AI114" s="1" t="str">
        <f t="shared" si="145"/>
        <v/>
      </c>
      <c r="AJ114" s="1" t="str">
        <f t="shared" si="146"/>
        <v/>
      </c>
      <c r="AK114" s="1">
        <f t="shared" si="130"/>
        <v>0</v>
      </c>
      <c r="AL114" s="1">
        <f t="shared" si="131"/>
        <v>0</v>
      </c>
      <c r="AP114" s="1" t="str">
        <f t="shared" si="108"/>
        <v>N</v>
      </c>
      <c r="AQ114" s="1" t="str">
        <f t="shared" si="148"/>
        <v>N</v>
      </c>
      <c r="AR114" s="1" t="str">
        <f t="shared" si="149"/>
        <v>N</v>
      </c>
      <c r="AT114" s="15" t="str">
        <f t="shared" si="150"/>
        <v/>
      </c>
      <c r="AU114" s="1" t="str">
        <f t="shared" si="151"/>
        <v/>
      </c>
      <c r="AV114" s="1" t="str">
        <f t="shared" si="152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WWWWWL</v>
      </c>
      <c r="BX114" s="1">
        <f>General!G112</f>
        <v>-1</v>
      </c>
    </row>
    <row r="115" spans="1:76">
      <c r="A115" s="177" t="s">
        <v>163</v>
      </c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>
        <f>COUNTIF(X5:X109,"W")</f>
        <v>8</v>
      </c>
      <c r="P115" s="175"/>
      <c r="Q115" s="175"/>
      <c r="R115" s="175"/>
      <c r="S115" s="175"/>
      <c r="T115" s="175"/>
      <c r="U115" s="175"/>
      <c r="V115" s="176"/>
      <c r="AB115" s="4" t="str">
        <f t="shared" si="89"/>
        <v/>
      </c>
      <c r="AC115" s="4" t="str">
        <f t="shared" si="93"/>
        <v/>
      </c>
      <c r="AD115" s="4" t="str">
        <f t="shared" si="94"/>
        <v/>
      </c>
      <c r="AE115" s="1" t="str">
        <f t="shared" si="141"/>
        <v/>
      </c>
      <c r="AF115" s="1" t="str">
        <f t="shared" si="142"/>
        <v/>
      </c>
      <c r="AG115" s="1" t="str">
        <f t="shared" si="143"/>
        <v/>
      </c>
      <c r="AH115" s="1" t="str">
        <f t="shared" si="144"/>
        <v/>
      </c>
      <c r="AI115" s="1" t="str">
        <f t="shared" si="145"/>
        <v/>
      </c>
      <c r="AJ115" s="1" t="str">
        <f t="shared" si="146"/>
        <v/>
      </c>
      <c r="AK115" s="1">
        <f t="shared" si="130"/>
        <v>0</v>
      </c>
      <c r="AL115" s="1">
        <f t="shared" si="131"/>
        <v>0</v>
      </c>
      <c r="AP115" s="1" t="str">
        <f t="shared" si="108"/>
        <v>N</v>
      </c>
      <c r="AQ115" s="1" t="str">
        <f t="shared" si="148"/>
        <v>N</v>
      </c>
      <c r="AR115" s="1" t="str">
        <f t="shared" si="149"/>
        <v>N</v>
      </c>
      <c r="AT115" s="15" t="str">
        <f t="shared" si="150"/>
        <v/>
      </c>
      <c r="AU115" s="1" t="str">
        <f t="shared" si="151"/>
        <v/>
      </c>
      <c r="AV115" s="1" t="str">
        <f t="shared" si="152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WWWWLW</v>
      </c>
      <c r="BX115" s="1">
        <f>General!G113</f>
        <v>1</v>
      </c>
    </row>
    <row r="116" spans="1:76">
      <c r="A116" s="177" t="s">
        <v>164</v>
      </c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>
        <f>COUNTIF(X5:X109,"L")</f>
        <v>12</v>
      </c>
      <c r="P116" s="175"/>
      <c r="Q116" s="175"/>
      <c r="R116" s="175"/>
      <c r="S116" s="175"/>
      <c r="T116" s="175"/>
      <c r="U116" s="175"/>
      <c r="V116" s="176"/>
      <c r="AB116" s="4" t="str">
        <f t="shared" si="89"/>
        <v/>
      </c>
      <c r="AC116" s="4" t="str">
        <f t="shared" si="93"/>
        <v/>
      </c>
      <c r="AD116" s="4" t="str">
        <f t="shared" si="94"/>
        <v/>
      </c>
      <c r="AE116" s="1" t="str">
        <f t="shared" si="141"/>
        <v/>
      </c>
      <c r="AF116" s="1" t="str">
        <f t="shared" si="142"/>
        <v/>
      </c>
      <c r="AG116" s="1" t="str">
        <f t="shared" si="143"/>
        <v/>
      </c>
      <c r="AH116" s="1" t="str">
        <f t="shared" si="144"/>
        <v/>
      </c>
      <c r="AI116" s="1" t="str">
        <f t="shared" si="145"/>
        <v/>
      </c>
      <c r="AJ116" s="1" t="str">
        <f t="shared" si="146"/>
        <v/>
      </c>
      <c r="AK116" s="1">
        <f t="shared" si="130"/>
        <v>0</v>
      </c>
      <c r="AL116" s="1">
        <f t="shared" si="131"/>
        <v>0</v>
      </c>
      <c r="AP116" s="1" t="str">
        <f t="shared" si="108"/>
        <v>N</v>
      </c>
      <c r="AQ116" s="1" t="str">
        <f t="shared" si="148"/>
        <v>N</v>
      </c>
      <c r="AR116" s="1" t="str">
        <f t="shared" si="149"/>
        <v>N</v>
      </c>
      <c r="AT116" s="15" t="str">
        <f t="shared" si="150"/>
        <v/>
      </c>
      <c r="AU116" s="1" t="str">
        <f t="shared" si="151"/>
        <v/>
      </c>
      <c r="AV116" s="1" t="str">
        <f t="shared" si="152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WWWLWL</v>
      </c>
      <c r="BX116" s="1">
        <f>General!G114</f>
        <v>-1</v>
      </c>
    </row>
    <row r="117" spans="1:76">
      <c r="A117" s="177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6"/>
      <c r="AE117" s="1" t="str">
        <f t="shared" si="141"/>
        <v/>
      </c>
      <c r="AF117" s="1" t="str">
        <f t="shared" si="142"/>
        <v/>
      </c>
      <c r="AG117" s="1" t="str">
        <f t="shared" si="143"/>
        <v/>
      </c>
      <c r="AH117" s="1" t="str">
        <f t="shared" si="144"/>
        <v/>
      </c>
      <c r="AI117" s="1" t="str">
        <f t="shared" si="145"/>
        <v/>
      </c>
      <c r="AJ117" s="1" t="str">
        <f t="shared" si="146"/>
        <v/>
      </c>
      <c r="AK117" s="1">
        <f t="shared" si="130"/>
        <v>0</v>
      </c>
      <c r="AL117" s="1">
        <f t="shared" si="131"/>
        <v>0</v>
      </c>
      <c r="AP117" s="1" t="str">
        <f t="shared" si="108"/>
        <v>N</v>
      </c>
      <c r="AQ117" s="1" t="str">
        <f t="shared" si="148"/>
        <v>N</v>
      </c>
      <c r="AR117" s="1" t="str">
        <f t="shared" si="149"/>
        <v>N</v>
      </c>
      <c r="AT117" s="15" t="str">
        <f t="shared" si="150"/>
        <v/>
      </c>
      <c r="AU117" s="1" t="str">
        <f t="shared" si="151"/>
        <v/>
      </c>
      <c r="AV117" s="1" t="str">
        <f t="shared" si="152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77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6"/>
      <c r="AE118" s="1" t="str">
        <f t="shared" si="141"/>
        <v/>
      </c>
      <c r="AF118" s="1" t="str">
        <f t="shared" si="142"/>
        <v/>
      </c>
      <c r="AG118" s="1" t="str">
        <f t="shared" si="143"/>
        <v/>
      </c>
      <c r="AH118" s="1" t="str">
        <f t="shared" si="144"/>
        <v/>
      </c>
      <c r="AI118" s="1" t="str">
        <f t="shared" si="145"/>
        <v/>
      </c>
      <c r="AJ118" s="1" t="str">
        <f t="shared" si="146"/>
        <v/>
      </c>
      <c r="AK118" s="1">
        <f t="shared" si="130"/>
        <v>0</v>
      </c>
      <c r="AL118" s="1">
        <f t="shared" si="131"/>
        <v>0</v>
      </c>
      <c r="AP118" s="1" t="str">
        <f t="shared" si="108"/>
        <v>N</v>
      </c>
      <c r="AQ118" s="1" t="str">
        <f t="shared" si="148"/>
        <v>N</v>
      </c>
      <c r="AR118" s="1" t="str">
        <f t="shared" si="149"/>
        <v>N</v>
      </c>
      <c r="AT118" s="15" t="str">
        <f t="shared" si="150"/>
        <v/>
      </c>
      <c r="AU118" s="1" t="str">
        <f t="shared" si="151"/>
        <v/>
      </c>
      <c r="AV118" s="1" t="str">
        <f t="shared" si="152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WWLLWW</v>
      </c>
      <c r="BX118" s="1">
        <f>General!G116</f>
        <v>3</v>
      </c>
    </row>
    <row r="119" spans="1:76">
      <c r="A119" s="177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6"/>
      <c r="AE119" s="1" t="str">
        <f t="shared" si="141"/>
        <v/>
      </c>
      <c r="AF119" s="1" t="str">
        <f t="shared" si="142"/>
        <v/>
      </c>
      <c r="AG119" s="1" t="str">
        <f t="shared" si="143"/>
        <v/>
      </c>
      <c r="AH119" s="1" t="str">
        <f t="shared" si="144"/>
        <v/>
      </c>
      <c r="AI119" s="1" t="str">
        <f t="shared" si="145"/>
        <v/>
      </c>
      <c r="AJ119" s="1" t="str">
        <f t="shared" si="146"/>
        <v/>
      </c>
      <c r="AK119" s="1">
        <f t="shared" si="130"/>
        <v>0</v>
      </c>
      <c r="AL119" s="1">
        <f t="shared" si="131"/>
        <v>0</v>
      </c>
      <c r="AP119" s="1" t="str">
        <f t="shared" si="108"/>
        <v>N</v>
      </c>
      <c r="AQ119" s="1" t="str">
        <f t="shared" si="148"/>
        <v>N</v>
      </c>
      <c r="AR119" s="1" t="str">
        <f t="shared" si="149"/>
        <v>N</v>
      </c>
      <c r="AT119" s="15" t="str">
        <f t="shared" si="150"/>
        <v/>
      </c>
      <c r="AU119" s="1" t="str">
        <f t="shared" si="151"/>
        <v/>
      </c>
      <c r="AV119" s="1" t="str">
        <f t="shared" si="152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LLLW</v>
      </c>
      <c r="BX119" s="1">
        <f>General!G117</f>
        <v>1</v>
      </c>
    </row>
    <row r="120" spans="1:76">
      <c r="A120" s="177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6"/>
      <c r="AE120" s="1" t="str">
        <f t="shared" si="141"/>
        <v/>
      </c>
      <c r="AF120" s="1" t="str">
        <f t="shared" si="142"/>
        <v/>
      </c>
      <c r="AG120" s="1" t="str">
        <f t="shared" si="143"/>
        <v/>
      </c>
      <c r="AH120" s="1" t="str">
        <f t="shared" si="144"/>
        <v/>
      </c>
      <c r="AI120" s="1" t="str">
        <f t="shared" si="145"/>
        <v/>
      </c>
      <c r="AJ120" s="1" t="str">
        <f t="shared" si="146"/>
        <v/>
      </c>
      <c r="AK120" s="1">
        <f t="shared" si="130"/>
        <v>0</v>
      </c>
      <c r="AL120" s="1">
        <f t="shared" si="131"/>
        <v>0</v>
      </c>
      <c r="AP120" s="1" t="str">
        <f t="shared" si="108"/>
        <v>N</v>
      </c>
      <c r="AQ120" s="1" t="str">
        <f t="shared" si="148"/>
        <v>N</v>
      </c>
      <c r="AR120" s="1" t="str">
        <f t="shared" si="149"/>
        <v>N</v>
      </c>
      <c r="AT120" s="15" t="str">
        <f t="shared" si="150"/>
        <v/>
      </c>
      <c r="AU120" s="1" t="str">
        <f t="shared" si="151"/>
        <v/>
      </c>
      <c r="AV120" s="1" t="str">
        <f t="shared" si="152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>
        <f>General!F118</f>
        <v>0</v>
      </c>
      <c r="BX120" s="1">
        <f>General!G118</f>
        <v>0</v>
      </c>
    </row>
    <row r="121" spans="1:76">
      <c r="A121" s="177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6"/>
      <c r="AE121" s="1" t="str">
        <f t="shared" si="141"/>
        <v/>
      </c>
      <c r="AF121" s="1" t="str">
        <f t="shared" si="142"/>
        <v/>
      </c>
      <c r="AG121" s="1" t="str">
        <f t="shared" si="143"/>
        <v/>
      </c>
      <c r="AH121" s="1" t="str">
        <f t="shared" si="144"/>
        <v/>
      </c>
      <c r="AI121" s="1" t="str">
        <f t="shared" si="145"/>
        <v/>
      </c>
      <c r="AJ121" s="1" t="str">
        <f t="shared" si="146"/>
        <v/>
      </c>
      <c r="AK121" s="1">
        <f t="shared" si="130"/>
        <v>0</v>
      </c>
      <c r="AL121" s="1">
        <f t="shared" si="131"/>
        <v>0</v>
      </c>
      <c r="AP121" s="1" t="str">
        <f t="shared" si="108"/>
        <v>N</v>
      </c>
      <c r="AQ121" s="1" t="str">
        <f t="shared" si="148"/>
        <v>N</v>
      </c>
      <c r="AR121" s="1" t="str">
        <f t="shared" si="149"/>
        <v>N</v>
      </c>
      <c r="AT121" s="15" t="str">
        <f t="shared" si="150"/>
        <v/>
      </c>
      <c r="AU121" s="1" t="str">
        <f t="shared" si="151"/>
        <v/>
      </c>
      <c r="AV121" s="1" t="str">
        <f t="shared" si="152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>
        <f>General!F119</f>
        <v>0</v>
      </c>
      <c r="BX121" s="1">
        <f>General!G119</f>
        <v>0</v>
      </c>
    </row>
    <row r="122" spans="1:76">
      <c r="A122" s="177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6"/>
      <c r="AE122" s="1" t="str">
        <f t="shared" si="141"/>
        <v/>
      </c>
      <c r="AF122" s="1" t="str">
        <f t="shared" si="142"/>
        <v/>
      </c>
      <c r="AG122" s="1" t="str">
        <f t="shared" si="143"/>
        <v/>
      </c>
      <c r="AH122" s="1" t="str">
        <f t="shared" si="144"/>
        <v/>
      </c>
      <c r="AI122" s="1" t="str">
        <f t="shared" si="145"/>
        <v/>
      </c>
      <c r="AJ122" s="1" t="str">
        <f t="shared" si="146"/>
        <v/>
      </c>
      <c r="AK122" s="1">
        <f t="shared" si="130"/>
        <v>0</v>
      </c>
      <c r="AL122" s="1">
        <f t="shared" si="131"/>
        <v>0</v>
      </c>
      <c r="AP122" s="1" t="str">
        <f t="shared" si="108"/>
        <v>N</v>
      </c>
      <c r="AQ122" s="1" t="str">
        <f t="shared" si="148"/>
        <v>N</v>
      </c>
      <c r="AR122" s="1" t="str">
        <f t="shared" si="149"/>
        <v>N</v>
      </c>
      <c r="AT122" s="15" t="str">
        <f t="shared" si="150"/>
        <v/>
      </c>
      <c r="AU122" s="1" t="str">
        <f t="shared" si="151"/>
        <v/>
      </c>
      <c r="AV122" s="1" t="str">
        <f t="shared" si="152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>
        <f>General!F120</f>
        <v>0</v>
      </c>
      <c r="BX122" s="1">
        <f>General!G120</f>
        <v>0</v>
      </c>
    </row>
    <row r="123" spans="1:76">
      <c r="A123" s="177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6"/>
      <c r="AE123" s="1" t="str">
        <f t="shared" si="141"/>
        <v/>
      </c>
      <c r="AF123" s="1" t="str">
        <f t="shared" si="142"/>
        <v/>
      </c>
      <c r="AG123" s="1" t="str">
        <f t="shared" si="143"/>
        <v/>
      </c>
      <c r="AH123" s="1" t="str">
        <f t="shared" si="144"/>
        <v/>
      </c>
      <c r="AI123" s="1" t="str">
        <f t="shared" si="145"/>
        <v/>
      </c>
      <c r="AJ123" s="1" t="str">
        <f t="shared" si="146"/>
        <v/>
      </c>
      <c r="AK123" s="1">
        <f t="shared" si="130"/>
        <v>0</v>
      </c>
      <c r="AL123" s="1">
        <f t="shared" si="131"/>
        <v>0</v>
      </c>
      <c r="AP123" s="1" t="str">
        <f t="shared" si="108"/>
        <v>N</v>
      </c>
      <c r="AQ123" s="1" t="str">
        <f t="shared" si="148"/>
        <v>N</v>
      </c>
      <c r="AR123" s="1" t="str">
        <f t="shared" si="149"/>
        <v>N</v>
      </c>
      <c r="AT123" s="15" t="str">
        <f t="shared" si="150"/>
        <v/>
      </c>
      <c r="AU123" s="1" t="str">
        <f t="shared" si="151"/>
        <v/>
      </c>
      <c r="AV123" s="1" t="str">
        <f t="shared" si="152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>
        <f>General!F121</f>
        <v>0</v>
      </c>
      <c r="BX123" s="1">
        <f>General!G121</f>
        <v>0</v>
      </c>
    </row>
    <row r="124" spans="1:76">
      <c r="A124" s="177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6"/>
      <c r="AE124" s="1" t="str">
        <f t="shared" si="141"/>
        <v/>
      </c>
      <c r="AF124" s="1" t="str">
        <f t="shared" si="142"/>
        <v/>
      </c>
      <c r="AG124" s="1" t="str">
        <f t="shared" si="143"/>
        <v/>
      </c>
      <c r="AH124" s="1" t="str">
        <f t="shared" si="144"/>
        <v/>
      </c>
      <c r="AI124" s="1" t="str">
        <f t="shared" si="145"/>
        <v/>
      </c>
      <c r="AJ124" s="1" t="str">
        <f t="shared" si="146"/>
        <v/>
      </c>
      <c r="AK124" s="1">
        <f t="shared" si="130"/>
        <v>0</v>
      </c>
      <c r="AL124" s="1">
        <f t="shared" si="131"/>
        <v>0</v>
      </c>
      <c r="AP124" s="1" t="str">
        <f t="shared" si="108"/>
        <v>N</v>
      </c>
      <c r="AQ124" s="1" t="str">
        <f t="shared" si="148"/>
        <v>N</v>
      </c>
      <c r="AR124" s="1" t="str">
        <f t="shared" si="149"/>
        <v>N</v>
      </c>
      <c r="AT124" s="15" t="str">
        <f t="shared" si="150"/>
        <v/>
      </c>
      <c r="AU124" s="1" t="str">
        <f t="shared" si="151"/>
        <v/>
      </c>
      <c r="AV124" s="1" t="str">
        <f t="shared" si="152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>
        <f>General!F122</f>
        <v>0</v>
      </c>
      <c r="BX124" s="1">
        <f>General!G122</f>
        <v>0</v>
      </c>
    </row>
    <row r="125" spans="1:76">
      <c r="A125" s="177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6"/>
      <c r="AE125" s="1" t="str">
        <f t="shared" si="141"/>
        <v/>
      </c>
      <c r="AF125" s="1" t="str">
        <f t="shared" si="142"/>
        <v/>
      </c>
      <c r="AG125" s="1" t="str">
        <f t="shared" si="143"/>
        <v/>
      </c>
      <c r="AH125" s="1" t="str">
        <f t="shared" si="144"/>
        <v/>
      </c>
      <c r="AI125" s="1" t="str">
        <f t="shared" si="145"/>
        <v/>
      </c>
      <c r="AJ125" s="1" t="str">
        <f t="shared" si="146"/>
        <v/>
      </c>
      <c r="AK125" s="1">
        <f t="shared" si="130"/>
        <v>0</v>
      </c>
      <c r="AL125" s="1">
        <f t="shared" si="131"/>
        <v>0</v>
      </c>
      <c r="AP125" s="1" t="str">
        <f t="shared" si="108"/>
        <v>N</v>
      </c>
      <c r="AQ125" s="1" t="str">
        <f t="shared" si="148"/>
        <v>N</v>
      </c>
      <c r="AR125" s="1" t="str">
        <f t="shared" si="149"/>
        <v>N</v>
      </c>
      <c r="AT125" s="15" t="str">
        <f t="shared" si="150"/>
        <v/>
      </c>
      <c r="AU125" s="1" t="str">
        <f t="shared" si="151"/>
        <v/>
      </c>
      <c r="AV125" s="1" t="str">
        <f t="shared" si="152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>
        <f>General!F123</f>
        <v>0</v>
      </c>
      <c r="BX125" s="1">
        <f>General!G123</f>
        <v>0</v>
      </c>
    </row>
    <row r="126" spans="1:76">
      <c r="A126" s="177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6"/>
      <c r="AE126" s="1" t="str">
        <f t="shared" si="141"/>
        <v/>
      </c>
      <c r="AF126" s="1" t="str">
        <f t="shared" si="142"/>
        <v/>
      </c>
      <c r="AG126" s="1" t="str">
        <f t="shared" si="143"/>
        <v/>
      </c>
      <c r="AH126" s="1" t="str">
        <f t="shared" si="144"/>
        <v/>
      </c>
      <c r="AI126" s="1" t="str">
        <f t="shared" si="145"/>
        <v/>
      </c>
      <c r="AJ126" s="1" t="str">
        <f t="shared" si="146"/>
        <v/>
      </c>
      <c r="AK126" s="1">
        <f t="shared" si="130"/>
        <v>0</v>
      </c>
      <c r="AL126" s="1">
        <f t="shared" si="131"/>
        <v>0</v>
      </c>
      <c r="AP126" s="1" t="str">
        <f t="shared" si="108"/>
        <v>N</v>
      </c>
      <c r="AQ126" s="1" t="str">
        <f t="shared" si="148"/>
        <v>N</v>
      </c>
      <c r="AR126" s="1" t="str">
        <f t="shared" si="149"/>
        <v>N</v>
      </c>
      <c r="AT126" s="15" t="str">
        <f t="shared" si="150"/>
        <v/>
      </c>
      <c r="AU126" s="1" t="str">
        <f t="shared" si="151"/>
        <v/>
      </c>
      <c r="AV126" s="1" t="str">
        <f t="shared" si="152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>
        <f>General!F124</f>
        <v>0</v>
      </c>
      <c r="BX126" s="1">
        <f>General!G124</f>
        <v>0</v>
      </c>
    </row>
    <row r="127" spans="1:76" ht="15.75" thickBot="1">
      <c r="A127" s="172"/>
      <c r="B127" s="169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70"/>
      <c r="AE127" s="1" t="str">
        <f t="shared" si="141"/>
        <v/>
      </c>
      <c r="AF127" s="1" t="str">
        <f t="shared" si="142"/>
        <v/>
      </c>
      <c r="AG127" s="1" t="str">
        <f t="shared" si="143"/>
        <v/>
      </c>
      <c r="AH127" s="1" t="str">
        <f t="shared" si="144"/>
        <v/>
      </c>
      <c r="AI127" s="1" t="str">
        <f t="shared" si="145"/>
        <v/>
      </c>
      <c r="AJ127" s="1" t="str">
        <f t="shared" si="146"/>
        <v/>
      </c>
      <c r="AK127" s="1">
        <f t="shared" si="130"/>
        <v>0</v>
      </c>
      <c r="AL127" s="1">
        <f t="shared" si="131"/>
        <v>0</v>
      </c>
      <c r="AP127" s="1" t="str">
        <f t="shared" si="108"/>
        <v>N</v>
      </c>
      <c r="AQ127" s="1" t="str">
        <f t="shared" si="148"/>
        <v>N</v>
      </c>
      <c r="AR127" s="1" t="str">
        <f t="shared" si="149"/>
        <v>N</v>
      </c>
      <c r="AT127" s="15" t="str">
        <f t="shared" si="150"/>
        <v/>
      </c>
      <c r="AU127" s="1" t="str">
        <f t="shared" si="151"/>
        <v/>
      </c>
      <c r="AV127" s="1" t="str">
        <f t="shared" si="152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>
        <f>General!F125</f>
        <v>0</v>
      </c>
      <c r="BX127" s="1">
        <f>General!G125</f>
        <v>0</v>
      </c>
    </row>
    <row r="128" spans="1:76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AE128" s="1" t="str">
        <f t="shared" si="141"/>
        <v/>
      </c>
      <c r="AF128" s="1" t="str">
        <f t="shared" si="142"/>
        <v/>
      </c>
      <c r="AG128" s="1" t="str">
        <f t="shared" si="143"/>
        <v/>
      </c>
      <c r="AH128" s="1" t="str">
        <f t="shared" si="144"/>
        <v/>
      </c>
      <c r="AI128" s="1" t="str">
        <f t="shared" si="145"/>
        <v/>
      </c>
      <c r="AJ128" s="1" t="str">
        <f t="shared" si="146"/>
        <v/>
      </c>
      <c r="AK128" s="1">
        <f t="shared" si="130"/>
        <v>0</v>
      </c>
      <c r="AL128" s="1">
        <f t="shared" si="131"/>
        <v>0</v>
      </c>
      <c r="AP128" s="1" t="str">
        <f t="shared" si="108"/>
        <v>N</v>
      </c>
      <c r="AQ128" s="1" t="str">
        <f t="shared" si="148"/>
        <v>N</v>
      </c>
      <c r="AR128" s="1" t="str">
        <f t="shared" si="149"/>
        <v>N</v>
      </c>
      <c r="AT128" s="15" t="str">
        <f t="shared" si="150"/>
        <v/>
      </c>
      <c r="AU128" s="1" t="str">
        <f t="shared" si="151"/>
        <v/>
      </c>
      <c r="AV128" s="1" t="str">
        <f t="shared" si="152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>
        <f>General!F126</f>
        <v>0</v>
      </c>
      <c r="BX128" s="1">
        <f>General!G126</f>
        <v>0</v>
      </c>
    </row>
    <row r="129" spans="31:76">
      <c r="AE129" s="1" t="str">
        <f t="shared" si="141"/>
        <v/>
      </c>
      <c r="AF129" s="1" t="str">
        <f t="shared" si="142"/>
        <v/>
      </c>
      <c r="AG129" s="1" t="str">
        <f t="shared" si="143"/>
        <v/>
      </c>
      <c r="AH129" s="1" t="str">
        <f t="shared" si="144"/>
        <v/>
      </c>
      <c r="AI129" s="1" t="str">
        <f t="shared" si="145"/>
        <v/>
      </c>
      <c r="AJ129" s="1" t="str">
        <f t="shared" si="146"/>
        <v/>
      </c>
      <c r="AK129" s="1">
        <f t="shared" si="130"/>
        <v>0</v>
      </c>
      <c r="AL129" s="1">
        <f t="shared" si="131"/>
        <v>0</v>
      </c>
      <c r="AP129" s="1" t="str">
        <f t="shared" si="108"/>
        <v>N</v>
      </c>
      <c r="AQ129" s="1" t="str">
        <f t="shared" si="148"/>
        <v>N</v>
      </c>
      <c r="AR129" s="1" t="str">
        <f t="shared" si="149"/>
        <v>N</v>
      </c>
      <c r="AT129" s="15" t="str">
        <f t="shared" si="150"/>
        <v/>
      </c>
      <c r="AU129" s="1" t="str">
        <f t="shared" si="151"/>
        <v/>
      </c>
      <c r="AV129" s="1" t="str">
        <f t="shared" si="152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>
        <f>General!F127</f>
        <v>0</v>
      </c>
      <c r="BX129" s="1">
        <f>General!G127</f>
        <v>0</v>
      </c>
    </row>
    <row r="130" spans="31:76">
      <c r="AE130" s="1" t="str">
        <f t="shared" si="141"/>
        <v/>
      </c>
      <c r="AF130" s="1" t="str">
        <f t="shared" si="142"/>
        <v/>
      </c>
      <c r="AG130" s="1" t="str">
        <f t="shared" si="143"/>
        <v/>
      </c>
      <c r="AH130" s="1" t="str">
        <f t="shared" si="144"/>
        <v/>
      </c>
      <c r="AI130" s="1" t="str">
        <f t="shared" si="145"/>
        <v/>
      </c>
      <c r="AJ130" s="1" t="str">
        <f t="shared" si="146"/>
        <v/>
      </c>
      <c r="AK130" s="1">
        <f t="shared" si="130"/>
        <v>0</v>
      </c>
      <c r="AL130" s="1">
        <f t="shared" si="131"/>
        <v>0</v>
      </c>
      <c r="AP130" s="1" t="str">
        <f t="shared" si="108"/>
        <v>N</v>
      </c>
      <c r="AQ130" s="1" t="str">
        <f t="shared" si="148"/>
        <v>N</v>
      </c>
      <c r="AR130" s="1" t="str">
        <f t="shared" si="149"/>
        <v>N</v>
      </c>
      <c r="AT130" s="15" t="str">
        <f t="shared" si="150"/>
        <v/>
      </c>
      <c r="AU130" s="1" t="str">
        <f t="shared" si="151"/>
        <v/>
      </c>
      <c r="AV130" s="1" t="str">
        <f t="shared" si="152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>
        <f>General!F128</f>
        <v>0</v>
      </c>
      <c r="BX130" s="1">
        <f>General!G128</f>
        <v>0</v>
      </c>
    </row>
    <row r="131" spans="31:76">
      <c r="AE131" s="1" t="str">
        <f t="shared" si="141"/>
        <v/>
      </c>
      <c r="AF131" s="1" t="str">
        <f t="shared" si="142"/>
        <v/>
      </c>
      <c r="AG131" s="1" t="str">
        <f t="shared" si="143"/>
        <v/>
      </c>
      <c r="AH131" s="1" t="str">
        <f t="shared" si="144"/>
        <v/>
      </c>
      <c r="AI131" s="1" t="str">
        <f t="shared" si="145"/>
        <v/>
      </c>
      <c r="AJ131" s="1" t="str">
        <f t="shared" si="146"/>
        <v/>
      </c>
      <c r="AK131" s="1">
        <f t="shared" si="130"/>
        <v>0</v>
      </c>
      <c r="AL131" s="1">
        <f t="shared" si="131"/>
        <v>0</v>
      </c>
      <c r="AP131" s="1" t="str">
        <f t="shared" si="108"/>
        <v>N</v>
      </c>
      <c r="AQ131" s="1" t="str">
        <f t="shared" si="148"/>
        <v>N</v>
      </c>
      <c r="AR131" s="1" t="str">
        <f t="shared" si="149"/>
        <v>N</v>
      </c>
      <c r="AT131" s="15" t="str">
        <f t="shared" si="150"/>
        <v/>
      </c>
      <c r="AU131" s="1" t="str">
        <f t="shared" si="151"/>
        <v/>
      </c>
      <c r="AV131" s="1" t="str">
        <f t="shared" si="152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>
        <f>General!F129</f>
        <v>0</v>
      </c>
      <c r="BX131" s="1">
        <f>General!G129</f>
        <v>0</v>
      </c>
    </row>
    <row r="132" spans="31:76">
      <c r="AE132" s="1" t="str">
        <f t="shared" si="141"/>
        <v/>
      </c>
      <c r="AF132" s="1" t="str">
        <f t="shared" si="142"/>
        <v/>
      </c>
      <c r="AG132" s="1" t="str">
        <f t="shared" si="143"/>
        <v/>
      </c>
      <c r="AH132" s="1" t="str">
        <f t="shared" si="144"/>
        <v/>
      </c>
      <c r="AI132" s="1" t="str">
        <f t="shared" si="145"/>
        <v/>
      </c>
      <c r="AJ132" s="1" t="str">
        <f t="shared" si="146"/>
        <v/>
      </c>
      <c r="AK132" s="1">
        <f t="shared" si="130"/>
        <v>0</v>
      </c>
      <c r="AL132" s="1">
        <f t="shared" si="131"/>
        <v>0</v>
      </c>
      <c r="AP132" s="1" t="str">
        <f t="shared" si="108"/>
        <v>N</v>
      </c>
      <c r="AQ132" s="1" t="str">
        <f t="shared" si="148"/>
        <v>N</v>
      </c>
      <c r="AR132" s="1" t="str">
        <f t="shared" si="149"/>
        <v>N</v>
      </c>
      <c r="AT132" s="15" t="str">
        <f t="shared" si="150"/>
        <v/>
      </c>
      <c r="AU132" s="1" t="str">
        <f t="shared" si="151"/>
        <v/>
      </c>
      <c r="AV132" s="1" t="str">
        <f t="shared" si="152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>
        <f>General!F130</f>
        <v>0</v>
      </c>
      <c r="BX132" s="1">
        <f>General!G130</f>
        <v>0</v>
      </c>
    </row>
    <row r="133" spans="31:76">
      <c r="AE133" s="1" t="str">
        <f t="shared" si="141"/>
        <v/>
      </c>
      <c r="AF133" s="1" t="str">
        <f t="shared" si="142"/>
        <v/>
      </c>
      <c r="AG133" s="1" t="str">
        <f t="shared" si="143"/>
        <v/>
      </c>
      <c r="AH133" s="1" t="str">
        <f t="shared" si="144"/>
        <v/>
      </c>
      <c r="AI133" s="1" t="str">
        <f t="shared" si="145"/>
        <v/>
      </c>
      <c r="AJ133" s="1" t="str">
        <f t="shared" si="146"/>
        <v/>
      </c>
      <c r="AK133" s="1">
        <f t="shared" si="130"/>
        <v>0</v>
      </c>
      <c r="AL133" s="1">
        <f t="shared" si="131"/>
        <v>0</v>
      </c>
      <c r="AP133" s="1" t="str">
        <f t="shared" si="108"/>
        <v>N</v>
      </c>
      <c r="AQ133" s="1" t="str">
        <f t="shared" si="148"/>
        <v>N</v>
      </c>
      <c r="AR133" s="1" t="str">
        <f t="shared" si="149"/>
        <v>N</v>
      </c>
      <c r="AT133" s="15" t="str">
        <f t="shared" si="150"/>
        <v/>
      </c>
      <c r="AU133" s="1" t="str">
        <f t="shared" si="151"/>
        <v/>
      </c>
      <c r="AV133" s="1" t="str">
        <f t="shared" si="152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>
        <f>General!F131</f>
        <v>0</v>
      </c>
      <c r="BX133" s="1">
        <f>General!G131</f>
        <v>0</v>
      </c>
    </row>
    <row r="134" spans="31:76">
      <c r="AE134" s="1" t="str">
        <f t="shared" si="141"/>
        <v/>
      </c>
      <c r="AF134" s="1" t="str">
        <f t="shared" si="142"/>
        <v/>
      </c>
      <c r="AG134" s="1" t="str">
        <f t="shared" si="143"/>
        <v/>
      </c>
      <c r="AH134" s="1" t="str">
        <f t="shared" si="144"/>
        <v/>
      </c>
      <c r="AI134" s="1" t="str">
        <f t="shared" si="145"/>
        <v/>
      </c>
      <c r="AJ134" s="1" t="str">
        <f t="shared" si="146"/>
        <v/>
      </c>
      <c r="AK134" s="1">
        <f t="shared" si="130"/>
        <v>0</v>
      </c>
      <c r="AL134" s="1">
        <f t="shared" si="131"/>
        <v>0</v>
      </c>
      <c r="AP134" s="1" t="str">
        <f t="shared" si="108"/>
        <v>N</v>
      </c>
      <c r="AQ134" s="1" t="str">
        <f t="shared" si="148"/>
        <v>N</v>
      </c>
      <c r="AR134" s="1" t="str">
        <f t="shared" si="149"/>
        <v>N</v>
      </c>
      <c r="AT134" s="15" t="str">
        <f t="shared" si="150"/>
        <v/>
      </c>
      <c r="AU134" s="1" t="str">
        <f t="shared" si="151"/>
        <v/>
      </c>
      <c r="AV134" s="1" t="str">
        <f t="shared" si="152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>
        <f>General!F132</f>
        <v>0</v>
      </c>
      <c r="BX134" s="1">
        <f>General!G132</f>
        <v>0</v>
      </c>
    </row>
    <row r="135" spans="31:76">
      <c r="AE135" s="1" t="str">
        <f t="shared" si="141"/>
        <v/>
      </c>
      <c r="AF135" s="1" t="str">
        <f t="shared" si="142"/>
        <v/>
      </c>
      <c r="AG135" s="1" t="str">
        <f t="shared" si="143"/>
        <v/>
      </c>
      <c r="AH135" s="1" t="str">
        <f t="shared" si="144"/>
        <v/>
      </c>
      <c r="AI135" s="1" t="str">
        <f t="shared" si="145"/>
        <v/>
      </c>
      <c r="AJ135" s="1" t="str">
        <f t="shared" si="146"/>
        <v/>
      </c>
      <c r="AK135" s="1">
        <f t="shared" si="130"/>
        <v>0</v>
      </c>
      <c r="AL135" s="1">
        <f t="shared" si="131"/>
        <v>0</v>
      </c>
      <c r="AP135" s="1" t="str">
        <f t="shared" si="108"/>
        <v>N</v>
      </c>
      <c r="AQ135" s="1" t="str">
        <f t="shared" si="148"/>
        <v>N</v>
      </c>
      <c r="AR135" s="1" t="str">
        <f t="shared" si="149"/>
        <v>N</v>
      </c>
      <c r="AT135" s="15" t="str">
        <f t="shared" si="150"/>
        <v/>
      </c>
      <c r="AU135" s="1" t="str">
        <f t="shared" si="151"/>
        <v/>
      </c>
      <c r="AV135" s="1" t="str">
        <f t="shared" si="152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>
        <f>General!F133</f>
        <v>0</v>
      </c>
      <c r="BX135" s="1">
        <f>General!G133</f>
        <v>0</v>
      </c>
    </row>
    <row r="136" spans="31:76">
      <c r="AE136" s="1" t="str">
        <f t="shared" si="141"/>
        <v/>
      </c>
      <c r="AF136" s="1" t="str">
        <f t="shared" si="142"/>
        <v/>
      </c>
      <c r="AG136" s="1" t="str">
        <f t="shared" si="143"/>
        <v/>
      </c>
      <c r="AH136" s="1" t="str">
        <f t="shared" si="144"/>
        <v/>
      </c>
      <c r="AI136" s="1" t="str">
        <f t="shared" si="145"/>
        <v/>
      </c>
      <c r="AJ136" s="1" t="str">
        <f t="shared" si="146"/>
        <v/>
      </c>
      <c r="AK136" s="1">
        <f t="shared" si="130"/>
        <v>0</v>
      </c>
      <c r="AL136" s="1">
        <f t="shared" si="131"/>
        <v>0</v>
      </c>
      <c r="AP136" s="1" t="str">
        <f t="shared" si="108"/>
        <v>N</v>
      </c>
      <c r="AQ136" s="1" t="str">
        <f t="shared" si="148"/>
        <v>N</v>
      </c>
      <c r="AR136" s="1" t="str">
        <f t="shared" si="149"/>
        <v>N</v>
      </c>
      <c r="AT136" s="15" t="str">
        <f t="shared" si="150"/>
        <v/>
      </c>
      <c r="AU136" s="1" t="str">
        <f t="shared" si="151"/>
        <v/>
      </c>
      <c r="AV136" s="1" t="str">
        <f t="shared" si="152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>
        <f>General!F134</f>
        <v>0</v>
      </c>
      <c r="BX136" s="1">
        <f>General!G134</f>
        <v>0</v>
      </c>
    </row>
    <row r="137" spans="31:76">
      <c r="AE137" s="1" t="str">
        <f t="shared" si="141"/>
        <v/>
      </c>
      <c r="AF137" s="1" t="str">
        <f t="shared" si="142"/>
        <v/>
      </c>
      <c r="AG137" s="1" t="str">
        <f t="shared" si="143"/>
        <v/>
      </c>
      <c r="AH137" s="1" t="str">
        <f t="shared" si="144"/>
        <v/>
      </c>
      <c r="AI137" s="1" t="str">
        <f t="shared" si="145"/>
        <v/>
      </c>
      <c r="AJ137" s="1" t="str">
        <f t="shared" si="146"/>
        <v/>
      </c>
      <c r="AK137" s="1">
        <f t="shared" si="130"/>
        <v>0</v>
      </c>
      <c r="AL137" s="1">
        <f t="shared" si="131"/>
        <v>0</v>
      </c>
      <c r="AP137" s="1" t="str">
        <f t="shared" si="108"/>
        <v>N</v>
      </c>
      <c r="AQ137" s="1" t="str">
        <f t="shared" si="148"/>
        <v>N</v>
      </c>
      <c r="AR137" s="1" t="str">
        <f t="shared" si="149"/>
        <v>N</v>
      </c>
      <c r="AT137" s="15" t="str">
        <f t="shared" si="150"/>
        <v/>
      </c>
      <c r="AU137" s="1" t="str">
        <f t="shared" si="151"/>
        <v/>
      </c>
      <c r="AV137" s="1" t="str">
        <f t="shared" si="152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>
        <f>General!F135</f>
        <v>0</v>
      </c>
      <c r="BX137" s="1">
        <f>General!G135</f>
        <v>0</v>
      </c>
    </row>
    <row r="138" spans="31:76">
      <c r="AE138" s="1" t="str">
        <f t="shared" ref="AE138:AE169" si="153">IF(M137="","",IF(Y138="B",IF(M137="P",BH138,""),IF(BF138="B",BH138,"")))</f>
        <v/>
      </c>
      <c r="AF138" s="1" t="str">
        <f t="shared" ref="AF138:AF169" si="154">IF(M137="","",IF(Y138="B",IF(M137="B",BH138,""),IF(BF138="P",BH138,"")))</f>
        <v/>
      </c>
      <c r="AG138" s="1" t="str">
        <f t="shared" ref="AG138:AG169" si="155">IF(M137="","",IF(Z138="C",IF(M137="B",BJ138,""),IF(BF138="B",BJ138,"")))</f>
        <v/>
      </c>
      <c r="AH138" s="1" t="str">
        <f t="shared" ref="AH138:AH169" si="156">IF(M137="","",IF(Z138="C",IF(M137="P",BJ138,""),IF(BF138="P",BJ138,"")))</f>
        <v/>
      </c>
      <c r="AI138" s="1" t="str">
        <f t="shared" ref="AI138:AI169" si="157">IF(M137="","",IF(AND(AE138="L5",AH138="L5",AY138=""),"L0",AX138))</f>
        <v/>
      </c>
      <c r="AJ138" s="1" t="str">
        <f t="shared" ref="AJ138:AJ169" si="158">IF(M137="","",IF(AND(AF138="L5",AH138="L5",AX138=""),"L0",AY138))</f>
        <v/>
      </c>
      <c r="AK138" s="1">
        <f t="shared" si="130"/>
        <v>0</v>
      </c>
      <c r="AL138" s="1">
        <f t="shared" si="131"/>
        <v>0</v>
      </c>
      <c r="AP138" s="1" t="str">
        <f t="shared" ref="AP138:AP201" si="159">IF(OR(F134&amp;F135&amp;F136="WLW",F135&amp;F136="WW"),"Y","N")</f>
        <v>N</v>
      </c>
      <c r="AQ138" s="1" t="str">
        <f t="shared" ref="AQ138:AQ169" si="160">IF(OR(K134&amp;K135&amp;K136="WLW",K135&amp;K136="WW"),"Y","N")</f>
        <v>N</v>
      </c>
      <c r="AR138" s="1" t="str">
        <f t="shared" ref="AR138:AR169" si="161">IF(OR(R134&amp;R135&amp;R136="WLW",R135&amp;R136="WW"),"Y","N")</f>
        <v>N</v>
      </c>
      <c r="AT138" s="15" t="str">
        <f t="shared" ref="AT138:AT163" si="162">IF(AT137="Y","N",IF(M137="","",(IF(AND(F137&amp;F138="WW",OR(AO137&amp;AO138="SC",AO137&amp;AO138="CC")),"Y",IF(AND(F136&amp;F137&amp;F138="WLW",BH138&lt;&gt;"B",OR(F136&amp;F137&amp;F138="SCC",F136&amp;F137&amp;F138="CCC")),"Y","N")))))</f>
        <v/>
      </c>
      <c r="AU138" s="1" t="str">
        <f t="shared" ref="AU138:AU163" si="163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4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>
        <f>General!F136</f>
        <v>0</v>
      </c>
      <c r="BX138" s="1">
        <f>General!G136</f>
        <v>0</v>
      </c>
    </row>
    <row r="139" spans="31:76">
      <c r="AE139" s="1" t="str">
        <f t="shared" si="153"/>
        <v/>
      </c>
      <c r="AF139" s="1" t="str">
        <f t="shared" si="154"/>
        <v/>
      </c>
      <c r="AG139" s="1" t="str">
        <f t="shared" si="155"/>
        <v/>
      </c>
      <c r="AH139" s="1" t="str">
        <f t="shared" si="156"/>
        <v/>
      </c>
      <c r="AI139" s="1" t="str">
        <f t="shared" si="157"/>
        <v/>
      </c>
      <c r="AJ139" s="1" t="str">
        <f t="shared" si="158"/>
        <v/>
      </c>
      <c r="AK139" s="1">
        <f t="shared" ref="AK139:AK202" si="165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6">IF(E139="",0,IF(OR(E139="B",E139="XB"),1,INT(RIGHT(E139))))+IF(J139="",0,IF(OR(J139="B",J139="XB"),1,INT(RIGHT(J139))))+IF(Q139="",0,IF(OR(Q139="B",Q139="XB"),1,INT(RIGHT(Q139))))</f>
        <v>0</v>
      </c>
      <c r="AP139" s="1" t="str">
        <f t="shared" si="159"/>
        <v>N</v>
      </c>
      <c r="AQ139" s="1" t="str">
        <f t="shared" si="160"/>
        <v>N</v>
      </c>
      <c r="AR139" s="1" t="str">
        <f t="shared" si="161"/>
        <v>N</v>
      </c>
      <c r="AT139" s="15" t="str">
        <f t="shared" si="162"/>
        <v/>
      </c>
      <c r="AU139" s="1" t="str">
        <f t="shared" si="163"/>
        <v/>
      </c>
      <c r="AV139" s="1" t="str">
        <f t="shared" si="164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>
        <f>General!F137</f>
        <v>0</v>
      </c>
      <c r="BX139" s="1">
        <f>General!G137</f>
        <v>0</v>
      </c>
    </row>
    <row r="140" spans="31:76">
      <c r="AE140" s="1" t="str">
        <f t="shared" si="153"/>
        <v/>
      </c>
      <c r="AF140" s="1" t="str">
        <f t="shared" si="154"/>
        <v/>
      </c>
      <c r="AG140" s="1" t="str">
        <f t="shared" si="155"/>
        <v/>
      </c>
      <c r="AH140" s="1" t="str">
        <f t="shared" si="156"/>
        <v/>
      </c>
      <c r="AI140" s="1" t="str">
        <f t="shared" si="157"/>
        <v/>
      </c>
      <c r="AJ140" s="1" t="str">
        <f t="shared" si="158"/>
        <v/>
      </c>
      <c r="AK140" s="1">
        <f t="shared" si="165"/>
        <v>0</v>
      </c>
      <c r="AL140" s="1">
        <f t="shared" si="166"/>
        <v>0</v>
      </c>
      <c r="AP140" s="1" t="str">
        <f t="shared" si="159"/>
        <v>N</v>
      </c>
      <c r="AQ140" s="1" t="str">
        <f t="shared" si="160"/>
        <v>N</v>
      </c>
      <c r="AR140" s="1" t="str">
        <f t="shared" si="161"/>
        <v>N</v>
      </c>
      <c r="AT140" s="15" t="str">
        <f t="shared" si="162"/>
        <v/>
      </c>
      <c r="AU140" s="1" t="str">
        <f t="shared" si="163"/>
        <v/>
      </c>
      <c r="AV140" s="1" t="str">
        <f t="shared" si="164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>
        <f>General!F138</f>
        <v>0</v>
      </c>
      <c r="BX140" s="1">
        <f>General!G138</f>
        <v>0</v>
      </c>
    </row>
    <row r="141" spans="31:76">
      <c r="AE141" s="1" t="str">
        <f t="shared" si="153"/>
        <v/>
      </c>
      <c r="AF141" s="1" t="str">
        <f t="shared" si="154"/>
        <v/>
      </c>
      <c r="AG141" s="1" t="str">
        <f t="shared" si="155"/>
        <v/>
      </c>
      <c r="AH141" s="1" t="str">
        <f t="shared" si="156"/>
        <v/>
      </c>
      <c r="AI141" s="1" t="str">
        <f t="shared" si="157"/>
        <v/>
      </c>
      <c r="AJ141" s="1" t="str">
        <f t="shared" si="158"/>
        <v/>
      </c>
      <c r="AK141" s="1">
        <f t="shared" si="165"/>
        <v>0</v>
      </c>
      <c r="AL141" s="1">
        <f t="shared" si="166"/>
        <v>0</v>
      </c>
      <c r="AP141" s="1" t="str">
        <f t="shared" si="159"/>
        <v>N</v>
      </c>
      <c r="AQ141" s="1" t="str">
        <f t="shared" si="160"/>
        <v>N</v>
      </c>
      <c r="AR141" s="1" t="str">
        <f t="shared" si="161"/>
        <v>N</v>
      </c>
      <c r="AT141" s="15" t="str">
        <f t="shared" si="162"/>
        <v/>
      </c>
      <c r="AU141" s="1" t="str">
        <f t="shared" si="163"/>
        <v/>
      </c>
      <c r="AV141" s="1" t="str">
        <f t="shared" si="164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>
        <f>General!F139</f>
        <v>0</v>
      </c>
      <c r="BX141" s="1">
        <f>General!G139</f>
        <v>0</v>
      </c>
    </row>
    <row r="142" spans="31:76">
      <c r="AE142" s="1" t="str">
        <f t="shared" si="153"/>
        <v/>
      </c>
      <c r="AF142" s="1" t="str">
        <f t="shared" si="154"/>
        <v/>
      </c>
      <c r="AG142" s="1" t="str">
        <f t="shared" si="155"/>
        <v/>
      </c>
      <c r="AH142" s="1" t="str">
        <f t="shared" si="156"/>
        <v/>
      </c>
      <c r="AI142" s="1" t="str">
        <f t="shared" si="157"/>
        <v/>
      </c>
      <c r="AJ142" s="1" t="str">
        <f t="shared" si="158"/>
        <v/>
      </c>
      <c r="AK142" s="1">
        <f t="shared" si="165"/>
        <v>0</v>
      </c>
      <c r="AL142" s="1">
        <f t="shared" si="166"/>
        <v>0</v>
      </c>
      <c r="AP142" s="1" t="str">
        <f t="shared" si="159"/>
        <v>N</v>
      </c>
      <c r="AQ142" s="1" t="str">
        <f t="shared" si="160"/>
        <v>N</v>
      </c>
      <c r="AR142" s="1" t="str">
        <f t="shared" si="161"/>
        <v>N</v>
      </c>
      <c r="AT142" s="15" t="str">
        <f t="shared" si="162"/>
        <v/>
      </c>
      <c r="AU142" s="1" t="str">
        <f t="shared" si="163"/>
        <v/>
      </c>
      <c r="AV142" s="1" t="str">
        <f t="shared" si="164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>
        <f>General!F140</f>
        <v>0</v>
      </c>
      <c r="BX142" s="1">
        <f>General!G140</f>
        <v>0</v>
      </c>
    </row>
    <row r="143" spans="31:76">
      <c r="AE143" s="1" t="str">
        <f t="shared" si="153"/>
        <v/>
      </c>
      <c r="AF143" s="1" t="str">
        <f t="shared" si="154"/>
        <v/>
      </c>
      <c r="AG143" s="1" t="str">
        <f t="shared" si="155"/>
        <v/>
      </c>
      <c r="AH143" s="1" t="str">
        <f t="shared" si="156"/>
        <v/>
      </c>
      <c r="AI143" s="1" t="str">
        <f t="shared" si="157"/>
        <v/>
      </c>
      <c r="AJ143" s="1" t="str">
        <f t="shared" si="158"/>
        <v/>
      </c>
      <c r="AK143" s="1">
        <f t="shared" si="165"/>
        <v>0</v>
      </c>
      <c r="AL143" s="1">
        <f t="shared" si="166"/>
        <v>0</v>
      </c>
      <c r="AP143" s="1" t="str">
        <f t="shared" si="159"/>
        <v>N</v>
      </c>
      <c r="AQ143" s="1" t="str">
        <f t="shared" si="160"/>
        <v>N</v>
      </c>
      <c r="AR143" s="1" t="str">
        <f t="shared" si="161"/>
        <v>N</v>
      </c>
      <c r="AT143" s="15" t="str">
        <f t="shared" si="162"/>
        <v/>
      </c>
      <c r="AU143" s="1" t="str">
        <f t="shared" si="163"/>
        <v/>
      </c>
      <c r="AV143" s="1" t="str">
        <f t="shared" si="164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>
        <f>General!F141</f>
        <v>0</v>
      </c>
      <c r="BX143" s="1">
        <f>General!G141</f>
        <v>0</v>
      </c>
    </row>
    <row r="144" spans="31:76">
      <c r="AE144" s="1" t="str">
        <f t="shared" si="153"/>
        <v/>
      </c>
      <c r="AF144" s="1" t="str">
        <f t="shared" si="154"/>
        <v/>
      </c>
      <c r="AG144" s="1" t="str">
        <f t="shared" si="155"/>
        <v/>
      </c>
      <c r="AH144" s="1" t="str">
        <f t="shared" si="156"/>
        <v/>
      </c>
      <c r="AI144" s="1" t="str">
        <f t="shared" si="157"/>
        <v/>
      </c>
      <c r="AJ144" s="1" t="str">
        <f t="shared" si="158"/>
        <v/>
      </c>
      <c r="AK144" s="1">
        <f t="shared" si="165"/>
        <v>0</v>
      </c>
      <c r="AL144" s="1">
        <f t="shared" si="166"/>
        <v>0</v>
      </c>
      <c r="AP144" s="1" t="str">
        <f t="shared" si="159"/>
        <v>N</v>
      </c>
      <c r="AQ144" s="1" t="str">
        <f t="shared" si="160"/>
        <v>N</v>
      </c>
      <c r="AR144" s="1" t="str">
        <f t="shared" si="161"/>
        <v>N</v>
      </c>
      <c r="AT144" s="15" t="str">
        <f t="shared" si="162"/>
        <v/>
      </c>
      <c r="AU144" s="1" t="str">
        <f t="shared" si="163"/>
        <v/>
      </c>
      <c r="AV144" s="1" t="str">
        <f t="shared" si="164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>
        <f>General!F142</f>
        <v>0</v>
      </c>
      <c r="BX144" s="1">
        <f>General!G142</f>
        <v>0</v>
      </c>
    </row>
    <row r="145" spans="31:76">
      <c r="AE145" s="1" t="str">
        <f t="shared" si="153"/>
        <v/>
      </c>
      <c r="AF145" s="1" t="str">
        <f t="shared" si="154"/>
        <v/>
      </c>
      <c r="AG145" s="1" t="str">
        <f t="shared" si="155"/>
        <v/>
      </c>
      <c r="AH145" s="1" t="str">
        <f t="shared" si="156"/>
        <v/>
      </c>
      <c r="AI145" s="1" t="str">
        <f t="shared" si="157"/>
        <v/>
      </c>
      <c r="AJ145" s="1" t="str">
        <f t="shared" si="158"/>
        <v/>
      </c>
      <c r="AK145" s="1">
        <f t="shared" si="165"/>
        <v>0</v>
      </c>
      <c r="AL145" s="1">
        <f t="shared" si="166"/>
        <v>0</v>
      </c>
      <c r="AP145" s="1" t="str">
        <f t="shared" si="159"/>
        <v>N</v>
      </c>
      <c r="AQ145" s="1" t="str">
        <f t="shared" si="160"/>
        <v>N</v>
      </c>
      <c r="AR145" s="1" t="str">
        <f t="shared" si="161"/>
        <v>N</v>
      </c>
      <c r="AT145" s="15" t="str">
        <f t="shared" si="162"/>
        <v/>
      </c>
      <c r="AU145" s="1" t="str">
        <f t="shared" si="163"/>
        <v/>
      </c>
      <c r="AV145" s="1" t="str">
        <f t="shared" si="164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>
        <f>General!F143</f>
        <v>0</v>
      </c>
      <c r="BX145" s="1">
        <f>General!G143</f>
        <v>0</v>
      </c>
    </row>
    <row r="146" spans="31:76">
      <c r="AE146" s="1" t="str">
        <f t="shared" si="153"/>
        <v/>
      </c>
      <c r="AF146" s="1" t="str">
        <f t="shared" si="154"/>
        <v/>
      </c>
      <c r="AG146" s="1" t="str">
        <f t="shared" si="155"/>
        <v/>
      </c>
      <c r="AH146" s="1" t="str">
        <f t="shared" si="156"/>
        <v/>
      </c>
      <c r="AI146" s="1" t="str">
        <f t="shared" si="157"/>
        <v/>
      </c>
      <c r="AJ146" s="1" t="str">
        <f t="shared" si="158"/>
        <v/>
      </c>
      <c r="AK146" s="1">
        <f t="shared" si="165"/>
        <v>0</v>
      </c>
      <c r="AL146" s="1">
        <f t="shared" si="166"/>
        <v>0</v>
      </c>
      <c r="AP146" s="1" t="str">
        <f t="shared" si="159"/>
        <v>N</v>
      </c>
      <c r="AQ146" s="1" t="str">
        <f t="shared" si="160"/>
        <v>N</v>
      </c>
      <c r="AR146" s="1" t="str">
        <f t="shared" si="161"/>
        <v>N</v>
      </c>
      <c r="AT146" s="15" t="str">
        <f t="shared" si="162"/>
        <v/>
      </c>
      <c r="AU146" s="1" t="str">
        <f t="shared" si="163"/>
        <v/>
      </c>
      <c r="AV146" s="1" t="str">
        <f t="shared" si="164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>
        <f>General!F144</f>
        <v>0</v>
      </c>
      <c r="BX146" s="1">
        <f>General!G144</f>
        <v>0</v>
      </c>
    </row>
    <row r="147" spans="31:76">
      <c r="AE147" s="1" t="str">
        <f t="shared" si="153"/>
        <v/>
      </c>
      <c r="AF147" s="1" t="str">
        <f t="shared" si="154"/>
        <v/>
      </c>
      <c r="AG147" s="1" t="str">
        <f t="shared" si="155"/>
        <v/>
      </c>
      <c r="AH147" s="1" t="str">
        <f t="shared" si="156"/>
        <v/>
      </c>
      <c r="AI147" s="1" t="str">
        <f t="shared" si="157"/>
        <v/>
      </c>
      <c r="AJ147" s="1" t="str">
        <f t="shared" si="158"/>
        <v/>
      </c>
      <c r="AK147" s="1">
        <f t="shared" si="165"/>
        <v>0</v>
      </c>
      <c r="AL147" s="1">
        <f t="shared" si="166"/>
        <v>0</v>
      </c>
      <c r="AP147" s="1" t="str">
        <f t="shared" si="159"/>
        <v>N</v>
      </c>
      <c r="AQ147" s="1" t="str">
        <f t="shared" si="160"/>
        <v>N</v>
      </c>
      <c r="AR147" s="1" t="str">
        <f t="shared" si="161"/>
        <v>N</v>
      </c>
      <c r="AT147" s="15" t="str">
        <f t="shared" si="162"/>
        <v/>
      </c>
      <c r="AU147" s="1" t="str">
        <f t="shared" si="163"/>
        <v/>
      </c>
      <c r="AV147" s="1" t="str">
        <f t="shared" si="164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>
        <f>General!F145</f>
        <v>0</v>
      </c>
      <c r="BX147" s="1">
        <f>General!G145</f>
        <v>0</v>
      </c>
    </row>
    <row r="148" spans="31:76">
      <c r="AE148" s="1" t="str">
        <f t="shared" si="153"/>
        <v/>
      </c>
      <c r="AF148" s="1" t="str">
        <f t="shared" si="154"/>
        <v/>
      </c>
      <c r="AG148" s="1" t="str">
        <f t="shared" si="155"/>
        <v/>
      </c>
      <c r="AH148" s="1" t="str">
        <f t="shared" si="156"/>
        <v/>
      </c>
      <c r="AI148" s="1" t="str">
        <f t="shared" si="157"/>
        <v/>
      </c>
      <c r="AJ148" s="1" t="str">
        <f t="shared" si="158"/>
        <v/>
      </c>
      <c r="AK148" s="1">
        <f t="shared" si="165"/>
        <v>0</v>
      </c>
      <c r="AL148" s="1">
        <f t="shared" si="166"/>
        <v>0</v>
      </c>
      <c r="AP148" s="1" t="str">
        <f t="shared" si="159"/>
        <v>N</v>
      </c>
      <c r="AQ148" s="1" t="str">
        <f t="shared" si="160"/>
        <v>N</v>
      </c>
      <c r="AR148" s="1" t="str">
        <f t="shared" si="161"/>
        <v>N</v>
      </c>
      <c r="AT148" s="15" t="str">
        <f t="shared" si="162"/>
        <v/>
      </c>
      <c r="AU148" s="1" t="str">
        <f t="shared" si="163"/>
        <v/>
      </c>
      <c r="AV148" s="1" t="str">
        <f t="shared" si="164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>
        <f>General!F146</f>
        <v>0</v>
      </c>
      <c r="BX148" s="1">
        <f>General!G146</f>
        <v>0</v>
      </c>
    </row>
    <row r="149" spans="31:76">
      <c r="AE149" s="1" t="str">
        <f t="shared" si="153"/>
        <v/>
      </c>
      <c r="AF149" s="1" t="str">
        <f t="shared" si="154"/>
        <v/>
      </c>
      <c r="AG149" s="1" t="str">
        <f t="shared" si="155"/>
        <v/>
      </c>
      <c r="AH149" s="1" t="str">
        <f t="shared" si="156"/>
        <v/>
      </c>
      <c r="AI149" s="1" t="str">
        <f t="shared" si="157"/>
        <v/>
      </c>
      <c r="AJ149" s="1" t="str">
        <f t="shared" si="158"/>
        <v/>
      </c>
      <c r="AK149" s="1">
        <f t="shared" si="165"/>
        <v>0</v>
      </c>
      <c r="AL149" s="1">
        <f t="shared" si="166"/>
        <v>0</v>
      </c>
      <c r="AP149" s="1" t="str">
        <f t="shared" si="159"/>
        <v>N</v>
      </c>
      <c r="AQ149" s="1" t="str">
        <f t="shared" si="160"/>
        <v>N</v>
      </c>
      <c r="AR149" s="1" t="str">
        <f t="shared" si="161"/>
        <v>N</v>
      </c>
      <c r="AT149" s="15" t="str">
        <f t="shared" si="162"/>
        <v/>
      </c>
      <c r="AU149" s="1" t="str">
        <f t="shared" si="163"/>
        <v/>
      </c>
      <c r="AV149" s="1" t="str">
        <f t="shared" si="164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>
        <f>General!F147</f>
        <v>0</v>
      </c>
      <c r="BX149" s="1">
        <f>General!G147</f>
        <v>0</v>
      </c>
    </row>
    <row r="150" spans="31:76">
      <c r="AE150" s="1" t="str">
        <f t="shared" si="153"/>
        <v/>
      </c>
      <c r="AF150" s="1" t="str">
        <f t="shared" si="154"/>
        <v/>
      </c>
      <c r="AG150" s="1" t="str">
        <f t="shared" si="155"/>
        <v/>
      </c>
      <c r="AH150" s="1" t="str">
        <f t="shared" si="156"/>
        <v/>
      </c>
      <c r="AI150" s="1" t="str">
        <f t="shared" si="157"/>
        <v/>
      </c>
      <c r="AJ150" s="1" t="str">
        <f t="shared" si="158"/>
        <v/>
      </c>
      <c r="AK150" s="1">
        <f t="shared" si="165"/>
        <v>0</v>
      </c>
      <c r="AL150" s="1">
        <f t="shared" si="166"/>
        <v>0</v>
      </c>
      <c r="AP150" s="1" t="str">
        <f t="shared" si="159"/>
        <v>N</v>
      </c>
      <c r="AQ150" s="1" t="str">
        <f t="shared" si="160"/>
        <v>N</v>
      </c>
      <c r="AR150" s="1" t="str">
        <f t="shared" si="161"/>
        <v>N</v>
      </c>
      <c r="AT150" s="15" t="str">
        <f t="shared" si="162"/>
        <v/>
      </c>
      <c r="AU150" s="1" t="str">
        <f t="shared" si="163"/>
        <v/>
      </c>
      <c r="AV150" s="1" t="str">
        <f t="shared" si="164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>
        <f>General!F148</f>
        <v>0</v>
      </c>
      <c r="BX150" s="1">
        <f>General!G148</f>
        <v>0</v>
      </c>
    </row>
    <row r="151" spans="31:76">
      <c r="AE151" s="1" t="str">
        <f t="shared" si="153"/>
        <v/>
      </c>
      <c r="AF151" s="1" t="str">
        <f t="shared" si="154"/>
        <v/>
      </c>
      <c r="AG151" s="1" t="str">
        <f t="shared" si="155"/>
        <v/>
      </c>
      <c r="AH151" s="1" t="str">
        <f t="shared" si="156"/>
        <v/>
      </c>
      <c r="AI151" s="1" t="str">
        <f t="shared" si="157"/>
        <v/>
      </c>
      <c r="AJ151" s="1" t="str">
        <f t="shared" si="158"/>
        <v/>
      </c>
      <c r="AK151" s="1">
        <f t="shared" si="165"/>
        <v>0</v>
      </c>
      <c r="AL151" s="1">
        <f t="shared" si="166"/>
        <v>0</v>
      </c>
      <c r="AP151" s="1" t="str">
        <f t="shared" si="159"/>
        <v>N</v>
      </c>
      <c r="AQ151" s="1" t="str">
        <f t="shared" si="160"/>
        <v>N</v>
      </c>
      <c r="AR151" s="1" t="str">
        <f t="shared" si="161"/>
        <v>N</v>
      </c>
      <c r="AT151" s="15" t="str">
        <f t="shared" si="162"/>
        <v/>
      </c>
      <c r="AU151" s="1" t="str">
        <f t="shared" si="163"/>
        <v/>
      </c>
      <c r="AV151" s="1" t="str">
        <f t="shared" si="164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>
        <f>General!F149</f>
        <v>0</v>
      </c>
      <c r="BX151" s="1">
        <f>General!G149</f>
        <v>0</v>
      </c>
    </row>
    <row r="152" spans="31:76">
      <c r="AE152" s="1" t="str">
        <f t="shared" si="153"/>
        <v/>
      </c>
      <c r="AF152" s="1" t="str">
        <f t="shared" si="154"/>
        <v/>
      </c>
      <c r="AG152" s="1" t="str">
        <f t="shared" si="155"/>
        <v/>
      </c>
      <c r="AH152" s="1" t="str">
        <f t="shared" si="156"/>
        <v/>
      </c>
      <c r="AI152" s="1" t="str">
        <f t="shared" si="157"/>
        <v/>
      </c>
      <c r="AJ152" s="1" t="str">
        <f t="shared" si="158"/>
        <v/>
      </c>
      <c r="AK152" s="1">
        <f t="shared" si="165"/>
        <v>0</v>
      </c>
      <c r="AL152" s="1">
        <f t="shared" si="166"/>
        <v>0</v>
      </c>
      <c r="AP152" s="1" t="str">
        <f t="shared" si="159"/>
        <v>N</v>
      </c>
      <c r="AQ152" s="1" t="str">
        <f t="shared" si="160"/>
        <v>N</v>
      </c>
      <c r="AR152" s="1" t="str">
        <f t="shared" si="161"/>
        <v>N</v>
      </c>
      <c r="AT152" s="15" t="str">
        <f t="shared" si="162"/>
        <v/>
      </c>
      <c r="AU152" s="1" t="str">
        <f t="shared" si="163"/>
        <v/>
      </c>
      <c r="AV152" s="1" t="str">
        <f t="shared" si="164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>
        <f>General!F150</f>
        <v>0</v>
      </c>
      <c r="BX152" s="1">
        <f>General!G150</f>
        <v>0</v>
      </c>
    </row>
    <row r="153" spans="31:76">
      <c r="AE153" s="1" t="str">
        <f t="shared" si="153"/>
        <v/>
      </c>
      <c r="AF153" s="1" t="str">
        <f t="shared" si="154"/>
        <v/>
      </c>
      <c r="AG153" s="1" t="str">
        <f t="shared" si="155"/>
        <v/>
      </c>
      <c r="AH153" s="1" t="str">
        <f t="shared" si="156"/>
        <v/>
      </c>
      <c r="AI153" s="1" t="str">
        <f t="shared" si="157"/>
        <v/>
      </c>
      <c r="AJ153" s="1" t="str">
        <f t="shared" si="158"/>
        <v/>
      </c>
      <c r="AK153" s="1">
        <f t="shared" si="165"/>
        <v>0</v>
      </c>
      <c r="AL153" s="1">
        <f t="shared" si="166"/>
        <v>0</v>
      </c>
      <c r="AP153" s="1" t="str">
        <f t="shared" si="159"/>
        <v>N</v>
      </c>
      <c r="AQ153" s="1" t="str">
        <f t="shared" si="160"/>
        <v>N</v>
      </c>
      <c r="AR153" s="1" t="str">
        <f t="shared" si="161"/>
        <v>N</v>
      </c>
      <c r="AT153" s="15" t="str">
        <f t="shared" si="162"/>
        <v/>
      </c>
      <c r="AU153" s="1" t="str">
        <f t="shared" si="163"/>
        <v/>
      </c>
      <c r="AV153" s="1" t="str">
        <f t="shared" si="164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>
        <f>General!F151</f>
        <v>0</v>
      </c>
      <c r="BX153" s="1">
        <f>General!G151</f>
        <v>0</v>
      </c>
    </row>
    <row r="154" spans="31:76">
      <c r="AE154" s="1" t="str">
        <f t="shared" si="153"/>
        <v/>
      </c>
      <c r="AF154" s="1" t="str">
        <f t="shared" si="154"/>
        <v/>
      </c>
      <c r="AG154" s="1" t="str">
        <f t="shared" si="155"/>
        <v/>
      </c>
      <c r="AH154" s="1" t="str">
        <f t="shared" si="156"/>
        <v/>
      </c>
      <c r="AI154" s="1" t="str">
        <f t="shared" si="157"/>
        <v/>
      </c>
      <c r="AJ154" s="1" t="str">
        <f t="shared" si="158"/>
        <v/>
      </c>
      <c r="AK154" s="1">
        <f t="shared" si="165"/>
        <v>0</v>
      </c>
      <c r="AL154" s="1">
        <f t="shared" si="166"/>
        <v>0</v>
      </c>
      <c r="AP154" s="1" t="str">
        <f t="shared" si="159"/>
        <v>N</v>
      </c>
      <c r="AQ154" s="1" t="str">
        <f t="shared" si="160"/>
        <v>N</v>
      </c>
      <c r="AR154" s="1" t="str">
        <f t="shared" si="161"/>
        <v>N</v>
      </c>
      <c r="AT154" s="15" t="str">
        <f t="shared" si="162"/>
        <v/>
      </c>
      <c r="AU154" s="1" t="str">
        <f t="shared" si="163"/>
        <v/>
      </c>
      <c r="AV154" s="1" t="str">
        <f t="shared" si="164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>
        <f>General!F152</f>
        <v>0</v>
      </c>
      <c r="BX154" s="1">
        <f>General!G152</f>
        <v>0</v>
      </c>
    </row>
    <row r="155" spans="31:76">
      <c r="AE155" s="1" t="str">
        <f t="shared" si="153"/>
        <v/>
      </c>
      <c r="AF155" s="1" t="str">
        <f t="shared" si="154"/>
        <v/>
      </c>
      <c r="AG155" s="1" t="str">
        <f t="shared" si="155"/>
        <v/>
      </c>
      <c r="AH155" s="1" t="str">
        <f t="shared" si="156"/>
        <v/>
      </c>
      <c r="AI155" s="1" t="str">
        <f t="shared" si="157"/>
        <v/>
      </c>
      <c r="AJ155" s="1" t="str">
        <f t="shared" si="158"/>
        <v/>
      </c>
      <c r="AK155" s="1">
        <f t="shared" si="165"/>
        <v>0</v>
      </c>
      <c r="AL155" s="1">
        <f t="shared" si="166"/>
        <v>0</v>
      </c>
      <c r="AP155" s="1" t="str">
        <f t="shared" si="159"/>
        <v>N</v>
      </c>
      <c r="AQ155" s="1" t="str">
        <f t="shared" si="160"/>
        <v>N</v>
      </c>
      <c r="AR155" s="1" t="str">
        <f t="shared" si="161"/>
        <v>N</v>
      </c>
      <c r="AT155" s="15" t="str">
        <f t="shared" si="162"/>
        <v/>
      </c>
      <c r="AU155" s="1" t="str">
        <f t="shared" si="163"/>
        <v/>
      </c>
      <c r="AV155" s="1" t="str">
        <f t="shared" si="164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>
        <f>General!F153</f>
        <v>0</v>
      </c>
      <c r="BX155" s="1">
        <f>General!G153</f>
        <v>0</v>
      </c>
    </row>
    <row r="156" spans="31:76">
      <c r="AE156" s="1" t="str">
        <f t="shared" si="153"/>
        <v/>
      </c>
      <c r="AF156" s="1" t="str">
        <f t="shared" si="154"/>
        <v/>
      </c>
      <c r="AG156" s="1" t="str">
        <f t="shared" si="155"/>
        <v/>
      </c>
      <c r="AH156" s="1" t="str">
        <f t="shared" si="156"/>
        <v/>
      </c>
      <c r="AI156" s="1" t="str">
        <f t="shared" si="157"/>
        <v/>
      </c>
      <c r="AJ156" s="1" t="str">
        <f t="shared" si="158"/>
        <v/>
      </c>
      <c r="AK156" s="1">
        <f t="shared" si="165"/>
        <v>0</v>
      </c>
      <c r="AL156" s="1">
        <f t="shared" si="166"/>
        <v>0</v>
      </c>
      <c r="AP156" s="1" t="str">
        <f t="shared" si="159"/>
        <v>N</v>
      </c>
      <c r="AQ156" s="1" t="str">
        <f t="shared" si="160"/>
        <v>N</v>
      </c>
      <c r="AR156" s="1" t="str">
        <f t="shared" si="161"/>
        <v>N</v>
      </c>
      <c r="AT156" s="15" t="str">
        <f t="shared" si="162"/>
        <v/>
      </c>
      <c r="AU156" s="1" t="str">
        <f t="shared" si="163"/>
        <v/>
      </c>
      <c r="AV156" s="1" t="str">
        <f t="shared" si="164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>
        <f>General!F154</f>
        <v>0</v>
      </c>
      <c r="BX156" s="1">
        <f>General!G154</f>
        <v>0</v>
      </c>
    </row>
    <row r="157" spans="31:76">
      <c r="AE157" s="1" t="str">
        <f t="shared" si="153"/>
        <v/>
      </c>
      <c r="AF157" s="1" t="str">
        <f t="shared" si="154"/>
        <v/>
      </c>
      <c r="AG157" s="1" t="str">
        <f t="shared" si="155"/>
        <v/>
      </c>
      <c r="AH157" s="1" t="str">
        <f t="shared" si="156"/>
        <v/>
      </c>
      <c r="AI157" s="1" t="str">
        <f t="shared" si="157"/>
        <v/>
      </c>
      <c r="AJ157" s="1" t="str">
        <f t="shared" si="158"/>
        <v/>
      </c>
      <c r="AK157" s="1">
        <f t="shared" si="165"/>
        <v>0</v>
      </c>
      <c r="AL157" s="1">
        <f t="shared" si="166"/>
        <v>0</v>
      </c>
      <c r="AP157" s="1" t="str">
        <f t="shared" si="159"/>
        <v>N</v>
      </c>
      <c r="AQ157" s="1" t="str">
        <f t="shared" si="160"/>
        <v>N</v>
      </c>
      <c r="AR157" s="1" t="str">
        <f t="shared" si="161"/>
        <v>N</v>
      </c>
      <c r="AT157" s="15" t="str">
        <f t="shared" si="162"/>
        <v/>
      </c>
      <c r="AU157" s="1" t="str">
        <f t="shared" si="163"/>
        <v/>
      </c>
      <c r="AV157" s="1" t="str">
        <f t="shared" si="164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>
        <f>General!F155</f>
        <v>0</v>
      </c>
      <c r="BX157" s="1">
        <f>General!G155</f>
        <v>0</v>
      </c>
    </row>
    <row r="158" spans="31:76">
      <c r="AE158" s="1" t="str">
        <f t="shared" si="153"/>
        <v/>
      </c>
      <c r="AF158" s="1" t="str">
        <f t="shared" si="154"/>
        <v/>
      </c>
      <c r="AG158" s="1" t="str">
        <f t="shared" si="155"/>
        <v/>
      </c>
      <c r="AH158" s="1" t="str">
        <f t="shared" si="156"/>
        <v/>
      </c>
      <c r="AI158" s="1" t="str">
        <f t="shared" si="157"/>
        <v/>
      </c>
      <c r="AJ158" s="1" t="str">
        <f t="shared" si="158"/>
        <v/>
      </c>
      <c r="AK158" s="1">
        <f t="shared" si="165"/>
        <v>0</v>
      </c>
      <c r="AL158" s="1">
        <f t="shared" si="166"/>
        <v>0</v>
      </c>
      <c r="AP158" s="1" t="str">
        <f t="shared" si="159"/>
        <v>N</v>
      </c>
      <c r="AQ158" s="1" t="str">
        <f t="shared" si="160"/>
        <v>N</v>
      </c>
      <c r="AR158" s="1" t="str">
        <f t="shared" si="161"/>
        <v>N</v>
      </c>
      <c r="AT158" s="15" t="str">
        <f t="shared" si="162"/>
        <v/>
      </c>
      <c r="AU158" s="1" t="str">
        <f t="shared" si="163"/>
        <v/>
      </c>
      <c r="AV158" s="1" t="str">
        <f t="shared" si="164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>
        <f>General!F156</f>
        <v>0</v>
      </c>
      <c r="BX158" s="1">
        <f>General!G156</f>
        <v>0</v>
      </c>
    </row>
    <row r="159" spans="31:76">
      <c r="AE159" s="1" t="str">
        <f t="shared" si="153"/>
        <v/>
      </c>
      <c r="AF159" s="1" t="str">
        <f t="shared" si="154"/>
        <v/>
      </c>
      <c r="AG159" s="1" t="str">
        <f t="shared" si="155"/>
        <v/>
      </c>
      <c r="AH159" s="1" t="str">
        <f t="shared" si="156"/>
        <v/>
      </c>
      <c r="AI159" s="1" t="str">
        <f t="shared" si="157"/>
        <v/>
      </c>
      <c r="AJ159" s="1" t="str">
        <f t="shared" si="158"/>
        <v/>
      </c>
      <c r="AK159" s="1">
        <f t="shared" si="165"/>
        <v>0</v>
      </c>
      <c r="AL159" s="1">
        <f t="shared" si="166"/>
        <v>0</v>
      </c>
      <c r="AP159" s="1" t="str">
        <f t="shared" si="159"/>
        <v>N</v>
      </c>
      <c r="AQ159" s="1" t="str">
        <f t="shared" si="160"/>
        <v>N</v>
      </c>
      <c r="AR159" s="1" t="str">
        <f t="shared" si="161"/>
        <v>N</v>
      </c>
      <c r="AT159" s="15" t="str">
        <f t="shared" si="162"/>
        <v/>
      </c>
      <c r="AU159" s="1" t="str">
        <f t="shared" si="163"/>
        <v/>
      </c>
      <c r="AV159" s="1" t="str">
        <f t="shared" si="164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>
        <f>General!F157</f>
        <v>0</v>
      </c>
      <c r="BX159" s="1">
        <f>General!G157</f>
        <v>0</v>
      </c>
    </row>
    <row r="160" spans="31:76">
      <c r="AE160" s="1" t="str">
        <f t="shared" si="153"/>
        <v/>
      </c>
      <c r="AF160" s="1" t="str">
        <f t="shared" si="154"/>
        <v/>
      </c>
      <c r="AG160" s="1" t="str">
        <f t="shared" si="155"/>
        <v/>
      </c>
      <c r="AH160" s="1" t="str">
        <f t="shared" si="156"/>
        <v/>
      </c>
      <c r="AI160" s="1" t="str">
        <f t="shared" si="157"/>
        <v/>
      </c>
      <c r="AJ160" s="1" t="str">
        <f t="shared" si="158"/>
        <v/>
      </c>
      <c r="AK160" s="1">
        <f t="shared" si="165"/>
        <v>0</v>
      </c>
      <c r="AL160" s="1">
        <f t="shared" si="166"/>
        <v>0</v>
      </c>
      <c r="AP160" s="1" t="str">
        <f t="shared" si="159"/>
        <v>N</v>
      </c>
      <c r="AQ160" s="1" t="str">
        <f t="shared" si="160"/>
        <v>N</v>
      </c>
      <c r="AR160" s="1" t="str">
        <f t="shared" si="161"/>
        <v>N</v>
      </c>
      <c r="AT160" s="15" t="str">
        <f t="shared" si="162"/>
        <v/>
      </c>
      <c r="AU160" s="1" t="str">
        <f t="shared" si="163"/>
        <v/>
      </c>
      <c r="AV160" s="1" t="str">
        <f t="shared" si="164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>
        <f>General!F158</f>
        <v>0</v>
      </c>
      <c r="BX160" s="1">
        <f>General!G158</f>
        <v>0</v>
      </c>
    </row>
    <row r="161" spans="31:76">
      <c r="AE161" s="1" t="str">
        <f t="shared" si="153"/>
        <v/>
      </c>
      <c r="AF161" s="1" t="str">
        <f t="shared" si="154"/>
        <v/>
      </c>
      <c r="AG161" s="1" t="str">
        <f t="shared" si="155"/>
        <v/>
      </c>
      <c r="AH161" s="1" t="str">
        <f t="shared" si="156"/>
        <v/>
      </c>
      <c r="AI161" s="1" t="str">
        <f t="shared" si="157"/>
        <v/>
      </c>
      <c r="AJ161" s="1" t="str">
        <f t="shared" si="158"/>
        <v/>
      </c>
      <c r="AK161" s="1">
        <f t="shared" si="165"/>
        <v>0</v>
      </c>
      <c r="AL161" s="1">
        <f t="shared" si="166"/>
        <v>0</v>
      </c>
      <c r="AP161" s="1" t="str">
        <f t="shared" si="159"/>
        <v>N</v>
      </c>
      <c r="AQ161" s="1" t="str">
        <f t="shared" si="160"/>
        <v>N</v>
      </c>
      <c r="AR161" s="1" t="str">
        <f t="shared" si="161"/>
        <v>N</v>
      </c>
      <c r="AT161" s="15" t="str">
        <f t="shared" si="162"/>
        <v/>
      </c>
      <c r="AU161" s="1" t="str">
        <f t="shared" si="163"/>
        <v/>
      </c>
      <c r="AV161" s="1" t="str">
        <f t="shared" si="164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>
        <f>General!F159</f>
        <v>0</v>
      </c>
      <c r="BX161" s="1">
        <f>General!G159</f>
        <v>0</v>
      </c>
    </row>
    <row r="162" spans="31:76">
      <c r="AE162" s="1" t="str">
        <f t="shared" si="153"/>
        <v/>
      </c>
      <c r="AF162" s="1" t="str">
        <f t="shared" si="154"/>
        <v/>
      </c>
      <c r="AG162" s="1" t="str">
        <f t="shared" si="155"/>
        <v/>
      </c>
      <c r="AH162" s="1" t="str">
        <f t="shared" si="156"/>
        <v/>
      </c>
      <c r="AI162" s="1" t="str">
        <f t="shared" si="157"/>
        <v/>
      </c>
      <c r="AJ162" s="1" t="str">
        <f t="shared" si="158"/>
        <v/>
      </c>
      <c r="AK162" s="1">
        <f t="shared" si="165"/>
        <v>0</v>
      </c>
      <c r="AL162" s="1">
        <f t="shared" si="166"/>
        <v>0</v>
      </c>
      <c r="AP162" s="1" t="str">
        <f t="shared" si="159"/>
        <v>N</v>
      </c>
      <c r="AQ162" s="1" t="str">
        <f t="shared" si="160"/>
        <v>N</v>
      </c>
      <c r="AR162" s="1" t="str">
        <f t="shared" si="161"/>
        <v>N</v>
      </c>
      <c r="AT162" s="15" t="str">
        <f t="shared" si="162"/>
        <v/>
      </c>
      <c r="AU162" s="1" t="str">
        <f t="shared" si="163"/>
        <v/>
      </c>
      <c r="AV162" s="1" t="str">
        <f t="shared" si="164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>
        <f>General!F160</f>
        <v>0</v>
      </c>
      <c r="BX162" s="1">
        <f>General!G160</f>
        <v>0</v>
      </c>
    </row>
    <row r="163" spans="31:76">
      <c r="AE163" s="1" t="str">
        <f t="shared" si="153"/>
        <v/>
      </c>
      <c r="AF163" s="1" t="str">
        <f t="shared" si="154"/>
        <v/>
      </c>
      <c r="AG163" s="1" t="str">
        <f t="shared" si="155"/>
        <v/>
      </c>
      <c r="AH163" s="1" t="str">
        <f t="shared" si="156"/>
        <v/>
      </c>
      <c r="AI163" s="1" t="str">
        <f t="shared" si="157"/>
        <v/>
      </c>
      <c r="AJ163" s="1" t="str">
        <f t="shared" si="158"/>
        <v/>
      </c>
      <c r="AK163" s="1">
        <f t="shared" si="165"/>
        <v>0</v>
      </c>
      <c r="AL163" s="1">
        <f t="shared" si="166"/>
        <v>0</v>
      </c>
      <c r="AP163" s="1" t="str">
        <f t="shared" si="159"/>
        <v>N</v>
      </c>
      <c r="AQ163" s="1" t="str">
        <f t="shared" si="160"/>
        <v>N</v>
      </c>
      <c r="AR163" s="1" t="str">
        <f t="shared" si="161"/>
        <v>N</v>
      </c>
      <c r="AT163" s="15" t="str">
        <f t="shared" si="162"/>
        <v/>
      </c>
      <c r="AU163" s="1" t="str">
        <f t="shared" si="163"/>
        <v/>
      </c>
      <c r="AV163" s="1" t="str">
        <f t="shared" si="164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>
        <f>General!F161</f>
        <v>0</v>
      </c>
      <c r="BX163" s="1">
        <f>General!G161</f>
        <v>0</v>
      </c>
    </row>
    <row r="164" spans="31:76">
      <c r="AE164" s="1" t="str">
        <f t="shared" si="153"/>
        <v/>
      </c>
      <c r="AF164" s="1" t="str">
        <f t="shared" si="154"/>
        <v/>
      </c>
      <c r="AG164" s="1" t="str">
        <f t="shared" si="155"/>
        <v/>
      </c>
      <c r="AH164" s="1" t="str">
        <f t="shared" si="156"/>
        <v/>
      </c>
      <c r="AI164" s="1" t="str">
        <f t="shared" si="157"/>
        <v/>
      </c>
      <c r="AJ164" s="1" t="str">
        <f t="shared" si="158"/>
        <v/>
      </c>
      <c r="AK164" s="1">
        <f t="shared" si="165"/>
        <v>0</v>
      </c>
      <c r="AL164" s="1">
        <f t="shared" si="166"/>
        <v>0</v>
      </c>
      <c r="AP164" s="1" t="str">
        <f t="shared" si="159"/>
        <v>N</v>
      </c>
      <c r="AQ164" s="1" t="str">
        <f t="shared" si="160"/>
        <v>N</v>
      </c>
      <c r="AR164" s="1" t="str">
        <f t="shared" si="161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>
        <f>General!F162</f>
        <v>0</v>
      </c>
      <c r="BX164" s="1">
        <f>General!G162</f>
        <v>0</v>
      </c>
    </row>
    <row r="165" spans="31:76">
      <c r="AE165" s="1" t="str">
        <f t="shared" si="153"/>
        <v/>
      </c>
      <c r="AF165" s="1" t="str">
        <f t="shared" si="154"/>
        <v/>
      </c>
      <c r="AG165" s="1" t="str">
        <f t="shared" si="155"/>
        <v/>
      </c>
      <c r="AH165" s="1" t="str">
        <f t="shared" si="156"/>
        <v/>
      </c>
      <c r="AI165" s="1" t="str">
        <f t="shared" si="157"/>
        <v/>
      </c>
      <c r="AJ165" s="1" t="str">
        <f t="shared" si="158"/>
        <v/>
      </c>
      <c r="AK165" s="1">
        <f t="shared" si="165"/>
        <v>0</v>
      </c>
      <c r="AL165" s="1">
        <f t="shared" si="166"/>
        <v>0</v>
      </c>
      <c r="AP165" s="1" t="str">
        <f t="shared" si="159"/>
        <v>N</v>
      </c>
      <c r="AQ165" s="1" t="str">
        <f t="shared" si="160"/>
        <v>N</v>
      </c>
      <c r="AR165" s="1" t="str">
        <f t="shared" si="161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>
        <f>General!F163</f>
        <v>0</v>
      </c>
      <c r="BX165" s="1">
        <f>General!G163</f>
        <v>0</v>
      </c>
    </row>
    <row r="166" spans="31:76">
      <c r="AE166" s="1" t="str">
        <f t="shared" si="153"/>
        <v/>
      </c>
      <c r="AF166" s="1" t="str">
        <f t="shared" si="154"/>
        <v/>
      </c>
      <c r="AG166" s="1" t="str">
        <f t="shared" si="155"/>
        <v/>
      </c>
      <c r="AH166" s="1" t="str">
        <f t="shared" si="156"/>
        <v/>
      </c>
      <c r="AI166" s="1" t="str">
        <f t="shared" si="157"/>
        <v/>
      </c>
      <c r="AJ166" s="1" t="str">
        <f t="shared" si="158"/>
        <v/>
      </c>
      <c r="AK166" s="1">
        <f t="shared" si="165"/>
        <v>0</v>
      </c>
      <c r="AL166" s="1">
        <f t="shared" si="166"/>
        <v>0</v>
      </c>
      <c r="AP166" s="1" t="str">
        <f t="shared" si="159"/>
        <v>N</v>
      </c>
      <c r="AQ166" s="1" t="str">
        <f t="shared" si="160"/>
        <v>N</v>
      </c>
      <c r="AR166" s="1" t="str">
        <f t="shared" si="161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>
        <f>General!F164</f>
        <v>0</v>
      </c>
      <c r="BX166" s="1">
        <f>General!G164</f>
        <v>0</v>
      </c>
    </row>
    <row r="167" spans="31:76">
      <c r="AE167" s="1" t="str">
        <f t="shared" si="153"/>
        <v/>
      </c>
      <c r="AF167" s="1" t="str">
        <f t="shared" si="154"/>
        <v/>
      </c>
      <c r="AG167" s="1" t="str">
        <f t="shared" si="155"/>
        <v/>
      </c>
      <c r="AH167" s="1" t="str">
        <f t="shared" si="156"/>
        <v/>
      </c>
      <c r="AI167" s="1" t="str">
        <f t="shared" si="157"/>
        <v/>
      </c>
      <c r="AJ167" s="1" t="str">
        <f t="shared" si="158"/>
        <v/>
      </c>
      <c r="AK167" s="1">
        <f t="shared" si="165"/>
        <v>0</v>
      </c>
      <c r="AL167" s="1">
        <f t="shared" si="166"/>
        <v>0</v>
      </c>
      <c r="AP167" s="1" t="str">
        <f t="shared" si="159"/>
        <v>N</v>
      </c>
      <c r="AQ167" s="1" t="str">
        <f t="shared" si="160"/>
        <v>N</v>
      </c>
      <c r="AR167" s="1" t="str">
        <f t="shared" si="161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>
        <f>General!F165</f>
        <v>0</v>
      </c>
      <c r="BX167" s="1">
        <f>General!G165</f>
        <v>0</v>
      </c>
    </row>
    <row r="168" spans="31:76">
      <c r="AE168" s="1" t="str">
        <f t="shared" si="153"/>
        <v/>
      </c>
      <c r="AF168" s="1" t="str">
        <f t="shared" si="154"/>
        <v/>
      </c>
      <c r="AG168" s="1" t="str">
        <f t="shared" si="155"/>
        <v/>
      </c>
      <c r="AH168" s="1" t="str">
        <f t="shared" si="156"/>
        <v/>
      </c>
      <c r="AI168" s="1" t="str">
        <f t="shared" si="157"/>
        <v/>
      </c>
      <c r="AJ168" s="1" t="str">
        <f t="shared" si="158"/>
        <v/>
      </c>
      <c r="AK168" s="1">
        <f t="shared" si="165"/>
        <v>0</v>
      </c>
      <c r="AL168" s="1">
        <f t="shared" si="166"/>
        <v>0</v>
      </c>
      <c r="AP168" s="1" t="str">
        <f t="shared" si="159"/>
        <v>N</v>
      </c>
      <c r="AQ168" s="1" t="str">
        <f t="shared" si="160"/>
        <v>N</v>
      </c>
      <c r="AR168" s="1" t="str">
        <f t="shared" si="161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>
        <f>General!F166</f>
        <v>0</v>
      </c>
      <c r="BX168" s="1">
        <f>General!G166</f>
        <v>0</v>
      </c>
    </row>
    <row r="169" spans="31:76">
      <c r="AE169" s="1" t="str">
        <f t="shared" si="153"/>
        <v/>
      </c>
      <c r="AF169" s="1" t="str">
        <f t="shared" si="154"/>
        <v/>
      </c>
      <c r="AG169" s="1" t="str">
        <f t="shared" si="155"/>
        <v/>
      </c>
      <c r="AH169" s="1" t="str">
        <f t="shared" si="156"/>
        <v/>
      </c>
      <c r="AI169" s="1" t="str">
        <f t="shared" si="157"/>
        <v/>
      </c>
      <c r="AJ169" s="1" t="str">
        <f t="shared" si="158"/>
        <v/>
      </c>
      <c r="AK169" s="1">
        <f t="shared" si="165"/>
        <v>0</v>
      </c>
      <c r="AL169" s="1">
        <f t="shared" si="166"/>
        <v>0</v>
      </c>
      <c r="AP169" s="1" t="str">
        <f t="shared" si="159"/>
        <v>N</v>
      </c>
      <c r="AQ169" s="1" t="str">
        <f t="shared" si="160"/>
        <v>N</v>
      </c>
      <c r="AR169" s="1" t="str">
        <f t="shared" si="161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>
        <f>General!F167</f>
        <v>0</v>
      </c>
      <c r="BX169" s="1">
        <f>General!G167</f>
        <v>0</v>
      </c>
    </row>
    <row r="170" spans="31:76">
      <c r="AE170" s="1" t="str">
        <f t="shared" ref="AE170:AE201" si="167">IF(M169="","",IF(Y170="B",IF(M169="P",BH170,""),IF(BF170="B",BH170,"")))</f>
        <v/>
      </c>
      <c r="AF170" s="1" t="str">
        <f t="shared" ref="AF170:AF201" si="168">IF(M169="","",IF(Y170="B",IF(M169="B",BH170,""),IF(BF170="P",BH170,"")))</f>
        <v/>
      </c>
      <c r="AG170" s="1" t="str">
        <f t="shared" ref="AG170:AG195" si="169">IF(M169="","",IF(Z170="C",IF(M169="B",BJ170,""),IF(BF170="B",BJ170,"")))</f>
        <v/>
      </c>
      <c r="AH170" s="1" t="str">
        <f t="shared" ref="AH170:AH195" si="170">IF(M169="","",IF(Z170="C",IF(M169="P",BJ170,""),IF(BF170="P",BJ170,"")))</f>
        <v/>
      </c>
      <c r="AI170" s="1" t="str">
        <f t="shared" ref="AI170:AI201" si="171">IF(M169="","",IF(AND(AE170="L5",AH170="L5",AY170=""),"L0",AX170))</f>
        <v/>
      </c>
      <c r="AJ170" s="1" t="str">
        <f t="shared" ref="AJ170:AJ201" si="172">IF(M169="","",IF(AND(AF170="L5",AH170="L5",AX170=""),"L0",AY170))</f>
        <v/>
      </c>
      <c r="AK170" s="1">
        <f t="shared" si="165"/>
        <v>0</v>
      </c>
      <c r="AL170" s="1">
        <f t="shared" si="166"/>
        <v>0</v>
      </c>
      <c r="AP170" s="1" t="str">
        <f t="shared" si="159"/>
        <v>N</v>
      </c>
      <c r="AQ170" s="1" t="str">
        <f t="shared" ref="AQ170:AQ201" si="173">IF(OR(K166&amp;K167&amp;K168="WLW",K167&amp;K168="WW"),"Y","N")</f>
        <v>N</v>
      </c>
      <c r="AR170" s="1" t="str">
        <f t="shared" ref="AR170:AR201" si="174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>
        <f>General!F168</f>
        <v>0</v>
      </c>
      <c r="BX170" s="1">
        <f>General!G168</f>
        <v>0</v>
      </c>
    </row>
    <row r="171" spans="31:76">
      <c r="AE171" s="1" t="str">
        <f t="shared" si="167"/>
        <v/>
      </c>
      <c r="AF171" s="1" t="str">
        <f t="shared" si="168"/>
        <v/>
      </c>
      <c r="AG171" s="1" t="str">
        <f t="shared" si="169"/>
        <v/>
      </c>
      <c r="AH171" s="1" t="str">
        <f t="shared" si="170"/>
        <v/>
      </c>
      <c r="AI171" s="1" t="str">
        <f t="shared" si="171"/>
        <v/>
      </c>
      <c r="AJ171" s="1" t="str">
        <f t="shared" si="172"/>
        <v/>
      </c>
      <c r="AK171" s="1">
        <f t="shared" si="165"/>
        <v>0</v>
      </c>
      <c r="AL171" s="1">
        <f t="shared" si="166"/>
        <v>0</v>
      </c>
      <c r="AP171" s="1" t="str">
        <f t="shared" si="159"/>
        <v>N</v>
      </c>
      <c r="AQ171" s="1" t="str">
        <f t="shared" si="173"/>
        <v>N</v>
      </c>
      <c r="AR171" s="1" t="str">
        <f t="shared" si="17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>
        <f>General!F169</f>
        <v>0</v>
      </c>
      <c r="BX171" s="1">
        <f>General!G169</f>
        <v>0</v>
      </c>
    </row>
    <row r="172" spans="31:76">
      <c r="AE172" s="1" t="str">
        <f t="shared" si="167"/>
        <v/>
      </c>
      <c r="AF172" s="1" t="str">
        <f t="shared" si="168"/>
        <v/>
      </c>
      <c r="AG172" s="1" t="str">
        <f t="shared" si="169"/>
        <v/>
      </c>
      <c r="AH172" s="1" t="str">
        <f t="shared" si="170"/>
        <v/>
      </c>
      <c r="AI172" s="1" t="str">
        <f t="shared" si="171"/>
        <v/>
      </c>
      <c r="AJ172" s="1" t="str">
        <f t="shared" si="172"/>
        <v/>
      </c>
      <c r="AK172" s="1">
        <f t="shared" si="165"/>
        <v>0</v>
      </c>
      <c r="AL172" s="1">
        <f t="shared" si="166"/>
        <v>0</v>
      </c>
      <c r="AP172" s="1" t="str">
        <f t="shared" si="159"/>
        <v>N</v>
      </c>
      <c r="AQ172" s="1" t="str">
        <f t="shared" si="173"/>
        <v>N</v>
      </c>
      <c r="AR172" s="1" t="str">
        <f t="shared" si="17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>
        <f>General!F170</f>
        <v>0</v>
      </c>
      <c r="BX172" s="1">
        <f>General!G170</f>
        <v>0</v>
      </c>
    </row>
    <row r="173" spans="31:76">
      <c r="AE173" s="1" t="str">
        <f t="shared" si="167"/>
        <v/>
      </c>
      <c r="AF173" s="1" t="str">
        <f t="shared" si="168"/>
        <v/>
      </c>
      <c r="AG173" s="1" t="str">
        <f t="shared" si="169"/>
        <v/>
      </c>
      <c r="AH173" s="1" t="str">
        <f t="shared" si="170"/>
        <v/>
      </c>
      <c r="AI173" s="1" t="str">
        <f t="shared" si="171"/>
        <v/>
      </c>
      <c r="AJ173" s="1" t="str">
        <f t="shared" si="172"/>
        <v/>
      </c>
      <c r="AK173" s="1">
        <f t="shared" si="165"/>
        <v>0</v>
      </c>
      <c r="AL173" s="1">
        <f t="shared" si="166"/>
        <v>0</v>
      </c>
      <c r="AP173" s="1" t="str">
        <f t="shared" si="159"/>
        <v>N</v>
      </c>
      <c r="AQ173" s="1" t="str">
        <f t="shared" si="173"/>
        <v>N</v>
      </c>
      <c r="AR173" s="1" t="str">
        <f t="shared" si="17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>
        <f>General!F171</f>
        <v>0</v>
      </c>
      <c r="BX173" s="1">
        <f>General!G171</f>
        <v>0</v>
      </c>
    </row>
    <row r="174" spans="31:76">
      <c r="AE174" s="1" t="str">
        <f t="shared" si="167"/>
        <v/>
      </c>
      <c r="AF174" s="1" t="str">
        <f t="shared" si="168"/>
        <v/>
      </c>
      <c r="AG174" s="1" t="str">
        <f t="shared" si="169"/>
        <v/>
      </c>
      <c r="AH174" s="1" t="str">
        <f t="shared" si="170"/>
        <v/>
      </c>
      <c r="AI174" s="1" t="str">
        <f t="shared" si="171"/>
        <v/>
      </c>
      <c r="AJ174" s="1" t="str">
        <f t="shared" si="172"/>
        <v/>
      </c>
      <c r="AK174" s="1">
        <f t="shared" si="165"/>
        <v>0</v>
      </c>
      <c r="AL174" s="1">
        <f t="shared" si="166"/>
        <v>0</v>
      </c>
      <c r="AP174" s="1" t="str">
        <f t="shared" si="159"/>
        <v>N</v>
      </c>
      <c r="AQ174" s="1" t="str">
        <f t="shared" si="173"/>
        <v>N</v>
      </c>
      <c r="AR174" s="1" t="str">
        <f t="shared" si="17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>
        <f>General!F172</f>
        <v>0</v>
      </c>
      <c r="BX174" s="1">
        <f>General!G172</f>
        <v>0</v>
      </c>
    </row>
    <row r="175" spans="31:76">
      <c r="AE175" s="1" t="str">
        <f t="shared" si="167"/>
        <v/>
      </c>
      <c r="AF175" s="1" t="str">
        <f t="shared" si="168"/>
        <v/>
      </c>
      <c r="AG175" s="1" t="str">
        <f t="shared" si="169"/>
        <v/>
      </c>
      <c r="AH175" s="1" t="str">
        <f t="shared" si="170"/>
        <v/>
      </c>
      <c r="AI175" s="1" t="str">
        <f t="shared" si="171"/>
        <v/>
      </c>
      <c r="AJ175" s="1" t="str">
        <f t="shared" si="172"/>
        <v/>
      </c>
      <c r="AK175" s="1">
        <f t="shared" si="165"/>
        <v>0</v>
      </c>
      <c r="AL175" s="1">
        <f t="shared" si="166"/>
        <v>0</v>
      </c>
      <c r="AP175" s="1" t="str">
        <f t="shared" si="159"/>
        <v>N</v>
      </c>
      <c r="AQ175" s="1" t="str">
        <f t="shared" si="173"/>
        <v>N</v>
      </c>
      <c r="AR175" s="1" t="str">
        <f t="shared" si="17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>
        <f>General!F173</f>
        <v>0</v>
      </c>
      <c r="BX175" s="1">
        <f>General!G173</f>
        <v>0</v>
      </c>
    </row>
    <row r="176" spans="31:76">
      <c r="AE176" s="1" t="str">
        <f t="shared" si="167"/>
        <v/>
      </c>
      <c r="AF176" s="1" t="str">
        <f t="shared" si="168"/>
        <v/>
      </c>
      <c r="AG176" s="1" t="str">
        <f t="shared" si="169"/>
        <v/>
      </c>
      <c r="AH176" s="1" t="str">
        <f t="shared" si="170"/>
        <v/>
      </c>
      <c r="AI176" s="1" t="str">
        <f t="shared" si="171"/>
        <v/>
      </c>
      <c r="AJ176" s="1" t="str">
        <f t="shared" si="172"/>
        <v/>
      </c>
      <c r="AK176" s="1">
        <f t="shared" si="165"/>
        <v>0</v>
      </c>
      <c r="AL176" s="1">
        <f t="shared" si="166"/>
        <v>0</v>
      </c>
      <c r="AP176" s="1" t="str">
        <f t="shared" si="159"/>
        <v>N</v>
      </c>
      <c r="AQ176" s="1" t="str">
        <f t="shared" si="173"/>
        <v>N</v>
      </c>
      <c r="AR176" s="1" t="str">
        <f t="shared" si="17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>
        <f>General!F174</f>
        <v>0</v>
      </c>
      <c r="BX176" s="1">
        <f>General!G174</f>
        <v>0</v>
      </c>
    </row>
    <row r="177" spans="31:76">
      <c r="AE177" s="1" t="str">
        <f t="shared" si="167"/>
        <v/>
      </c>
      <c r="AF177" s="1" t="str">
        <f t="shared" si="168"/>
        <v/>
      </c>
      <c r="AG177" s="1" t="str">
        <f t="shared" si="169"/>
        <v/>
      </c>
      <c r="AH177" s="1" t="str">
        <f t="shared" si="170"/>
        <v/>
      </c>
      <c r="AI177" s="1" t="str">
        <f t="shared" si="171"/>
        <v/>
      </c>
      <c r="AJ177" s="1" t="str">
        <f t="shared" si="172"/>
        <v/>
      </c>
      <c r="AK177" s="1">
        <f t="shared" si="165"/>
        <v>0</v>
      </c>
      <c r="AL177" s="1">
        <f t="shared" si="166"/>
        <v>0</v>
      </c>
      <c r="AP177" s="1" t="str">
        <f t="shared" si="159"/>
        <v>N</v>
      </c>
      <c r="AQ177" s="1" t="str">
        <f t="shared" si="173"/>
        <v>N</v>
      </c>
      <c r="AR177" s="1" t="str">
        <f t="shared" si="17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>
        <f>General!F175</f>
        <v>0</v>
      </c>
      <c r="BX177" s="1">
        <f>General!G175</f>
        <v>0</v>
      </c>
    </row>
    <row r="178" spans="31:76">
      <c r="AE178" s="1" t="str">
        <f t="shared" si="167"/>
        <v/>
      </c>
      <c r="AF178" s="1" t="str">
        <f t="shared" si="168"/>
        <v/>
      </c>
      <c r="AG178" s="1" t="str">
        <f t="shared" si="169"/>
        <v/>
      </c>
      <c r="AH178" s="1" t="str">
        <f t="shared" si="170"/>
        <v/>
      </c>
      <c r="AI178" s="1" t="str">
        <f t="shared" si="171"/>
        <v/>
      </c>
      <c r="AJ178" s="1" t="str">
        <f t="shared" si="172"/>
        <v/>
      </c>
      <c r="AK178" s="1">
        <f t="shared" si="165"/>
        <v>0</v>
      </c>
      <c r="AL178" s="1">
        <f t="shared" si="166"/>
        <v>0</v>
      </c>
      <c r="AP178" s="1" t="str">
        <f t="shared" si="159"/>
        <v>N</v>
      </c>
      <c r="AQ178" s="1" t="str">
        <f t="shared" si="173"/>
        <v>N</v>
      </c>
      <c r="AR178" s="1" t="str">
        <f t="shared" si="17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>
        <f>General!F176</f>
        <v>0</v>
      </c>
      <c r="BX178" s="1">
        <f>General!G176</f>
        <v>0</v>
      </c>
    </row>
    <row r="179" spans="31:76">
      <c r="AE179" s="1" t="str">
        <f t="shared" si="167"/>
        <v/>
      </c>
      <c r="AF179" s="1" t="str">
        <f t="shared" si="168"/>
        <v/>
      </c>
      <c r="AG179" s="1" t="str">
        <f t="shared" si="169"/>
        <v/>
      </c>
      <c r="AH179" s="1" t="str">
        <f t="shared" si="170"/>
        <v/>
      </c>
      <c r="AI179" s="1" t="str">
        <f t="shared" si="171"/>
        <v/>
      </c>
      <c r="AJ179" s="1" t="str">
        <f t="shared" si="172"/>
        <v/>
      </c>
      <c r="AK179" s="1">
        <f t="shared" si="165"/>
        <v>0</v>
      </c>
      <c r="AL179" s="1">
        <f t="shared" si="166"/>
        <v>0</v>
      </c>
      <c r="AP179" s="1" t="str">
        <f t="shared" si="159"/>
        <v>N</v>
      </c>
      <c r="AQ179" s="1" t="str">
        <f t="shared" si="173"/>
        <v>N</v>
      </c>
      <c r="AR179" s="1" t="str">
        <f t="shared" si="17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>
        <f>General!F177</f>
        <v>0</v>
      </c>
      <c r="BX179" s="1">
        <f>General!G177</f>
        <v>0</v>
      </c>
    </row>
    <row r="180" spans="31:76">
      <c r="AE180" s="1" t="str">
        <f t="shared" si="167"/>
        <v/>
      </c>
      <c r="AF180" s="1" t="str">
        <f t="shared" si="168"/>
        <v/>
      </c>
      <c r="AG180" s="1" t="str">
        <f t="shared" si="169"/>
        <v/>
      </c>
      <c r="AH180" s="1" t="str">
        <f t="shared" si="170"/>
        <v/>
      </c>
      <c r="AI180" s="1" t="str">
        <f t="shared" si="171"/>
        <v/>
      </c>
      <c r="AJ180" s="1" t="str">
        <f t="shared" si="172"/>
        <v/>
      </c>
      <c r="AK180" s="1">
        <f t="shared" si="165"/>
        <v>0</v>
      </c>
      <c r="AL180" s="1">
        <f t="shared" si="166"/>
        <v>0</v>
      </c>
      <c r="AP180" s="1" t="str">
        <f t="shared" si="159"/>
        <v>N</v>
      </c>
      <c r="AQ180" s="1" t="str">
        <f t="shared" si="173"/>
        <v>N</v>
      </c>
      <c r="AR180" s="1" t="str">
        <f t="shared" si="17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>
        <f>General!F178</f>
        <v>0</v>
      </c>
      <c r="BX180" s="1">
        <f>General!G178</f>
        <v>0</v>
      </c>
    </row>
    <row r="181" spans="31:76">
      <c r="AE181" s="1" t="str">
        <f t="shared" si="167"/>
        <v/>
      </c>
      <c r="AF181" s="1" t="str">
        <f t="shared" si="168"/>
        <v/>
      </c>
      <c r="AG181" s="1" t="str">
        <f t="shared" si="169"/>
        <v/>
      </c>
      <c r="AH181" s="1" t="str">
        <f t="shared" si="170"/>
        <v/>
      </c>
      <c r="AI181" s="1" t="str">
        <f t="shared" si="171"/>
        <v/>
      </c>
      <c r="AJ181" s="1" t="str">
        <f t="shared" si="172"/>
        <v/>
      </c>
      <c r="AK181" s="1">
        <f t="shared" si="165"/>
        <v>0</v>
      </c>
      <c r="AL181" s="1">
        <f t="shared" si="166"/>
        <v>0</v>
      </c>
      <c r="AP181" s="1" t="str">
        <f t="shared" si="159"/>
        <v>N</v>
      </c>
      <c r="AQ181" s="1" t="str">
        <f t="shared" si="173"/>
        <v>N</v>
      </c>
      <c r="AR181" s="1" t="str">
        <f t="shared" si="17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>
        <f>General!F179</f>
        <v>0</v>
      </c>
      <c r="BX181" s="1">
        <f>General!G179</f>
        <v>0</v>
      </c>
    </row>
    <row r="182" spans="31:76">
      <c r="AE182" s="1" t="str">
        <f t="shared" si="167"/>
        <v/>
      </c>
      <c r="AF182" s="1" t="str">
        <f t="shared" si="168"/>
        <v/>
      </c>
      <c r="AG182" s="1" t="str">
        <f t="shared" si="169"/>
        <v/>
      </c>
      <c r="AH182" s="1" t="str">
        <f t="shared" si="170"/>
        <v/>
      </c>
      <c r="AI182" s="1" t="str">
        <f t="shared" si="171"/>
        <v/>
      </c>
      <c r="AJ182" s="1" t="str">
        <f t="shared" si="172"/>
        <v/>
      </c>
      <c r="AK182" s="1">
        <f t="shared" si="165"/>
        <v>0</v>
      </c>
      <c r="AL182" s="1">
        <f t="shared" si="166"/>
        <v>0</v>
      </c>
      <c r="AP182" s="1" t="str">
        <f t="shared" si="159"/>
        <v>N</v>
      </c>
      <c r="AQ182" s="1" t="str">
        <f t="shared" si="173"/>
        <v>N</v>
      </c>
      <c r="AR182" s="1" t="str">
        <f t="shared" si="17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>
        <f>General!F180</f>
        <v>0</v>
      </c>
      <c r="BX182" s="1">
        <f>General!G180</f>
        <v>0</v>
      </c>
    </row>
    <row r="183" spans="31:76">
      <c r="AE183" s="1" t="str">
        <f t="shared" si="167"/>
        <v/>
      </c>
      <c r="AF183" s="1" t="str">
        <f t="shared" si="168"/>
        <v/>
      </c>
      <c r="AG183" s="1" t="str">
        <f t="shared" si="169"/>
        <v/>
      </c>
      <c r="AH183" s="1" t="str">
        <f t="shared" si="170"/>
        <v/>
      </c>
      <c r="AI183" s="1" t="str">
        <f t="shared" si="171"/>
        <v/>
      </c>
      <c r="AJ183" s="1" t="str">
        <f t="shared" si="172"/>
        <v/>
      </c>
      <c r="AK183" s="1">
        <f t="shared" si="165"/>
        <v>0</v>
      </c>
      <c r="AL183" s="1">
        <f t="shared" si="166"/>
        <v>0</v>
      </c>
      <c r="AP183" s="1" t="str">
        <f t="shared" si="159"/>
        <v>N</v>
      </c>
      <c r="AQ183" s="1" t="str">
        <f t="shared" si="173"/>
        <v>N</v>
      </c>
      <c r="AR183" s="1" t="str">
        <f t="shared" si="17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>
        <f>General!F181</f>
        <v>0</v>
      </c>
      <c r="BX183" s="1">
        <f>General!G181</f>
        <v>0</v>
      </c>
    </row>
    <row r="184" spans="31:76">
      <c r="AE184" s="1" t="str">
        <f t="shared" si="167"/>
        <v/>
      </c>
      <c r="AF184" s="1" t="str">
        <f t="shared" si="168"/>
        <v/>
      </c>
      <c r="AG184" s="1" t="str">
        <f t="shared" si="169"/>
        <v/>
      </c>
      <c r="AH184" s="1" t="str">
        <f t="shared" si="170"/>
        <v/>
      </c>
      <c r="AI184" s="1" t="str">
        <f t="shared" si="171"/>
        <v/>
      </c>
      <c r="AJ184" s="1" t="str">
        <f t="shared" si="172"/>
        <v/>
      </c>
      <c r="AK184" s="1">
        <f t="shared" si="165"/>
        <v>0</v>
      </c>
      <c r="AL184" s="1">
        <f t="shared" si="166"/>
        <v>0</v>
      </c>
      <c r="AP184" s="1" t="str">
        <f t="shared" si="159"/>
        <v>N</v>
      </c>
      <c r="AQ184" s="1" t="str">
        <f t="shared" si="173"/>
        <v>N</v>
      </c>
      <c r="AR184" s="1" t="str">
        <f t="shared" si="17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>
        <f>General!F182</f>
        <v>0</v>
      </c>
      <c r="BX184" s="1">
        <f>General!G182</f>
        <v>0</v>
      </c>
    </row>
    <row r="185" spans="31:76">
      <c r="AE185" s="1" t="str">
        <f t="shared" si="167"/>
        <v/>
      </c>
      <c r="AF185" s="1" t="str">
        <f t="shared" si="168"/>
        <v/>
      </c>
      <c r="AG185" s="1" t="str">
        <f t="shared" si="169"/>
        <v/>
      </c>
      <c r="AH185" s="1" t="str">
        <f t="shared" si="170"/>
        <v/>
      </c>
      <c r="AI185" s="1" t="str">
        <f t="shared" si="171"/>
        <v/>
      </c>
      <c r="AJ185" s="1" t="str">
        <f t="shared" si="172"/>
        <v/>
      </c>
      <c r="AK185" s="1">
        <f t="shared" si="165"/>
        <v>0</v>
      </c>
      <c r="AL185" s="1">
        <f t="shared" si="166"/>
        <v>0</v>
      </c>
      <c r="AP185" s="1" t="str">
        <f t="shared" si="159"/>
        <v>N</v>
      </c>
      <c r="AQ185" s="1" t="str">
        <f t="shared" si="173"/>
        <v>N</v>
      </c>
      <c r="AR185" s="1" t="str">
        <f t="shared" si="17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>
        <f>General!F183</f>
        <v>0</v>
      </c>
      <c r="BX185" s="1">
        <f>General!G183</f>
        <v>0</v>
      </c>
    </row>
    <row r="186" spans="31:76">
      <c r="AE186" s="1" t="str">
        <f t="shared" si="167"/>
        <v/>
      </c>
      <c r="AF186" s="1" t="str">
        <f t="shared" si="168"/>
        <v/>
      </c>
      <c r="AG186" s="1" t="str">
        <f t="shared" si="169"/>
        <v/>
      </c>
      <c r="AH186" s="1" t="str">
        <f t="shared" si="170"/>
        <v/>
      </c>
      <c r="AI186" s="1" t="str">
        <f t="shared" si="171"/>
        <v/>
      </c>
      <c r="AJ186" s="1" t="str">
        <f t="shared" si="172"/>
        <v/>
      </c>
      <c r="AK186" s="1">
        <f t="shared" si="165"/>
        <v>0</v>
      </c>
      <c r="AL186" s="1">
        <f t="shared" si="166"/>
        <v>0</v>
      </c>
      <c r="AP186" s="1" t="str">
        <f t="shared" si="159"/>
        <v>N</v>
      </c>
      <c r="AQ186" s="1" t="str">
        <f t="shared" si="173"/>
        <v>N</v>
      </c>
      <c r="AR186" s="1" t="str">
        <f t="shared" si="17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>
        <f>General!F184</f>
        <v>0</v>
      </c>
      <c r="BX186" s="1">
        <f>General!G184</f>
        <v>0</v>
      </c>
    </row>
    <row r="187" spans="31:76">
      <c r="AE187" s="1" t="str">
        <f t="shared" si="167"/>
        <v/>
      </c>
      <c r="AF187" s="1" t="str">
        <f t="shared" si="168"/>
        <v/>
      </c>
      <c r="AG187" s="1" t="str">
        <f t="shared" si="169"/>
        <v/>
      </c>
      <c r="AH187" s="1" t="str">
        <f t="shared" si="170"/>
        <v/>
      </c>
      <c r="AI187" s="1" t="str">
        <f t="shared" si="171"/>
        <v/>
      </c>
      <c r="AJ187" s="1" t="str">
        <f t="shared" si="172"/>
        <v/>
      </c>
      <c r="AK187" s="1">
        <f t="shared" si="165"/>
        <v>0</v>
      </c>
      <c r="AL187" s="1">
        <f t="shared" si="166"/>
        <v>0</v>
      </c>
      <c r="AP187" s="1" t="str">
        <f t="shared" si="159"/>
        <v>N</v>
      </c>
      <c r="AQ187" s="1" t="str">
        <f t="shared" si="173"/>
        <v>N</v>
      </c>
      <c r="AR187" s="1" t="str">
        <f t="shared" si="17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>
        <f>General!F185</f>
        <v>0</v>
      </c>
      <c r="BX187" s="1">
        <f>General!G185</f>
        <v>0</v>
      </c>
    </row>
    <row r="188" spans="31:76">
      <c r="AE188" s="1" t="str">
        <f t="shared" si="167"/>
        <v/>
      </c>
      <c r="AF188" s="1" t="str">
        <f t="shared" si="168"/>
        <v/>
      </c>
      <c r="AG188" s="1" t="str">
        <f t="shared" si="169"/>
        <v/>
      </c>
      <c r="AH188" s="1" t="str">
        <f t="shared" si="170"/>
        <v/>
      </c>
      <c r="AI188" s="1" t="str">
        <f t="shared" si="171"/>
        <v/>
      </c>
      <c r="AJ188" s="1" t="str">
        <f t="shared" si="172"/>
        <v/>
      </c>
      <c r="AK188" s="1">
        <f t="shared" si="165"/>
        <v>0</v>
      </c>
      <c r="AL188" s="1">
        <f t="shared" si="166"/>
        <v>0</v>
      </c>
      <c r="AP188" s="1" t="str">
        <f t="shared" si="159"/>
        <v>N</v>
      </c>
      <c r="AQ188" s="1" t="str">
        <f t="shared" si="173"/>
        <v>N</v>
      </c>
      <c r="AR188" s="1" t="str">
        <f t="shared" si="17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>
        <f>General!F186</f>
        <v>0</v>
      </c>
      <c r="BX188" s="1">
        <f>General!G186</f>
        <v>0</v>
      </c>
    </row>
    <row r="189" spans="31:76">
      <c r="AE189" s="1" t="str">
        <f t="shared" si="167"/>
        <v/>
      </c>
      <c r="AF189" s="1" t="str">
        <f t="shared" si="168"/>
        <v/>
      </c>
      <c r="AG189" s="1" t="str">
        <f t="shared" si="169"/>
        <v/>
      </c>
      <c r="AH189" s="1" t="str">
        <f t="shared" si="170"/>
        <v/>
      </c>
      <c r="AI189" s="1" t="str">
        <f t="shared" si="171"/>
        <v/>
      </c>
      <c r="AJ189" s="1" t="str">
        <f t="shared" si="172"/>
        <v/>
      </c>
      <c r="AK189" s="1">
        <f t="shared" si="165"/>
        <v>0</v>
      </c>
      <c r="AL189" s="1">
        <f t="shared" si="166"/>
        <v>0</v>
      </c>
      <c r="AP189" s="1" t="str">
        <f t="shared" si="159"/>
        <v>N</v>
      </c>
      <c r="AQ189" s="1" t="str">
        <f t="shared" si="173"/>
        <v>N</v>
      </c>
      <c r="AR189" s="1" t="str">
        <f t="shared" si="17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>
        <f>General!F187</f>
        <v>0</v>
      </c>
      <c r="BX189" s="1">
        <f>General!G187</f>
        <v>0</v>
      </c>
    </row>
    <row r="190" spans="31:76">
      <c r="AE190" s="1" t="str">
        <f t="shared" si="167"/>
        <v/>
      </c>
      <c r="AF190" s="1" t="str">
        <f t="shared" si="168"/>
        <v/>
      </c>
      <c r="AG190" s="1" t="str">
        <f t="shared" si="169"/>
        <v/>
      </c>
      <c r="AH190" s="1" t="str">
        <f t="shared" si="170"/>
        <v/>
      </c>
      <c r="AI190" s="1" t="str">
        <f t="shared" si="171"/>
        <v/>
      </c>
      <c r="AJ190" s="1" t="str">
        <f t="shared" si="172"/>
        <v/>
      </c>
      <c r="AK190" s="1">
        <f t="shared" si="165"/>
        <v>0</v>
      </c>
      <c r="AL190" s="1">
        <f t="shared" si="166"/>
        <v>0</v>
      </c>
      <c r="AP190" s="1" t="str">
        <f t="shared" si="159"/>
        <v>N</v>
      </c>
      <c r="AQ190" s="1" t="str">
        <f t="shared" si="173"/>
        <v>N</v>
      </c>
      <c r="AR190" s="1" t="str">
        <f t="shared" si="17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>
        <f>General!F188</f>
        <v>0</v>
      </c>
      <c r="BX190" s="1">
        <f>General!G188</f>
        <v>0</v>
      </c>
    </row>
    <row r="191" spans="31:76">
      <c r="AE191" s="1" t="str">
        <f t="shared" si="167"/>
        <v/>
      </c>
      <c r="AF191" s="1" t="str">
        <f t="shared" si="168"/>
        <v/>
      </c>
      <c r="AG191" s="1" t="str">
        <f t="shared" si="169"/>
        <v/>
      </c>
      <c r="AH191" s="1" t="str">
        <f t="shared" si="170"/>
        <v/>
      </c>
      <c r="AI191" s="1" t="str">
        <f t="shared" si="171"/>
        <v/>
      </c>
      <c r="AJ191" s="1" t="str">
        <f t="shared" si="172"/>
        <v/>
      </c>
      <c r="AK191" s="1">
        <f t="shared" si="165"/>
        <v>0</v>
      </c>
      <c r="AL191" s="1">
        <f t="shared" si="166"/>
        <v>0</v>
      </c>
      <c r="AP191" s="1" t="str">
        <f t="shared" si="159"/>
        <v>N</v>
      </c>
      <c r="AQ191" s="1" t="str">
        <f t="shared" si="173"/>
        <v>N</v>
      </c>
      <c r="AR191" s="1" t="str">
        <f t="shared" si="17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>
        <f>General!F189</f>
        <v>0</v>
      </c>
      <c r="BX191" s="1">
        <f>General!G189</f>
        <v>0</v>
      </c>
    </row>
    <row r="192" spans="31:76">
      <c r="AE192" s="1" t="str">
        <f t="shared" si="167"/>
        <v/>
      </c>
      <c r="AF192" s="1" t="str">
        <f t="shared" si="168"/>
        <v/>
      </c>
      <c r="AG192" s="1" t="str">
        <f t="shared" si="169"/>
        <v/>
      </c>
      <c r="AH192" s="1" t="str">
        <f t="shared" si="170"/>
        <v/>
      </c>
      <c r="AI192" s="1" t="str">
        <f t="shared" si="171"/>
        <v/>
      </c>
      <c r="AJ192" s="1" t="str">
        <f t="shared" si="172"/>
        <v/>
      </c>
      <c r="AK192" s="1">
        <f t="shared" si="165"/>
        <v>0</v>
      </c>
      <c r="AL192" s="1">
        <f t="shared" si="166"/>
        <v>0</v>
      </c>
      <c r="AP192" s="1" t="str">
        <f t="shared" si="159"/>
        <v>N</v>
      </c>
      <c r="AQ192" s="1" t="str">
        <f t="shared" si="173"/>
        <v>N</v>
      </c>
      <c r="AR192" s="1" t="str">
        <f t="shared" si="17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>
        <f>General!F190</f>
        <v>0</v>
      </c>
      <c r="BX192" s="1">
        <f>General!G190</f>
        <v>0</v>
      </c>
    </row>
    <row r="193" spans="31:76">
      <c r="AE193" s="1" t="str">
        <f t="shared" si="167"/>
        <v/>
      </c>
      <c r="AF193" s="1" t="str">
        <f t="shared" si="168"/>
        <v/>
      </c>
      <c r="AG193" s="1" t="str">
        <f t="shared" si="169"/>
        <v/>
      </c>
      <c r="AH193" s="1" t="str">
        <f t="shared" si="170"/>
        <v/>
      </c>
      <c r="AI193" s="1" t="str">
        <f t="shared" si="171"/>
        <v/>
      </c>
      <c r="AJ193" s="1" t="str">
        <f t="shared" si="172"/>
        <v/>
      </c>
      <c r="AK193" s="1">
        <f t="shared" si="165"/>
        <v>0</v>
      </c>
      <c r="AL193" s="1">
        <f t="shared" si="166"/>
        <v>0</v>
      </c>
      <c r="AP193" s="1" t="str">
        <f t="shared" si="159"/>
        <v>N</v>
      </c>
      <c r="AQ193" s="1" t="str">
        <f t="shared" si="173"/>
        <v>N</v>
      </c>
      <c r="AR193" s="1" t="str">
        <f t="shared" si="17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>
        <f>General!F191</f>
        <v>0</v>
      </c>
      <c r="BX193" s="1">
        <f>General!G191</f>
        <v>0</v>
      </c>
    </row>
    <row r="194" spans="31:76">
      <c r="AE194" s="1" t="str">
        <f t="shared" si="167"/>
        <v/>
      </c>
      <c r="AF194" s="1" t="str">
        <f t="shared" si="168"/>
        <v/>
      </c>
      <c r="AG194" s="1" t="str">
        <f t="shared" si="169"/>
        <v/>
      </c>
      <c r="AH194" s="1" t="str">
        <f t="shared" si="170"/>
        <v/>
      </c>
      <c r="AI194" s="1" t="str">
        <f t="shared" si="171"/>
        <v/>
      </c>
      <c r="AJ194" s="1" t="str">
        <f t="shared" si="172"/>
        <v/>
      </c>
      <c r="AK194" s="1">
        <f t="shared" si="165"/>
        <v>0</v>
      </c>
      <c r="AL194" s="1">
        <f t="shared" si="166"/>
        <v>0</v>
      </c>
      <c r="AP194" s="1" t="str">
        <f t="shared" si="159"/>
        <v>N</v>
      </c>
      <c r="AQ194" s="1" t="str">
        <f t="shared" si="173"/>
        <v>N</v>
      </c>
      <c r="AR194" s="1" t="str">
        <f t="shared" si="17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>
        <f>General!F192</f>
        <v>0</v>
      </c>
      <c r="BX194" s="1">
        <f>General!G192</f>
        <v>0</v>
      </c>
    </row>
    <row r="195" spans="31:76">
      <c r="AE195" s="1" t="str">
        <f t="shared" si="167"/>
        <v/>
      </c>
      <c r="AF195" s="1" t="str">
        <f t="shared" si="168"/>
        <v/>
      </c>
      <c r="AG195" s="1" t="str">
        <f t="shared" si="169"/>
        <v/>
      </c>
      <c r="AH195" s="1" t="str">
        <f t="shared" si="170"/>
        <v/>
      </c>
      <c r="AI195" s="1" t="str">
        <f t="shared" si="171"/>
        <v/>
      </c>
      <c r="AJ195" s="1" t="str">
        <f t="shared" si="172"/>
        <v/>
      </c>
      <c r="AK195" s="1">
        <f t="shared" si="165"/>
        <v>0</v>
      </c>
      <c r="AL195" s="1">
        <f t="shared" si="166"/>
        <v>0</v>
      </c>
      <c r="AP195" s="1" t="str">
        <f t="shared" si="159"/>
        <v>N</v>
      </c>
      <c r="AQ195" s="1" t="str">
        <f t="shared" si="173"/>
        <v>N</v>
      </c>
      <c r="AR195" s="1" t="str">
        <f t="shared" si="17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>
        <f>General!F193</f>
        <v>0</v>
      </c>
      <c r="BX195" s="1">
        <f>General!G193</f>
        <v>0</v>
      </c>
    </row>
    <row r="196" spans="31:76">
      <c r="AE196" s="1" t="str">
        <f t="shared" si="167"/>
        <v/>
      </c>
      <c r="AF196" s="1" t="str">
        <f t="shared" si="168"/>
        <v/>
      </c>
      <c r="AH196" s="1" t="str">
        <f t="shared" ref="AH196:AH209" si="175">IF(M195="","",IF(Z196="C",IF(M195="P",BJ196,""),IF(M194="P",BJ196,"")))</f>
        <v/>
      </c>
      <c r="AI196" s="1" t="str">
        <f t="shared" si="171"/>
        <v/>
      </c>
      <c r="AJ196" s="1" t="str">
        <f t="shared" si="172"/>
        <v/>
      </c>
      <c r="AK196" s="1">
        <f t="shared" si="165"/>
        <v>0</v>
      </c>
      <c r="AL196" s="1">
        <f t="shared" si="166"/>
        <v>0</v>
      </c>
      <c r="AP196" s="1" t="str">
        <f t="shared" si="159"/>
        <v>N</v>
      </c>
      <c r="AQ196" s="1" t="str">
        <f t="shared" si="173"/>
        <v>N</v>
      </c>
      <c r="AR196" s="1" t="str">
        <f t="shared" si="17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>
        <f>General!F194</f>
        <v>0</v>
      </c>
      <c r="BX196" s="1">
        <f>General!G194</f>
        <v>0</v>
      </c>
    </row>
    <row r="197" spans="31:76">
      <c r="AE197" s="1" t="str">
        <f t="shared" si="167"/>
        <v/>
      </c>
      <c r="AF197" s="1" t="str">
        <f t="shared" si="168"/>
        <v/>
      </c>
      <c r="AH197" s="1" t="str">
        <f t="shared" si="175"/>
        <v/>
      </c>
      <c r="AI197" s="1" t="str">
        <f t="shared" si="171"/>
        <v/>
      </c>
      <c r="AJ197" s="1" t="str">
        <f t="shared" si="172"/>
        <v/>
      </c>
      <c r="AK197" s="1">
        <f t="shared" si="165"/>
        <v>0</v>
      </c>
      <c r="AL197" s="1">
        <f t="shared" si="166"/>
        <v>0</v>
      </c>
      <c r="AP197" s="1" t="str">
        <f t="shared" si="159"/>
        <v>N</v>
      </c>
      <c r="AQ197" s="1" t="str">
        <f t="shared" si="173"/>
        <v>N</v>
      </c>
      <c r="AR197" s="1" t="str">
        <f t="shared" si="17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>
        <f>General!F195</f>
        <v>0</v>
      </c>
      <c r="BX197" s="1">
        <f>General!G195</f>
        <v>0</v>
      </c>
    </row>
    <row r="198" spans="31:76">
      <c r="AE198" s="1" t="str">
        <f t="shared" si="167"/>
        <v/>
      </c>
      <c r="AF198" s="1" t="str">
        <f t="shared" si="168"/>
        <v/>
      </c>
      <c r="AH198" s="1" t="str">
        <f t="shared" si="175"/>
        <v/>
      </c>
      <c r="AI198" s="1" t="str">
        <f t="shared" si="171"/>
        <v/>
      </c>
      <c r="AJ198" s="1" t="str">
        <f t="shared" si="172"/>
        <v/>
      </c>
      <c r="AK198" s="1">
        <f t="shared" si="165"/>
        <v>0</v>
      </c>
      <c r="AL198" s="1">
        <f t="shared" si="166"/>
        <v>0</v>
      </c>
      <c r="AP198" s="1" t="str">
        <f t="shared" si="159"/>
        <v>N</v>
      </c>
      <c r="AQ198" s="1" t="str">
        <f t="shared" si="173"/>
        <v>N</v>
      </c>
      <c r="AR198" s="1" t="str">
        <f t="shared" si="17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>
        <f>General!F196</f>
        <v>0</v>
      </c>
      <c r="BX198" s="1">
        <f>General!G196</f>
        <v>0</v>
      </c>
    </row>
    <row r="199" spans="31:76">
      <c r="AE199" s="1" t="str">
        <f t="shared" si="167"/>
        <v/>
      </c>
      <c r="AF199" s="1" t="str">
        <f t="shared" si="168"/>
        <v/>
      </c>
      <c r="AH199" s="1" t="str">
        <f t="shared" si="175"/>
        <v/>
      </c>
      <c r="AI199" s="1" t="str">
        <f t="shared" si="171"/>
        <v/>
      </c>
      <c r="AJ199" s="1" t="str">
        <f t="shared" si="172"/>
        <v/>
      </c>
      <c r="AK199" s="1">
        <f t="shared" si="165"/>
        <v>0</v>
      </c>
      <c r="AL199" s="1">
        <f t="shared" si="166"/>
        <v>0</v>
      </c>
      <c r="AP199" s="1" t="str">
        <f t="shared" si="159"/>
        <v>N</v>
      </c>
      <c r="AQ199" s="1" t="str">
        <f t="shared" si="173"/>
        <v>N</v>
      </c>
      <c r="AR199" s="1" t="str">
        <f t="shared" si="17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>
        <f>General!F197</f>
        <v>0</v>
      </c>
      <c r="BX199" s="1">
        <f>General!G197</f>
        <v>0</v>
      </c>
    </row>
    <row r="200" spans="31:76">
      <c r="AE200" s="1" t="str">
        <f t="shared" si="167"/>
        <v/>
      </c>
      <c r="AF200" s="1" t="str">
        <f t="shared" si="168"/>
        <v/>
      </c>
      <c r="AH200" s="1" t="str">
        <f t="shared" si="175"/>
        <v/>
      </c>
      <c r="AI200" s="1" t="str">
        <f t="shared" si="171"/>
        <v/>
      </c>
      <c r="AJ200" s="1" t="str">
        <f t="shared" si="172"/>
        <v/>
      </c>
      <c r="AK200" s="1">
        <f t="shared" si="165"/>
        <v>0</v>
      </c>
      <c r="AL200" s="1">
        <f t="shared" si="166"/>
        <v>0</v>
      </c>
      <c r="AP200" s="1" t="str">
        <f t="shared" si="159"/>
        <v>N</v>
      </c>
      <c r="AQ200" s="1" t="str">
        <f t="shared" si="173"/>
        <v>N</v>
      </c>
      <c r="AR200" s="1" t="str">
        <f t="shared" si="17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>
        <f>General!F198</f>
        <v>0</v>
      </c>
      <c r="BX200" s="1">
        <f>General!G198</f>
        <v>0</v>
      </c>
    </row>
    <row r="201" spans="31:76">
      <c r="AE201" s="1" t="str">
        <f t="shared" si="167"/>
        <v/>
      </c>
      <c r="AF201" s="1" t="str">
        <f t="shared" si="168"/>
        <v/>
      </c>
      <c r="AH201" s="1" t="str">
        <f t="shared" si="175"/>
        <v/>
      </c>
      <c r="AI201" s="1" t="str">
        <f t="shared" si="171"/>
        <v/>
      </c>
      <c r="AJ201" s="1" t="str">
        <f t="shared" si="172"/>
        <v/>
      </c>
      <c r="AK201" s="1">
        <f t="shared" si="165"/>
        <v>0</v>
      </c>
      <c r="AL201" s="1">
        <f t="shared" si="166"/>
        <v>0</v>
      </c>
      <c r="AP201" s="1" t="str">
        <f t="shared" si="159"/>
        <v>N</v>
      </c>
      <c r="AQ201" s="1" t="str">
        <f t="shared" si="173"/>
        <v>N</v>
      </c>
      <c r="AR201" s="1" t="str">
        <f t="shared" si="17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>
        <f>General!F199</f>
        <v>0</v>
      </c>
      <c r="BX201" s="1">
        <f>General!G199</f>
        <v>0</v>
      </c>
    </row>
    <row r="202" spans="31:76">
      <c r="AE202" s="1" t="str">
        <f t="shared" ref="AE202:AE209" si="176">IF(M201="","",IF(Y202="B",IF(M201="P",BH202,""),IF(BF202="B",BH202,"")))</f>
        <v/>
      </c>
      <c r="AF202" s="1" t="str">
        <f t="shared" ref="AF202:AF209" si="177">IF(M201="","",IF(Y202="B",IF(M201="B",BH202,""),IF(BF202="P",BH202,"")))</f>
        <v/>
      </c>
      <c r="AH202" s="1" t="str">
        <f t="shared" si="175"/>
        <v/>
      </c>
      <c r="AI202" s="1" t="str">
        <f t="shared" ref="AI202:AI209" si="178">IF(M201="","",IF(AND(AE202="L5",AH202="L5",AY202=""),"L0",AX202))</f>
        <v/>
      </c>
      <c r="AJ202" s="1" t="str">
        <f t="shared" ref="AJ202:AJ209" si="179">IF(M201="","",IF(AND(AF202="L5",AH202="L5",AX202=""),"L0",AY202))</f>
        <v/>
      </c>
      <c r="AK202" s="1">
        <f t="shared" si="165"/>
        <v>0</v>
      </c>
      <c r="AL202" s="1">
        <f t="shared" si="166"/>
        <v>0</v>
      </c>
      <c r="AP202" s="1" t="str">
        <f t="shared" ref="AP202:AP229" si="180">IF(OR(F198&amp;F199&amp;F200="WLW",F199&amp;F200="WW"),"Y","N")</f>
        <v>N</v>
      </c>
      <c r="AQ202" s="1" t="str">
        <f t="shared" ref="AQ202" si="181">IF(OR(K198&amp;K199&amp;K200="WLW",K199&amp;K200="WW"),"Y","N")</f>
        <v>N</v>
      </c>
      <c r="AR202" s="1" t="str">
        <f t="shared" ref="AR202" si="182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>
        <f>General!F200</f>
        <v>0</v>
      </c>
      <c r="BX202" s="1">
        <f>General!G200</f>
        <v>0</v>
      </c>
    </row>
    <row r="203" spans="31:76">
      <c r="AE203" s="1" t="str">
        <f t="shared" si="176"/>
        <v/>
      </c>
      <c r="AF203" s="1" t="str">
        <f t="shared" si="177"/>
        <v/>
      </c>
      <c r="AH203" s="1" t="str">
        <f t="shared" si="175"/>
        <v/>
      </c>
      <c r="AI203" s="1" t="str">
        <f t="shared" si="178"/>
        <v/>
      </c>
      <c r="AJ203" s="1" t="str">
        <f t="shared" si="179"/>
        <v/>
      </c>
      <c r="AK203" s="1">
        <f t="shared" ref="AK203:AK246" si="183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4">IF(E203="",0,IF(OR(E203="B",E203="XB"),1,INT(RIGHT(E203))))+IF(J203="",0,IF(OR(J203="B",J203="XB"),1,INT(RIGHT(J203))))+IF(Q203="",0,IF(OR(Q203="B",Q203="XB"),1,INT(RIGHT(Q203))))</f>
        <v>0</v>
      </c>
      <c r="AP203" s="1" t="str">
        <f t="shared" si="180"/>
        <v>N</v>
      </c>
      <c r="AQ203" s="1" t="str">
        <f t="shared" ref="AQ203:AQ229" si="185">IF(OR(K199&amp;K200&amp;K201="WLW",K200&amp;K201="WW"),"Y","N")</f>
        <v>N</v>
      </c>
      <c r="AR203" s="1" t="str">
        <f t="shared" ref="AR203:AR229" si="186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>
        <f>General!F201</f>
        <v>0</v>
      </c>
      <c r="BX203" s="1">
        <f>General!G201</f>
        <v>0</v>
      </c>
    </row>
    <row r="204" spans="31:76">
      <c r="AE204" s="1" t="str">
        <f t="shared" si="176"/>
        <v/>
      </c>
      <c r="AF204" s="1" t="str">
        <f t="shared" si="177"/>
        <v/>
      </c>
      <c r="AH204" s="1" t="str">
        <f t="shared" si="175"/>
        <v/>
      </c>
      <c r="AI204" s="1" t="str">
        <f t="shared" si="178"/>
        <v/>
      </c>
      <c r="AJ204" s="1" t="str">
        <f t="shared" si="179"/>
        <v/>
      </c>
      <c r="AK204" s="1">
        <f t="shared" si="183"/>
        <v>0</v>
      </c>
      <c r="AL204" s="1">
        <f t="shared" si="184"/>
        <v>0</v>
      </c>
      <c r="AP204" s="1" t="str">
        <f t="shared" si="180"/>
        <v>N</v>
      </c>
      <c r="AQ204" s="1" t="str">
        <f t="shared" si="185"/>
        <v>N</v>
      </c>
      <c r="AR204" s="1" t="str">
        <f t="shared" si="186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>
        <f>General!F202</f>
        <v>0</v>
      </c>
      <c r="BX204" s="1">
        <f>General!G202</f>
        <v>0</v>
      </c>
    </row>
    <row r="205" spans="31:76">
      <c r="AE205" s="1" t="str">
        <f t="shared" si="176"/>
        <v/>
      </c>
      <c r="AF205" s="1" t="str">
        <f t="shared" si="177"/>
        <v/>
      </c>
      <c r="AH205" s="1" t="str">
        <f t="shared" si="175"/>
        <v/>
      </c>
      <c r="AI205" s="1" t="str">
        <f t="shared" si="178"/>
        <v/>
      </c>
      <c r="AJ205" s="1" t="str">
        <f t="shared" si="179"/>
        <v/>
      </c>
      <c r="AK205" s="1">
        <f t="shared" si="183"/>
        <v>0</v>
      </c>
      <c r="AL205" s="1">
        <f t="shared" si="184"/>
        <v>0</v>
      </c>
      <c r="AP205" s="1" t="str">
        <f t="shared" si="180"/>
        <v>N</v>
      </c>
      <c r="AQ205" s="1" t="str">
        <f t="shared" si="185"/>
        <v>N</v>
      </c>
      <c r="AR205" s="1" t="str">
        <f t="shared" si="186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>
        <f>General!F203</f>
        <v>0</v>
      </c>
      <c r="BX205" s="1">
        <f>General!G203</f>
        <v>0</v>
      </c>
    </row>
    <row r="206" spans="31:76">
      <c r="AE206" s="1" t="str">
        <f t="shared" si="176"/>
        <v/>
      </c>
      <c r="AF206" s="1" t="str">
        <f t="shared" si="177"/>
        <v/>
      </c>
      <c r="AH206" s="1" t="str">
        <f t="shared" si="175"/>
        <v/>
      </c>
      <c r="AI206" s="1" t="str">
        <f t="shared" si="178"/>
        <v/>
      </c>
      <c r="AJ206" s="1" t="str">
        <f t="shared" si="179"/>
        <v/>
      </c>
      <c r="AK206" s="1">
        <f t="shared" si="183"/>
        <v>0</v>
      </c>
      <c r="AL206" s="1">
        <f t="shared" si="184"/>
        <v>0</v>
      </c>
      <c r="AP206" s="1" t="str">
        <f t="shared" si="180"/>
        <v>N</v>
      </c>
      <c r="AQ206" s="1" t="str">
        <f t="shared" si="185"/>
        <v>N</v>
      </c>
      <c r="AR206" s="1" t="str">
        <f t="shared" si="186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>
        <f>General!F204</f>
        <v>0</v>
      </c>
      <c r="BX206" s="1">
        <f>General!G204</f>
        <v>0</v>
      </c>
    </row>
    <row r="207" spans="31:76">
      <c r="AE207" s="1" t="str">
        <f t="shared" si="176"/>
        <v/>
      </c>
      <c r="AF207" s="1" t="str">
        <f t="shared" si="177"/>
        <v/>
      </c>
      <c r="AH207" s="1" t="str">
        <f t="shared" si="175"/>
        <v/>
      </c>
      <c r="AI207" s="1" t="str">
        <f t="shared" si="178"/>
        <v/>
      </c>
      <c r="AJ207" s="1" t="str">
        <f t="shared" si="179"/>
        <v/>
      </c>
      <c r="AK207" s="1">
        <f t="shared" si="183"/>
        <v>0</v>
      </c>
      <c r="AL207" s="1">
        <f t="shared" si="184"/>
        <v>0</v>
      </c>
      <c r="AP207" s="1" t="str">
        <f t="shared" si="180"/>
        <v>N</v>
      </c>
      <c r="AQ207" s="1" t="str">
        <f t="shared" si="185"/>
        <v>N</v>
      </c>
      <c r="AR207" s="1" t="str">
        <f t="shared" si="186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>
        <f>General!F205</f>
        <v>0</v>
      </c>
      <c r="BX207" s="1">
        <f>General!G205</f>
        <v>0</v>
      </c>
    </row>
    <row r="208" spans="31:76">
      <c r="AE208" s="1" t="str">
        <f t="shared" si="176"/>
        <v/>
      </c>
      <c r="AF208" s="1" t="str">
        <f t="shared" si="177"/>
        <v/>
      </c>
      <c r="AH208" s="1" t="str">
        <f t="shared" si="175"/>
        <v/>
      </c>
      <c r="AI208" s="1" t="str">
        <f t="shared" si="178"/>
        <v/>
      </c>
      <c r="AJ208" s="1" t="str">
        <f t="shared" si="179"/>
        <v/>
      </c>
      <c r="AK208" s="1">
        <f t="shared" si="183"/>
        <v>0</v>
      </c>
      <c r="AL208" s="1">
        <f t="shared" si="184"/>
        <v>0</v>
      </c>
      <c r="AP208" s="1" t="str">
        <f t="shared" si="180"/>
        <v>N</v>
      </c>
      <c r="AQ208" s="1" t="str">
        <f t="shared" si="185"/>
        <v>N</v>
      </c>
      <c r="AR208" s="1" t="str">
        <f t="shared" si="186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>
        <f>General!F206</f>
        <v>0</v>
      </c>
      <c r="BX208" s="1">
        <f>General!G206</f>
        <v>0</v>
      </c>
    </row>
    <row r="209" spans="31:76">
      <c r="AE209" s="1" t="str">
        <f t="shared" si="176"/>
        <v/>
      </c>
      <c r="AF209" s="1" t="str">
        <f t="shared" si="177"/>
        <v/>
      </c>
      <c r="AH209" s="1" t="str">
        <f t="shared" si="175"/>
        <v/>
      </c>
      <c r="AI209" s="1" t="str">
        <f t="shared" si="178"/>
        <v/>
      </c>
      <c r="AJ209" s="1" t="str">
        <f t="shared" si="179"/>
        <v/>
      </c>
      <c r="AK209" s="1">
        <f t="shared" si="183"/>
        <v>0</v>
      </c>
      <c r="AL209" s="1">
        <f t="shared" si="184"/>
        <v>0</v>
      </c>
      <c r="AP209" s="1" t="str">
        <f t="shared" si="180"/>
        <v>N</v>
      </c>
      <c r="AQ209" s="1" t="str">
        <f t="shared" si="185"/>
        <v>N</v>
      </c>
      <c r="AR209" s="1" t="str">
        <f t="shared" si="186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>
        <f>General!F207</f>
        <v>0</v>
      </c>
      <c r="BX209" s="1">
        <f>General!G207</f>
        <v>0</v>
      </c>
    </row>
    <row r="210" spans="31:76">
      <c r="AK210" s="1">
        <f t="shared" si="183"/>
        <v>0</v>
      </c>
      <c r="AL210" s="1">
        <f t="shared" si="184"/>
        <v>0</v>
      </c>
      <c r="AP210" s="1" t="str">
        <f t="shared" si="180"/>
        <v>N</v>
      </c>
      <c r="AQ210" s="1" t="str">
        <f t="shared" si="185"/>
        <v>N</v>
      </c>
      <c r="AR210" s="1" t="str">
        <f t="shared" si="186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>
        <f>General!F208</f>
        <v>0</v>
      </c>
      <c r="BX210" s="1">
        <f>General!G208</f>
        <v>0</v>
      </c>
    </row>
    <row r="211" spans="31:76">
      <c r="AK211" s="1">
        <f t="shared" si="183"/>
        <v>0</v>
      </c>
      <c r="AL211" s="1">
        <f t="shared" si="184"/>
        <v>0</v>
      </c>
      <c r="AP211" s="1" t="str">
        <f t="shared" si="180"/>
        <v>N</v>
      </c>
      <c r="AQ211" s="1" t="str">
        <f t="shared" si="185"/>
        <v>N</v>
      </c>
      <c r="AR211" s="1" t="str">
        <f t="shared" si="186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>
        <f>General!F209</f>
        <v>0</v>
      </c>
      <c r="BX211" s="1">
        <f>General!G209</f>
        <v>0</v>
      </c>
    </row>
    <row r="212" spans="31:76">
      <c r="AK212" s="1">
        <f t="shared" si="183"/>
        <v>0</v>
      </c>
      <c r="AL212" s="1">
        <f t="shared" si="184"/>
        <v>0</v>
      </c>
      <c r="AP212" s="1" t="str">
        <f t="shared" si="180"/>
        <v>N</v>
      </c>
      <c r="AQ212" s="1" t="str">
        <f t="shared" si="185"/>
        <v>N</v>
      </c>
      <c r="AR212" s="1" t="str">
        <f t="shared" si="186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>
        <f>General!F210</f>
        <v>0</v>
      </c>
      <c r="BX212" s="1">
        <f>General!G210</f>
        <v>0</v>
      </c>
    </row>
    <row r="213" spans="31:76">
      <c r="AK213" s="1">
        <f t="shared" si="183"/>
        <v>0</v>
      </c>
      <c r="AL213" s="1">
        <f t="shared" si="184"/>
        <v>0</v>
      </c>
      <c r="AP213" s="1" t="str">
        <f t="shared" si="180"/>
        <v>N</v>
      </c>
      <c r="AQ213" s="1" t="str">
        <f t="shared" si="185"/>
        <v>N</v>
      </c>
      <c r="AR213" s="1" t="str">
        <f t="shared" si="186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>
        <f>General!F211</f>
        <v>0</v>
      </c>
      <c r="BX213" s="1">
        <f>General!G211</f>
        <v>0</v>
      </c>
    </row>
    <row r="214" spans="31:76">
      <c r="AK214" s="1">
        <f t="shared" si="183"/>
        <v>0</v>
      </c>
      <c r="AL214" s="1">
        <f t="shared" si="184"/>
        <v>0</v>
      </c>
      <c r="AP214" s="1" t="str">
        <f t="shared" si="180"/>
        <v>N</v>
      </c>
      <c r="AQ214" s="1" t="str">
        <f t="shared" si="185"/>
        <v>N</v>
      </c>
      <c r="AR214" s="1" t="str">
        <f t="shared" si="186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>
        <f>General!F212</f>
        <v>0</v>
      </c>
      <c r="BX214" s="1">
        <f>General!G212</f>
        <v>0</v>
      </c>
    </row>
    <row r="215" spans="31:76">
      <c r="AK215" s="1">
        <f t="shared" si="183"/>
        <v>0</v>
      </c>
      <c r="AL215" s="1">
        <f t="shared" si="184"/>
        <v>0</v>
      </c>
      <c r="AP215" s="1" t="str">
        <f t="shared" si="180"/>
        <v>N</v>
      </c>
      <c r="AQ215" s="1" t="str">
        <f t="shared" si="185"/>
        <v>N</v>
      </c>
      <c r="AR215" s="1" t="str">
        <f t="shared" si="186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>
        <f>General!F213</f>
        <v>0</v>
      </c>
      <c r="BX215" s="1">
        <f>General!G213</f>
        <v>0</v>
      </c>
    </row>
    <row r="216" spans="31:76">
      <c r="AK216" s="1">
        <f t="shared" si="183"/>
        <v>0</v>
      </c>
      <c r="AL216" s="1">
        <f t="shared" si="184"/>
        <v>0</v>
      </c>
      <c r="AP216" s="1" t="str">
        <f t="shared" si="180"/>
        <v>N</v>
      </c>
      <c r="AQ216" s="1" t="str">
        <f t="shared" si="185"/>
        <v>N</v>
      </c>
      <c r="AR216" s="1" t="str">
        <f t="shared" si="186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>
        <f>General!F214</f>
        <v>0</v>
      </c>
      <c r="BX216" s="1">
        <f>General!G214</f>
        <v>0</v>
      </c>
    </row>
    <row r="217" spans="31:76">
      <c r="AK217" s="1">
        <f t="shared" si="183"/>
        <v>0</v>
      </c>
      <c r="AL217" s="1">
        <f t="shared" si="184"/>
        <v>0</v>
      </c>
      <c r="AP217" s="1" t="str">
        <f t="shared" si="180"/>
        <v>N</v>
      </c>
      <c r="AQ217" s="1" t="str">
        <f t="shared" si="185"/>
        <v>N</v>
      </c>
      <c r="AR217" s="1" t="str">
        <f t="shared" si="186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>
        <f>General!F215</f>
        <v>0</v>
      </c>
      <c r="BX217" s="1">
        <f>General!G215</f>
        <v>0</v>
      </c>
    </row>
    <row r="218" spans="31:76">
      <c r="AK218" s="1">
        <f t="shared" si="183"/>
        <v>0</v>
      </c>
      <c r="AL218" s="1">
        <f t="shared" si="184"/>
        <v>0</v>
      </c>
      <c r="AP218" s="1" t="str">
        <f t="shared" si="180"/>
        <v>N</v>
      </c>
      <c r="AQ218" s="1" t="str">
        <f t="shared" si="185"/>
        <v>N</v>
      </c>
      <c r="AR218" s="1" t="str">
        <f t="shared" si="186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>
        <f>General!F216</f>
        <v>0</v>
      </c>
      <c r="BX218" s="1">
        <f>General!G216</f>
        <v>0</v>
      </c>
    </row>
    <row r="219" spans="31:76">
      <c r="AK219" s="1">
        <f t="shared" si="183"/>
        <v>0</v>
      </c>
      <c r="AL219" s="1">
        <f t="shared" si="184"/>
        <v>0</v>
      </c>
      <c r="AP219" s="1" t="str">
        <f t="shared" si="180"/>
        <v>N</v>
      </c>
      <c r="AQ219" s="1" t="str">
        <f t="shared" si="185"/>
        <v>N</v>
      </c>
      <c r="AR219" s="1" t="str">
        <f t="shared" si="186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>
        <f>General!F217</f>
        <v>0</v>
      </c>
      <c r="BX219" s="1">
        <f>General!G217</f>
        <v>0</v>
      </c>
    </row>
    <row r="220" spans="31:76">
      <c r="AK220" s="1">
        <f t="shared" si="183"/>
        <v>0</v>
      </c>
      <c r="AL220" s="1">
        <f t="shared" si="184"/>
        <v>0</v>
      </c>
      <c r="AP220" s="1" t="str">
        <f t="shared" si="180"/>
        <v>N</v>
      </c>
      <c r="AQ220" s="1" t="str">
        <f t="shared" si="185"/>
        <v>N</v>
      </c>
      <c r="AR220" s="1" t="str">
        <f t="shared" si="186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>
        <f>General!F218</f>
        <v>0</v>
      </c>
      <c r="BX220" s="1">
        <f>General!G218</f>
        <v>0</v>
      </c>
    </row>
    <row r="221" spans="31:76">
      <c r="AK221" s="1">
        <f t="shared" si="183"/>
        <v>0</v>
      </c>
      <c r="AL221" s="1">
        <f t="shared" si="184"/>
        <v>0</v>
      </c>
      <c r="AP221" s="1" t="str">
        <f t="shared" si="180"/>
        <v>N</v>
      </c>
      <c r="AQ221" s="1" t="str">
        <f t="shared" si="185"/>
        <v>N</v>
      </c>
      <c r="AR221" s="1" t="str">
        <f t="shared" si="186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>
        <f>General!F219</f>
        <v>0</v>
      </c>
      <c r="BX221" s="1">
        <f>General!G219</f>
        <v>0</v>
      </c>
    </row>
    <row r="222" spans="31:76">
      <c r="AK222" s="1">
        <f t="shared" si="183"/>
        <v>0</v>
      </c>
      <c r="AL222" s="1">
        <f t="shared" si="184"/>
        <v>0</v>
      </c>
      <c r="AP222" s="1" t="str">
        <f t="shared" si="180"/>
        <v>N</v>
      </c>
      <c r="AQ222" s="1" t="str">
        <f t="shared" si="185"/>
        <v>N</v>
      </c>
      <c r="AR222" s="1" t="str">
        <f t="shared" si="186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>
        <f>General!F220</f>
        <v>0</v>
      </c>
      <c r="BX222" s="1">
        <f>General!G220</f>
        <v>0</v>
      </c>
    </row>
    <row r="223" spans="31:76">
      <c r="AK223" s="1">
        <f t="shared" si="183"/>
        <v>0</v>
      </c>
      <c r="AL223" s="1">
        <f t="shared" si="184"/>
        <v>0</v>
      </c>
      <c r="AP223" s="1" t="str">
        <f t="shared" si="180"/>
        <v>N</v>
      </c>
      <c r="AQ223" s="1" t="str">
        <f t="shared" si="185"/>
        <v>N</v>
      </c>
      <c r="AR223" s="1" t="str">
        <f t="shared" si="186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>
        <f>General!F221</f>
        <v>0</v>
      </c>
      <c r="BX223" s="1">
        <f>General!G221</f>
        <v>0</v>
      </c>
    </row>
    <row r="224" spans="31:76">
      <c r="AK224" s="1">
        <f t="shared" si="183"/>
        <v>0</v>
      </c>
      <c r="AL224" s="1">
        <f t="shared" si="184"/>
        <v>0</v>
      </c>
      <c r="AP224" s="1" t="str">
        <f t="shared" si="180"/>
        <v>N</v>
      </c>
      <c r="AQ224" s="1" t="str">
        <f t="shared" si="185"/>
        <v>N</v>
      </c>
      <c r="AR224" s="1" t="str">
        <f t="shared" si="186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>
        <f>General!F222</f>
        <v>0</v>
      </c>
      <c r="BX224" s="1">
        <f>General!G222</f>
        <v>0</v>
      </c>
    </row>
    <row r="225" spans="37:76">
      <c r="AK225" s="1">
        <f t="shared" si="183"/>
        <v>0</v>
      </c>
      <c r="AL225" s="1">
        <f t="shared" si="184"/>
        <v>0</v>
      </c>
      <c r="AP225" s="1" t="str">
        <f t="shared" si="180"/>
        <v>N</v>
      </c>
      <c r="AQ225" s="1" t="str">
        <f t="shared" si="185"/>
        <v>N</v>
      </c>
      <c r="AR225" s="1" t="str">
        <f t="shared" si="186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>
        <f>General!F223</f>
        <v>0</v>
      </c>
      <c r="BX225" s="1">
        <f>General!G223</f>
        <v>0</v>
      </c>
    </row>
    <row r="226" spans="37:76">
      <c r="AK226" s="1">
        <f t="shared" si="183"/>
        <v>0</v>
      </c>
      <c r="AL226" s="1">
        <f t="shared" si="184"/>
        <v>0</v>
      </c>
      <c r="AP226" s="1" t="str">
        <f t="shared" si="180"/>
        <v>N</v>
      </c>
      <c r="AQ226" s="1" t="str">
        <f t="shared" si="185"/>
        <v>N</v>
      </c>
      <c r="AR226" s="1" t="str">
        <f t="shared" si="186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>
        <f>General!F224</f>
        <v>0</v>
      </c>
      <c r="BX226" s="1">
        <f>General!G224</f>
        <v>0</v>
      </c>
    </row>
    <row r="227" spans="37:76">
      <c r="AK227" s="1">
        <f t="shared" si="183"/>
        <v>0</v>
      </c>
      <c r="AL227" s="1">
        <f t="shared" si="184"/>
        <v>0</v>
      </c>
      <c r="AP227" s="1" t="str">
        <f t="shared" si="180"/>
        <v>N</v>
      </c>
      <c r="AQ227" s="1" t="str">
        <f t="shared" si="185"/>
        <v>N</v>
      </c>
      <c r="AR227" s="1" t="str">
        <f t="shared" si="186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>
        <f>General!F225</f>
        <v>0</v>
      </c>
      <c r="BX227" s="1">
        <f>General!G225</f>
        <v>0</v>
      </c>
    </row>
    <row r="228" spans="37:76">
      <c r="AK228" s="1">
        <f t="shared" si="183"/>
        <v>0</v>
      </c>
      <c r="AL228" s="1">
        <f t="shared" si="184"/>
        <v>0</v>
      </c>
      <c r="AP228" s="1" t="str">
        <f t="shared" si="180"/>
        <v>N</v>
      </c>
      <c r="AQ228" s="1" t="str">
        <f t="shared" si="185"/>
        <v>N</v>
      </c>
      <c r="AR228" s="1" t="str">
        <f t="shared" si="186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>
        <f>General!F226</f>
        <v>0</v>
      </c>
      <c r="BX228" s="1">
        <f>General!G226</f>
        <v>0</v>
      </c>
    </row>
    <row r="229" spans="37:76">
      <c r="AK229" s="1">
        <f t="shared" si="183"/>
        <v>0</v>
      </c>
      <c r="AL229" s="1">
        <f t="shared" si="184"/>
        <v>0</v>
      </c>
      <c r="AP229" s="1" t="str">
        <f t="shared" si="180"/>
        <v>N</v>
      </c>
      <c r="AQ229" s="1" t="str">
        <f t="shared" si="185"/>
        <v>N</v>
      </c>
      <c r="AR229" s="1" t="str">
        <f t="shared" si="186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>
        <f>General!F227</f>
        <v>0</v>
      </c>
      <c r="BX229" s="1">
        <f>General!G227</f>
        <v>0</v>
      </c>
    </row>
    <row r="230" spans="37:76">
      <c r="AK230" s="1">
        <f t="shared" si="183"/>
        <v>0</v>
      </c>
      <c r="AL230" s="1">
        <f t="shared" si="184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>
        <f>General!F228</f>
        <v>0</v>
      </c>
      <c r="BX230" s="1">
        <f>General!G228</f>
        <v>0</v>
      </c>
    </row>
    <row r="231" spans="37:76">
      <c r="AK231" s="1">
        <f t="shared" si="183"/>
        <v>0</v>
      </c>
      <c r="AL231" s="1">
        <f t="shared" si="184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>
        <f>General!F229</f>
        <v>0</v>
      </c>
      <c r="BX231" s="1">
        <f>General!G229</f>
        <v>0</v>
      </c>
    </row>
    <row r="232" spans="37:76">
      <c r="AK232" s="1">
        <f t="shared" si="183"/>
        <v>0</v>
      </c>
      <c r="AL232" s="1">
        <f t="shared" si="184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>
        <f>General!F230</f>
        <v>0</v>
      </c>
      <c r="BX232" s="1">
        <f>General!G230</f>
        <v>0</v>
      </c>
    </row>
    <row r="233" spans="37:76">
      <c r="AK233" s="1">
        <f t="shared" si="183"/>
        <v>0</v>
      </c>
      <c r="AL233" s="1">
        <f t="shared" si="184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>
        <f>General!F231</f>
        <v>0</v>
      </c>
      <c r="BX233" s="1">
        <f>General!G231</f>
        <v>0</v>
      </c>
    </row>
    <row r="234" spans="37:76">
      <c r="AK234" s="1">
        <f t="shared" si="183"/>
        <v>0</v>
      </c>
      <c r="AL234" s="1">
        <f t="shared" si="184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>
        <f>General!F232</f>
        <v>0</v>
      </c>
      <c r="BX234" s="1">
        <f>General!G232</f>
        <v>0</v>
      </c>
    </row>
    <row r="235" spans="37:76">
      <c r="AK235" s="1">
        <f t="shared" si="183"/>
        <v>0</v>
      </c>
      <c r="AL235" s="1">
        <f t="shared" si="184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>
        <f>General!F233</f>
        <v>0</v>
      </c>
      <c r="BX235" s="1">
        <f>General!G233</f>
        <v>0</v>
      </c>
    </row>
    <row r="236" spans="37:76">
      <c r="AK236" s="1">
        <f t="shared" si="183"/>
        <v>0</v>
      </c>
      <c r="AL236" s="1">
        <f t="shared" si="184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>
        <f>General!F234</f>
        <v>0</v>
      </c>
      <c r="BX236" s="1">
        <f>General!G234</f>
        <v>0</v>
      </c>
    </row>
    <row r="237" spans="37:76">
      <c r="AK237" s="1">
        <f t="shared" si="183"/>
        <v>0</v>
      </c>
      <c r="AL237" s="1">
        <f t="shared" si="184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>
        <f>General!F235</f>
        <v>0</v>
      </c>
      <c r="BX237" s="1">
        <f>General!G235</f>
        <v>0</v>
      </c>
    </row>
    <row r="238" spans="37:76">
      <c r="AK238" s="1">
        <f t="shared" si="183"/>
        <v>0</v>
      </c>
      <c r="AL238" s="1">
        <f t="shared" si="184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>
        <f>General!F236</f>
        <v>0</v>
      </c>
      <c r="BX238" s="1">
        <f>General!G236</f>
        <v>0</v>
      </c>
    </row>
    <row r="239" spans="37:76">
      <c r="AK239" s="1">
        <f t="shared" si="183"/>
        <v>0</v>
      </c>
      <c r="AL239" s="1">
        <f t="shared" si="184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>
        <f>General!F237</f>
        <v>0</v>
      </c>
      <c r="BX239" s="1">
        <f>General!G237</f>
        <v>0</v>
      </c>
    </row>
    <row r="240" spans="37:76">
      <c r="AK240" s="1">
        <f t="shared" si="183"/>
        <v>0</v>
      </c>
      <c r="AL240" s="1">
        <f t="shared" si="184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>
        <f>General!F238</f>
        <v>0</v>
      </c>
      <c r="BX240" s="1">
        <f>General!G238</f>
        <v>0</v>
      </c>
    </row>
    <row r="241" spans="37:76">
      <c r="AK241" s="1">
        <f t="shared" si="183"/>
        <v>0</v>
      </c>
      <c r="AL241" s="1">
        <f t="shared" si="184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>
        <f>General!F239</f>
        <v>0</v>
      </c>
      <c r="BX241" s="1">
        <f>General!G239</f>
        <v>0</v>
      </c>
    </row>
    <row r="242" spans="37:76">
      <c r="AK242" s="1">
        <f t="shared" si="183"/>
        <v>0</v>
      </c>
      <c r="AL242" s="1">
        <f t="shared" si="184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>
        <f>General!F240</f>
        <v>0</v>
      </c>
      <c r="BX242" s="1">
        <f>General!G240</f>
        <v>0</v>
      </c>
    </row>
    <row r="243" spans="37:76">
      <c r="AK243" s="1">
        <f t="shared" si="183"/>
        <v>0</v>
      </c>
      <c r="AL243" s="1">
        <f t="shared" si="184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>
        <f>General!F241</f>
        <v>0</v>
      </c>
      <c r="BX243" s="1">
        <f>General!G241</f>
        <v>0</v>
      </c>
    </row>
    <row r="244" spans="37:76">
      <c r="AK244" s="1">
        <f t="shared" si="183"/>
        <v>0</v>
      </c>
      <c r="AL244" s="1">
        <f t="shared" si="184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>
        <f>General!F242</f>
        <v>0</v>
      </c>
      <c r="BX244" s="1">
        <f>General!G242</f>
        <v>0</v>
      </c>
    </row>
    <row r="245" spans="37:76">
      <c r="AK245" s="1">
        <f t="shared" si="183"/>
        <v>0</v>
      </c>
      <c r="AL245" s="1">
        <f t="shared" si="184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>
        <f>General!F243</f>
        <v>0</v>
      </c>
      <c r="BX245" s="1">
        <f>General!G243</f>
        <v>0</v>
      </c>
    </row>
    <row r="246" spans="37:76">
      <c r="AK246" s="1">
        <f t="shared" si="183"/>
        <v>0</v>
      </c>
      <c r="AL246" s="1">
        <f t="shared" si="184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>
        <f>General!F244</f>
        <v>0</v>
      </c>
      <c r="BX246" s="1">
        <f>General!G244</f>
        <v>0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>
        <f>General!F245</f>
        <v>0</v>
      </c>
      <c r="BX247" s="1">
        <f>General!G245</f>
        <v>0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>
        <f>General!F246</f>
        <v>0</v>
      </c>
      <c r="BX248" s="1">
        <f>General!G246</f>
        <v>0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>
        <f>General!F247</f>
        <v>0</v>
      </c>
      <c r="BX249" s="1">
        <f>General!G247</f>
        <v>0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>
        <f>General!F248</f>
        <v>0</v>
      </c>
      <c r="BX250" s="1">
        <f>General!G248</f>
        <v>0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>
        <f>General!F249</f>
        <v>0</v>
      </c>
      <c r="BX251" s="1">
        <f>General!G249</f>
        <v>0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>
        <f>General!F250</f>
        <v>0</v>
      </c>
      <c r="BX252" s="1">
        <f>General!G250</f>
        <v>0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>
        <f>General!F251</f>
        <v>0</v>
      </c>
      <c r="BX253" s="1">
        <f>General!G251</f>
        <v>0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>
        <f>General!F252</f>
        <v>0</v>
      </c>
      <c r="BX254" s="1">
        <f>General!G252</f>
        <v>0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>
        <f>General!F253</f>
        <v>0</v>
      </c>
      <c r="BX255" s="1">
        <f>General!G253</f>
        <v>0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>
        <f>General!F254</f>
        <v>0</v>
      </c>
      <c r="BX256" s="1">
        <f>General!G254</f>
        <v>0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61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</mergeCells>
  <conditionalFormatting sqref="M5:M109 M129:M1048576">
    <cfRule type="cellIs" dxfId="7" priority="3" operator="equal">
      <formula>"B"</formula>
    </cfRule>
    <cfRule type="cellIs" dxfId="6" priority="4" operator="equal">
      <formula>"P"</formula>
    </cfRule>
  </conditionalFormatting>
  <conditionalFormatting sqref="M5:M109">
    <cfRule type="cellIs" dxfId="5" priority="5" operator="equal">
      <formula>"P"</formula>
    </cfRule>
  </conditionalFormatting>
  <conditionalFormatting sqref="V5:V109 T5:T109">
    <cfRule type="cellIs" dxfId="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27F-B78C-4A17-926E-0FD5338BE197}">
  <dimension ref="A1:BY282"/>
  <sheetViews>
    <sheetView tabSelected="1" topLeftCell="A3" zoomScale="148" zoomScaleNormal="148" workbookViewId="0">
      <pane ySplit="2" topLeftCell="A5" activePane="bottomLeft" state="frozen"/>
      <selection activeCell="A3" sqref="A3"/>
      <selection pane="bottomLeft" activeCell="I12" sqref="I12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0" width="8.7109375" style="1" customWidth="1"/>
    <col min="41" max="51" width="9" style="1" customWidth="1"/>
    <col min="52" max="53" width="7.28515625" style="1" customWidth="1"/>
    <col min="54" max="57" width="7" style="1" customWidth="1"/>
    <col min="58" max="70" width="9.140625" style="1" customWidth="1"/>
    <col min="71" max="71" width="5" style="1" customWidth="1"/>
    <col min="72" max="72" width="7.42578125" style="1" customWidth="1"/>
    <col min="73" max="73" width="10.85546875" style="1" customWidth="1"/>
    <col min="74" max="75" width="9.140625" style="1" customWidth="1"/>
    <col min="76" max="76" width="12.7109375" style="1" customWidth="1"/>
    <col min="77" max="78" width="9.140625" style="1" customWidth="1"/>
    <col min="79" max="16384" width="9.140625" style="1"/>
  </cols>
  <sheetData>
    <row r="1" spans="1:77" ht="15.75" hidden="1" thickBot="1">
      <c r="Y1" s="1"/>
      <c r="Z1" s="1"/>
      <c r="AA1" s="1"/>
      <c r="AB1" s="1"/>
      <c r="AC1" s="1"/>
      <c r="AD1" s="1"/>
    </row>
    <row r="2" spans="1:77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  <c r="BG2" s="2"/>
    </row>
    <row r="3" spans="1:77" ht="19.5" customHeight="1" thickBot="1">
      <c r="B3" s="179" t="str">
        <f>'Hedging Dashboard'!BN3</f>
        <v>Hedge 6 | (D3BF3)2</v>
      </c>
      <c r="C3" s="180"/>
      <c r="D3" s="180"/>
      <c r="E3" s="180"/>
      <c r="F3" s="180"/>
      <c r="G3" s="181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2"/>
      <c r="W3" s="191" t="s">
        <v>50</v>
      </c>
      <c r="X3" s="1" t="s">
        <v>51</v>
      </c>
      <c r="Y3" s="196" t="s">
        <v>315</v>
      </c>
      <c r="Z3" s="162" t="s">
        <v>316</v>
      </c>
      <c r="AA3" s="162" t="s">
        <v>317</v>
      </c>
      <c r="AB3" s="162" t="s">
        <v>319</v>
      </c>
      <c r="AC3" s="162" t="s">
        <v>320</v>
      </c>
      <c r="AD3" s="164" t="s">
        <v>321</v>
      </c>
      <c r="AE3" s="168" t="s">
        <v>38</v>
      </c>
      <c r="AF3" s="168"/>
      <c r="AG3" s="168" t="s">
        <v>314</v>
      </c>
      <c r="AH3" s="168"/>
      <c r="AI3" s="168" t="s">
        <v>37</v>
      </c>
      <c r="AJ3" s="168"/>
      <c r="AK3" s="166" t="s">
        <v>328</v>
      </c>
      <c r="AL3" s="166" t="s">
        <v>327</v>
      </c>
      <c r="AO3" s="1" t="s">
        <v>34</v>
      </c>
      <c r="AP3" s="167" t="s">
        <v>300</v>
      </c>
      <c r="AQ3" s="167" t="s">
        <v>329</v>
      </c>
      <c r="AR3" s="167" t="s">
        <v>301</v>
      </c>
      <c r="AZ3" s="186" t="s">
        <v>1</v>
      </c>
      <c r="BA3" s="186" t="s">
        <v>2</v>
      </c>
      <c r="BB3" s="189" t="s">
        <v>8</v>
      </c>
      <c r="BC3" s="190"/>
      <c r="BD3" s="189" t="s">
        <v>17</v>
      </c>
      <c r="BE3" s="190"/>
      <c r="BF3" s="186" t="s">
        <v>9</v>
      </c>
      <c r="BG3" s="186" t="s">
        <v>340</v>
      </c>
      <c r="BH3" s="160" t="s">
        <v>4</v>
      </c>
      <c r="BI3" s="161"/>
      <c r="BJ3" s="160" t="s">
        <v>5</v>
      </c>
      <c r="BK3" s="161"/>
      <c r="BL3" s="160" t="s">
        <v>322</v>
      </c>
      <c r="BM3" s="161"/>
      <c r="BN3" s="7" t="s">
        <v>4</v>
      </c>
      <c r="BO3" s="7" t="s">
        <v>5</v>
      </c>
      <c r="BP3" s="7" t="s">
        <v>322</v>
      </c>
      <c r="BQ3" s="188" t="s">
        <v>31</v>
      </c>
      <c r="BR3" s="188"/>
      <c r="BS3" s="1" t="str">
        <f>General!A1</f>
        <v>Previous Bet</v>
      </c>
      <c r="BT3" s="1" t="str">
        <f>General!B1</f>
        <v>W/L</v>
      </c>
      <c r="BU3" s="1" t="str">
        <f>General!C1</f>
        <v>BET-WINLOSS</v>
      </c>
      <c r="BV3" s="1" t="str">
        <f>General!D1</f>
        <v>Next</v>
      </c>
      <c r="BX3" s="1" t="str">
        <f>General!F1</f>
        <v>LLL</v>
      </c>
      <c r="BY3" s="1">
        <f>General!G1</f>
        <v>-6</v>
      </c>
    </row>
    <row r="4" spans="1:77" ht="21.75" customHeight="1" thickBot="1">
      <c r="B4" s="88" t="s">
        <v>12</v>
      </c>
      <c r="C4" s="89" t="s">
        <v>38</v>
      </c>
      <c r="D4" s="89" t="s">
        <v>6</v>
      </c>
      <c r="E4" s="89" t="s">
        <v>7</v>
      </c>
      <c r="F4" s="90" t="s">
        <v>13</v>
      </c>
      <c r="G4" s="54"/>
      <c r="H4" s="89" t="s">
        <v>314</v>
      </c>
      <c r="I4" s="89" t="s">
        <v>6</v>
      </c>
      <c r="J4" s="89" t="s">
        <v>7</v>
      </c>
      <c r="K4" s="90" t="s">
        <v>13</v>
      </c>
      <c r="L4" s="54"/>
      <c r="M4" s="95" t="s">
        <v>0</v>
      </c>
      <c r="N4" s="53"/>
      <c r="O4" s="88" t="s">
        <v>37</v>
      </c>
      <c r="P4" s="89" t="s">
        <v>6</v>
      </c>
      <c r="Q4" s="89" t="s">
        <v>7</v>
      </c>
      <c r="R4" s="89" t="s">
        <v>13</v>
      </c>
      <c r="S4" s="89" t="s">
        <v>15</v>
      </c>
      <c r="T4" s="89" t="s">
        <v>16</v>
      </c>
      <c r="U4" s="89" t="s">
        <v>158</v>
      </c>
      <c r="V4" s="90" t="s">
        <v>46</v>
      </c>
      <c r="W4" s="192"/>
      <c r="X4" s="1" t="s">
        <v>52</v>
      </c>
      <c r="Y4" s="197"/>
      <c r="Z4" s="163"/>
      <c r="AA4" s="163"/>
      <c r="AB4" s="163"/>
      <c r="AC4" s="163"/>
      <c r="AD4" s="165"/>
      <c r="AE4" s="87" t="s">
        <v>331</v>
      </c>
      <c r="AF4" s="87" t="s">
        <v>7</v>
      </c>
      <c r="AG4" s="87" t="s">
        <v>331</v>
      </c>
      <c r="AH4" s="87" t="s">
        <v>7</v>
      </c>
      <c r="AI4" s="87" t="s">
        <v>331</v>
      </c>
      <c r="AJ4" s="87" t="s">
        <v>7</v>
      </c>
      <c r="AK4" s="166"/>
      <c r="AL4" s="166"/>
      <c r="AM4" s="1">
        <f>AM28</f>
        <v>-7</v>
      </c>
      <c r="AO4" s="1" t="s">
        <v>35</v>
      </c>
      <c r="AP4" s="167"/>
      <c r="AQ4" s="167"/>
      <c r="AR4" s="167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87"/>
      <c r="BA4" s="187"/>
      <c r="BB4" s="3" t="s">
        <v>1</v>
      </c>
      <c r="BC4" s="3" t="s">
        <v>2</v>
      </c>
      <c r="BD4" s="3" t="s">
        <v>1</v>
      </c>
      <c r="BE4" s="3" t="s">
        <v>2</v>
      </c>
      <c r="BF4" s="187"/>
      <c r="BG4" s="187"/>
      <c r="BH4" s="6" t="s">
        <v>24</v>
      </c>
      <c r="BI4" s="6" t="s">
        <v>25</v>
      </c>
      <c r="BJ4" s="6" t="s">
        <v>26</v>
      </c>
      <c r="BK4" s="6" t="s">
        <v>27</v>
      </c>
      <c r="BL4" s="6" t="s">
        <v>323</v>
      </c>
      <c r="BM4" s="6" t="s">
        <v>324</v>
      </c>
      <c r="BN4" s="7" t="s">
        <v>28</v>
      </c>
      <c r="BO4" s="7" t="s">
        <v>28</v>
      </c>
      <c r="BP4" s="7" t="s">
        <v>28</v>
      </c>
      <c r="BQ4" s="7" t="s">
        <v>32</v>
      </c>
      <c r="BR4" s="7" t="s">
        <v>33</v>
      </c>
      <c r="BS4" s="1" t="str">
        <f>General!A2</f>
        <v>B</v>
      </c>
      <c r="BT4" s="1" t="str">
        <f>General!B2</f>
        <v>L</v>
      </c>
      <c r="BU4" s="1" t="str">
        <f>General!C2</f>
        <v>BL</v>
      </c>
      <c r="BV4" s="1" t="str">
        <f>General!D2</f>
        <v>F2</v>
      </c>
      <c r="BX4" s="1" t="str">
        <f>General!F2</f>
        <v>WLL</v>
      </c>
      <c r="BY4" s="1">
        <f>General!G2</f>
        <v>-3</v>
      </c>
    </row>
    <row r="5" spans="1:77">
      <c r="B5" s="47"/>
      <c r="C5" s="21" t="s">
        <v>341</v>
      </c>
      <c r="D5" s="21"/>
      <c r="E5" s="21"/>
      <c r="F5" s="22"/>
      <c r="H5" s="47" t="s">
        <v>7</v>
      </c>
      <c r="I5" s="21"/>
      <c r="J5" s="21"/>
      <c r="K5" s="22"/>
      <c r="L5" s="94"/>
      <c r="M5" s="16" t="str">
        <f>IF('Hedging Dashboard'!AH5="","",'Hedging Dashboard'!AH5)</f>
        <v>P</v>
      </c>
      <c r="O5" s="47" t="s">
        <v>23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341</v>
      </c>
      <c r="Z5" s="4" t="s">
        <v>7</v>
      </c>
      <c r="AA5" s="4" t="s">
        <v>23</v>
      </c>
      <c r="AD5" s="8"/>
      <c r="AM5" s="1">
        <f>AN5</f>
        <v>0</v>
      </c>
      <c r="AN5" s="1">
        <f>IF(X5="",0,IFERROR(VLOOKUP(X5,BX:BY,2,FALSE),0))</f>
        <v>0</v>
      </c>
      <c r="AZ5" s="1">
        <f>IF('Hedging Dashboard'!AH5="P",1,"")</f>
        <v>1</v>
      </c>
      <c r="BA5" s="1" t="str">
        <f>IF('Hedging Dashboard'!AH5="B",1,"")</f>
        <v/>
      </c>
      <c r="BS5" s="1" t="str">
        <f>General!A3</f>
        <v>F2</v>
      </c>
      <c r="BT5" s="1" t="str">
        <f>General!B3</f>
        <v>L</v>
      </c>
      <c r="BU5" s="1" t="str">
        <f>General!C3</f>
        <v>F2L</v>
      </c>
      <c r="BV5" s="1" t="str">
        <f>General!D3</f>
        <v>F3</v>
      </c>
      <c r="BX5" s="1" t="str">
        <f>General!F3</f>
        <v>LWL</v>
      </c>
      <c r="BY5" s="1">
        <f>General!G3</f>
        <v>-1</v>
      </c>
    </row>
    <row r="6" spans="1:77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4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341</v>
      </c>
      <c r="Z6" s="4" t="s">
        <v>7</v>
      </c>
      <c r="AA6" s="4" t="s">
        <v>23</v>
      </c>
      <c r="AD6" s="8"/>
      <c r="AM6" s="1">
        <f>AM5+AN5</f>
        <v>0</v>
      </c>
      <c r="AN6" s="1">
        <f>IF(X6="",0,IFERROR(VLOOKUP(X5&amp;X6,BX:BY,2,FALSE),0))</f>
        <v>0</v>
      </c>
      <c r="AZ6" s="1">
        <f>IF('Hedging Dashboard'!AH6="P",IF(AZ5="",1,AZ5+1),"")</f>
        <v>2</v>
      </c>
      <c r="BA6" s="1" t="str">
        <f>IF('Hedging Dashboard'!AH6="B",IF(BA5="",1,BA5+1),"")</f>
        <v/>
      </c>
      <c r="BS6" s="1" t="str">
        <f>General!A4</f>
        <v>F3</v>
      </c>
      <c r="BT6" s="1" t="str">
        <f>General!B4</f>
        <v>L</v>
      </c>
      <c r="BU6" s="1" t="str">
        <f>General!C4</f>
        <v>F3L</v>
      </c>
      <c r="BV6" s="1" t="str">
        <f>General!D4</f>
        <v>XF2</v>
      </c>
      <c r="BX6" s="1" t="str">
        <f>General!F4</f>
        <v>WWL</v>
      </c>
      <c r="BY6" s="1">
        <f>General!G4</f>
        <v>-1</v>
      </c>
    </row>
    <row r="7" spans="1:77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4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IF(AND(AB7="LL",Y5=Y6),IF(Y6="B","D3","B"),Y6)</f>
        <v>D3</v>
      </c>
      <c r="Z7" s="4" t="str">
        <f>IF(AND(AC7="LL",Z5=Z6),IF(Z6="B","F3","B"),Z6)</f>
        <v>B</v>
      </c>
      <c r="AA7" s="4" t="str">
        <f>IF(AND(AD7="LL",AA5=AA6),IF(AA6="F3","D3","F3"),AA6)</f>
        <v>F3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IF(X7="",0,IFERROR(VLOOKUP(X5&amp;X6&amp;X7,BX:BY,2,FALSE),0))</f>
        <v>0</v>
      </c>
      <c r="AZ7" s="1" t="str">
        <f>IF('Hedging Dashboard'!AH7="P",IF(AZ6="",1,AZ6+1),"")</f>
        <v/>
      </c>
      <c r="BA7" s="1">
        <f>IF('Hedging Dashboard'!AH7="B",IF(BA6="",1,BA6+1),"")</f>
        <v>1</v>
      </c>
      <c r="BS7" s="1" t="str">
        <f>General!A5</f>
        <v>XF2</v>
      </c>
      <c r="BT7" s="1" t="str">
        <f>General!B5</f>
        <v>L</v>
      </c>
      <c r="BU7" s="1" t="str">
        <f>General!C5</f>
        <v>XF2L</v>
      </c>
      <c r="BV7" s="1" t="str">
        <f>General!D5</f>
        <v>XB</v>
      </c>
      <c r="BX7" s="1" t="str">
        <f>General!F5</f>
        <v>WWW</v>
      </c>
      <c r="BY7" s="1">
        <f>General!G5</f>
        <v>6</v>
      </c>
    </row>
    <row r="8" spans="1:77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4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IF(AND(AB8="LL",Y6=Y7),IF(Y7="B","D3","B"),Y7)</f>
        <v>D3</v>
      </c>
      <c r="Z8" s="4" t="str">
        <f t="shared" ref="Z8:Z71" si="7">IF(AND(AC8="LL",Z6=Z7),IF(Z7="B","F3","B"),Z7)</f>
        <v>B</v>
      </c>
      <c r="AA8" s="4" t="str">
        <f t="shared" ref="AA8:AA71" si="8">IF(AND(AD8="LL",AA6=AA7),IF(AA7="F3","D3","F3"),AA7)</f>
        <v>F3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X10&amp;X11&amp;X12&amp;X13&amp;X14&amp;X15</f>
        <v>LLLW</v>
      </c>
      <c r="AM8" s="1">
        <f t="shared" si="5"/>
        <v>0</v>
      </c>
      <c r="AN8" s="1">
        <f>IF(X8="",0,IFERROR(VLOOKUP(X5&amp;X6&amp;X7&amp;X8,BX:BY,2,FALSE),0))</f>
        <v>0</v>
      </c>
      <c r="AZ8" s="1">
        <f>IF('Hedging Dashboard'!AH8="P",IF(AZ7="",1,AZ7+1),"")</f>
        <v>1</v>
      </c>
      <c r="BA8" s="1" t="str">
        <f>IF('Hedging Dashboard'!AH8="B",IF(BA7="",1,BA7+1),"")</f>
        <v/>
      </c>
      <c r="BS8" s="1" t="str">
        <f>General!A6</f>
        <v>XB</v>
      </c>
      <c r="BT8" s="1" t="str">
        <f>General!B6</f>
        <v>L</v>
      </c>
      <c r="BU8" s="1" t="str">
        <f>General!C6</f>
        <v>XBL</v>
      </c>
      <c r="BV8" s="1" t="str">
        <f>General!D6</f>
        <v>B</v>
      </c>
      <c r="BX8" s="1" t="str">
        <f>General!F6</f>
        <v>LWW</v>
      </c>
      <c r="BY8" s="1">
        <f>General!G6</f>
        <v>3</v>
      </c>
    </row>
    <row r="9" spans="1:77" ht="15.75" thickBot="1">
      <c r="B9" s="91"/>
      <c r="C9" s="92" t="str">
        <f t="shared" si="1"/>
        <v/>
      </c>
      <c r="D9" s="92"/>
      <c r="E9" s="92"/>
      <c r="F9" s="93"/>
      <c r="H9" s="91" t="str">
        <f t="shared" si="2"/>
        <v/>
      </c>
      <c r="I9" s="92"/>
      <c r="J9" s="92"/>
      <c r="K9" s="93"/>
      <c r="L9" s="94"/>
      <c r="M9" s="18" t="str">
        <f>IF('Hedging Dashboard'!AH9="","",'Hedging Dashboard'!AH9)</f>
        <v>B</v>
      </c>
      <c r="O9" s="91" t="str">
        <f t="shared" si="3"/>
        <v/>
      </c>
      <c r="P9" s="92"/>
      <c r="Q9" s="92"/>
      <c r="R9" s="92"/>
      <c r="S9" s="92">
        <v>0</v>
      </c>
      <c r="T9" s="111" t="s">
        <v>49</v>
      </c>
      <c r="U9" s="92"/>
      <c r="V9" s="112" t="str">
        <f t="shared" si="0"/>
        <v/>
      </c>
      <c r="W9" s="82"/>
      <c r="X9" s="84"/>
      <c r="Y9" s="9" t="str">
        <f t="shared" si="6"/>
        <v>D3</v>
      </c>
      <c r="Z9" s="4" t="str">
        <f t="shared" si="7"/>
        <v>B</v>
      </c>
      <c r="AA9" s="4" t="str">
        <f t="shared" si="8"/>
        <v>F3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IF(X9="",0,IFERROR(VLOOKUP(X5&amp;X6&amp;X7&amp;X8&amp;X9,BX:BY,2,FALSE),0))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I9" s="1" t="s">
        <v>42</v>
      </c>
      <c r="BK9" s="1" t="s">
        <v>325</v>
      </c>
      <c r="BM9" s="1" t="s">
        <v>43</v>
      </c>
      <c r="BN9" s="1" t="s">
        <v>44</v>
      </c>
      <c r="BO9" s="1" t="s">
        <v>45</v>
      </c>
      <c r="BP9" s="1" t="s">
        <v>45</v>
      </c>
      <c r="BS9" s="1" t="str">
        <f>General!A7</f>
        <v>F2</v>
      </c>
      <c r="BT9" s="1" t="str">
        <f>General!B7</f>
        <v>W</v>
      </c>
      <c r="BU9" s="1" t="str">
        <f>General!C7</f>
        <v>F2W</v>
      </c>
      <c r="BV9" s="1" t="str">
        <f>General!D7</f>
        <v>B</v>
      </c>
      <c r="BX9" s="1" t="str">
        <f>General!F7</f>
        <v>WLW</v>
      </c>
      <c r="BY9" s="1">
        <f>General!G7</f>
        <v>1</v>
      </c>
    </row>
    <row r="10" spans="1:77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101" t="str">
        <f>C5</f>
        <v>D3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L</v>
      </c>
      <c r="H10" s="104" t="str">
        <f>H5</f>
        <v>B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L</v>
      </c>
      <c r="L10" s="94"/>
      <c r="M10" s="16" t="str">
        <f>IF('Hedging Dashboard'!AH10="","",'Hedging Dashboard'!AH10)</f>
        <v>P</v>
      </c>
      <c r="O10" s="12" t="str">
        <f>O5</f>
        <v>F3</v>
      </c>
      <c r="P10" s="13" t="str">
        <f>AI10</f>
        <v>B</v>
      </c>
      <c r="Q10" s="45" t="str">
        <f>AJ10</f>
        <v/>
      </c>
      <c r="R10" s="96" t="str">
        <f>IF(M10="","",IF(M10="P",IF(P10="","L","W"),IF(Q10="","L","W")))</f>
        <v>W</v>
      </c>
      <c r="S10" s="96">
        <f t="shared" ref="S10:S41" si="13">IF(M10="","",IF(X10="",IF(AO10="S",0,S9),IF(X10="W",IF(AO10="S",0,S9)+INT(REPLACE(B10,1,1,"")),IF(AO10="S",0,S9)-INT(REPLACE(B10,1,1,"")))))</f>
        <v>-1</v>
      </c>
      <c r="T10" s="107" t="str">
        <f>IF(M9="","",IF(AO10="S","",IF(S10&gt;=0,S10,IF(AW10="R",S10,""))))</f>
        <v/>
      </c>
      <c r="U10" s="96">
        <f>IF(M10="","",IF(B10="NB",U9,IF(T10="",SUM($T$5:$T10)+S10,SUM($T$5:$T10))))</f>
        <v>-1</v>
      </c>
      <c r="V10" s="108" t="str">
        <f t="shared" si="0"/>
        <v/>
      </c>
      <c r="W10" s="83">
        <f>IF(M10="","",IF(K10="W",0+BO10,0-BO10)+IF(F10="W",0+BN10,0-BN10))+IF(R10="W",0+BP10,0-BP10)</f>
        <v>-1</v>
      </c>
      <c r="X10" s="85" t="str">
        <f t="shared" ref="X10:X73" si="14">IF(M10="","",IF(W10&gt;0,"W",IF(W10&lt;0,"L","")))</f>
        <v>L</v>
      </c>
      <c r="Y10" s="9" t="str">
        <f t="shared" si="6"/>
        <v>D3</v>
      </c>
      <c r="Z10" s="4" t="str">
        <f t="shared" si="7"/>
        <v>B</v>
      </c>
      <c r="AA10" s="4" t="str">
        <f t="shared" si="8"/>
        <v>F3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>IF(M9="","",IF(Y10="B",IF(M9="P",BI10,""),IF(BG10="P",BI10,"")))</f>
        <v/>
      </c>
      <c r="AF10" s="1" t="str">
        <f>IF(M9="","",IF(Y10="B",IF(M9="B",BI10,""),IF(BG10="B",BI10,"")))</f>
        <v>B</v>
      </c>
      <c r="AG10" s="1" t="str">
        <f>IF(M9="","",IF(Z10="B",IF(M9="P",BK10,""),IF(BG10="B",BK10,"")))</f>
        <v/>
      </c>
      <c r="AH10" s="1" t="str">
        <f>IF(M9="","",IF(Z10="B",IF(M9="B",BK10,""),IF(BG10="P",BK10,"")))</f>
        <v>B</v>
      </c>
      <c r="AI10" s="1" t="str">
        <f t="shared" ref="AI10:AI41" si="15">IF(M9="","",IF(AND(AE10="L5",AH10="L5",AY10=""),"L0",AX10))</f>
        <v>B</v>
      </c>
      <c r="AJ10" s="1" t="str">
        <f t="shared" ref="AJ10:AJ41" si="16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-1</v>
      </c>
      <c r="AN10" s="1">
        <f>IF(X10="",0,IFERROR(VLOOKUP(X5&amp;X6&amp;X7&amp;X8&amp;X9&amp;X10,BX:BY,2,FALSE),0))</f>
        <v>-1</v>
      </c>
      <c r="AO10" s="1" t="s">
        <v>36</v>
      </c>
      <c r="AP10" s="1" t="str">
        <f t="shared" ref="AP10:AP73" si="17">IF(OR(F6&amp;F7&amp;F8="WLW",F7&amp;F8="WW"),"Y","N")</f>
        <v>N</v>
      </c>
      <c r="AQ10" s="1" t="str">
        <f t="shared" ref="AQ10:AQ41" si="18">IF(OR(K6&amp;K7&amp;K8="WLW",K7&amp;K8="WW"),"Y","N")</f>
        <v>N</v>
      </c>
      <c r="AR10" s="1" t="str">
        <f t="shared" ref="AR10:AR41" si="19">IF(OR(R6&amp;R7&amp;R8="WLW",R7&amp;R8="WW"),"Y","N")</f>
        <v>N</v>
      </c>
      <c r="AS10" s="1">
        <f t="shared" ref="AS10:AS41" si="20">IF(M9="","",IF(AO10="S",1,AS9+1))</f>
        <v>1</v>
      </c>
      <c r="AT10" s="15" t="str">
        <f>IF(AT9="Y","N",IF(M9="","",(IF(AND(F9&amp;F10="WW",OR(AO9&amp;AO10="SC",AO9&amp;AO10="CC")),"Y",IF(AND(F8&amp;F9&amp;F10="WLW",BI10&lt;&gt;"B",OR(F8&amp;F9&amp;F10="SCC",F8&amp;F9&amp;F10="CCC")),"Y","N")))))</f>
        <v>N</v>
      </c>
      <c r="AU10" s="1" t="str">
        <f>IF(AU9="Y","N",IF(M9="","",IF(AND(K9&amp;K10="WW",OR(AO9&amp;AO10="SC",AO9&amp;AO10="CC")),"Y",IF(AND(K8&amp;K9&amp;K10="WLW",BK10&lt;&gt;"B",OR(AO8&amp;AO9&amp;AO10="SCC",AO8&amp;AO9&amp;AO10="CCC")),"Y","N"))))</f>
        <v>N</v>
      </c>
      <c r="AV10" s="1" t="str">
        <f>IF(AV9="Y","N",IF(M9="","",IF(AND(R9&amp;R10="WW",OR(AO9&amp;AO10="SC",AO9&amp;AO10="CC")),"Y",IF(AND(R8&amp;R9&amp;R10="WLW",BM10&lt;&gt;"B",OR(AO8&amp;AO9&amp;AO10="SCC",AO8&amp;AO9&amp;AO10="CCC")),"Y","N"))))</f>
        <v>N</v>
      </c>
      <c r="AW10" s="1" t="str">
        <f t="shared" ref="AW10:AW41" si="21">IF(M9="","",IF(AND(S10&lt;0,AS10&gt;2,S10&gt;=(2-AS10)),"R","N"))</f>
        <v>N</v>
      </c>
      <c r="AX10" s="1" t="str">
        <f>IF(M9="","",IF(AA10="D3",IF(BG10="P",BM10,""),IF(BG10="B",BM10,"")))</f>
        <v>B</v>
      </c>
      <c r="AY10" s="1" t="str">
        <f>IF(M9="","",IF(AA10="D3",IF(BG10="B",BM10,""),IF(BG10="P",BM10,"")))</f>
        <v/>
      </c>
      <c r="AZ10" s="1">
        <f>IF('Hedging Dashboard'!AH10="P",IF(AZ9="",1,AZ9+1),"")</f>
        <v>1</v>
      </c>
      <c r="BA10" s="1" t="str">
        <f>IF('Hedging Dashboard'!AH10="B",IF(BA9="",1,BA9+1),"")</f>
        <v/>
      </c>
      <c r="BB10" s="1" t="str">
        <f t="shared" ref="BB10:BC25" si="22">IF(AZ5="",0,AZ5)&amp;IF(AZ6="",0,AZ6)&amp;IF(AZ7="",0,AZ7)&amp;IF(AZ8="",0,AZ8)&amp;IF(AZ9="",0,AZ9)</f>
        <v>12010</v>
      </c>
      <c r="BC10" s="1" t="str">
        <f t="shared" si="22"/>
        <v>00101</v>
      </c>
      <c r="BF10" s="1" t="str">
        <f>IF(COUNTBLANK(AZ5:AZ9)&gt;2,"B","P")</f>
        <v>P</v>
      </c>
      <c r="BG10" s="1" t="str">
        <f>IF(COUNTBLANK(AZ7:AZ9)&gt;1,"B","P")</f>
        <v>B</v>
      </c>
      <c r="BH10" s="1" t="str">
        <f>IF(AE9="",AF9,AE9)&amp;F9</f>
        <v/>
      </c>
      <c r="BI10" s="1" t="str">
        <f>IF(OR(AO10="S",AND(AT9="Y",AP10="N",BI9&lt;&gt;"B")),"B",IFERROR(VLOOKUP(BH10,BU:BV,2,FALSE),""))</f>
        <v>B</v>
      </c>
      <c r="BJ10" s="1" t="str">
        <f>IF(AG9="",AH9,AG9)&amp;K9</f>
        <v/>
      </c>
      <c r="BK10" s="1" t="str">
        <f>IF(OR(AO10="S",AND(AU9="Y",AQ10="N",BK9&lt;&gt;"B")),"B",IFERROR(VLOOKUP(BJ10,BU:BV,2,FALSE),""))</f>
        <v>B</v>
      </c>
      <c r="BL10" s="1" t="str">
        <f>IF(AI9="",AJ9,AI9)&amp;R9</f>
        <v/>
      </c>
      <c r="BM10" s="1" t="str">
        <f>IF(OR(AO10="S",AND(AV9="Y",AR10="N",BM9&lt;&gt;"B")),"B",IFERROR(VLOOKUP(BL10,BU:BV,2,FALSE),""))</f>
        <v>B</v>
      </c>
      <c r="BN10" s="1">
        <f>IF(BI10="","",IF(OR(BI10="B",BI10="XB"),1,RIGHT(BI10)))</f>
        <v>1</v>
      </c>
      <c r="BO10" s="1">
        <f>IF(BK10="","",IF(OR(BK10="B",BK10="XB"),1,RIGHT(BK10)))</f>
        <v>1</v>
      </c>
      <c r="BP10" s="1">
        <f>IF(BM10="","",IF(OR(BM10="B",BM10="XB"),1,RIGHT(BM10)))</f>
        <v>1</v>
      </c>
      <c r="BS10" s="1" t="str">
        <f>General!A8</f>
        <v>F3</v>
      </c>
      <c r="BT10" s="1" t="str">
        <f>General!B8</f>
        <v>W</v>
      </c>
      <c r="BU10" s="1" t="str">
        <f>General!C8</f>
        <v>F3W</v>
      </c>
      <c r="BV10" s="1" t="str">
        <f>General!D8</f>
        <v>F2</v>
      </c>
      <c r="BX10" s="1" t="str">
        <f>General!F8</f>
        <v>LLW</v>
      </c>
      <c r="BY10" s="1">
        <f>General!G8</f>
        <v>1</v>
      </c>
    </row>
    <row r="11" spans="1:77" ht="15.75" thickBot="1">
      <c r="A11" s="1">
        <v>2</v>
      </c>
      <c r="B11" s="9" t="str">
        <f t="shared" si="11"/>
        <v>NB</v>
      </c>
      <c r="C11" s="102" t="str">
        <f t="shared" si="1"/>
        <v/>
      </c>
      <c r="D11" s="97" t="str">
        <f t="shared" ref="D11:D74" si="23">AE11</f>
        <v>F2</v>
      </c>
      <c r="E11" s="98" t="str">
        <f t="shared" ref="E11:E74" si="24">AF11</f>
        <v/>
      </c>
      <c r="F11" s="8" t="str">
        <f t="shared" si="12"/>
        <v>W</v>
      </c>
      <c r="H11" s="105" t="str">
        <f t="shared" si="2"/>
        <v/>
      </c>
      <c r="I11" s="97" t="str">
        <f t="shared" ref="I11:I74" si="25">AG11</f>
        <v>F2</v>
      </c>
      <c r="J11" s="98" t="str">
        <f t="shared" ref="J11:J74" si="26">AH11</f>
        <v/>
      </c>
      <c r="K11" s="8" t="str">
        <f t="shared" ref="K11:K74" si="27">IF(M11="","",IF(M11="P",IF(I11="","L","W"),IF(J11="","L","W")))</f>
        <v>W</v>
      </c>
      <c r="L11" s="94"/>
      <c r="M11" s="17" t="str">
        <f>IF('Hedging Dashboard'!AH11="","",'Hedging Dashboard'!AH11)</f>
        <v>P</v>
      </c>
      <c r="O11" s="9" t="str">
        <f t="shared" si="3"/>
        <v/>
      </c>
      <c r="P11" s="97" t="str">
        <f t="shared" ref="P11:P74" si="28">AI11</f>
        <v/>
      </c>
      <c r="Q11" s="98" t="str">
        <f t="shared" ref="Q11:Q74" si="29">AJ11</f>
        <v>L4</v>
      </c>
      <c r="R11" s="4" t="str">
        <f t="shared" ref="R11:R74" si="30">IF(M11="","",IF(M11="P",IF(P11="","L","W"),IF(Q11="","L","W")))</f>
        <v>L</v>
      </c>
      <c r="S11" s="4">
        <f t="shared" si="13"/>
        <v>-1</v>
      </c>
      <c r="T11" s="107" t="str">
        <f t="shared" ref="T11:T74" si="31">IF(M10="","",IF(AO11="S","",IF(S11&gt;=0,S11,IF(AW11="R",S11,""))))</f>
        <v/>
      </c>
      <c r="U11" s="4">
        <f>IF(M11="","",IF(B11="NB",U10,IF(T11="",SUM($T$5:$T11)+S11,SUM($T$5:$T11))))</f>
        <v>-1</v>
      </c>
      <c r="V11" s="109" t="str">
        <f t="shared" si="0"/>
        <v/>
      </c>
      <c r="W11" s="83">
        <f>IF(M11="","",IF(K11="W",0+BO11,0-BO11)+IF(F11="W",0+BN11,0-BN11))+IF(R11="W",0+BP11,0-BP11)</f>
        <v>0</v>
      </c>
      <c r="X11" s="85" t="str">
        <f t="shared" si="14"/>
        <v/>
      </c>
      <c r="Y11" s="9" t="str">
        <f t="shared" si="6"/>
        <v>D3</v>
      </c>
      <c r="Z11" s="4" t="str">
        <f t="shared" si="7"/>
        <v>B</v>
      </c>
      <c r="AA11" s="4" t="str">
        <f t="shared" si="8"/>
        <v>F3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>IF(M10="","",IF(Y11="B",IF(M10="P",BI11,""),IF(BG11="P",BI11,"")))</f>
        <v>F2</v>
      </c>
      <c r="AF11" s="1" t="str">
        <f>IF(M10="","",IF(Y11="B",IF(M10="B",BI11,""),IF(BG11="B",BI11,"")))</f>
        <v/>
      </c>
      <c r="AG11" s="1" t="str">
        <f>IF(M10="","",IF(Z11="B",IF(M10="P",BK11,""),IF(BG11="B",BK11,"")))</f>
        <v>F2</v>
      </c>
      <c r="AH11" s="1" t="str">
        <f>IF(M10="","",IF(Z11="B",IF(M10="B",BK11,""),IF(BG11="P",BK11,"")))</f>
        <v/>
      </c>
      <c r="AI11" s="1" t="str">
        <f t="shared" si="15"/>
        <v/>
      </c>
      <c r="AJ11" s="1" t="str">
        <f t="shared" si="16"/>
        <v>L4</v>
      </c>
      <c r="AK11" s="1">
        <f t="shared" ref="AK11:AK74" si="32">IF(D11="",0,IF(OR(D11="B",D11="XB"),1,INT(RIGHT(D11))))+IF(I11="",0,IF(OR(I11="B",I11="XB"),1,INT(RIGHT(I11))))+IF(P11="",0,IF(OR(P11="B",P11="XB"),1,INT(RIGHT(P11))))</f>
        <v>4</v>
      </c>
      <c r="AL11" s="1">
        <f t="shared" ref="AL11:AL74" si="33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>IF(X11="",0,IFERROR(VLOOKUP(X6&amp;X7&amp;X8&amp;X9&amp;X10&amp;X11,BX:BY,2,FALSE),0))</f>
        <v>0</v>
      </c>
      <c r="AO11" s="1" t="str">
        <f>IF(M10="","",IF(AW10="R","S",IF(AO10="S","C",IF(S10&gt;=0,"S","C"))))</f>
        <v>C</v>
      </c>
      <c r="AP11" s="1" t="str">
        <f t="shared" si="17"/>
        <v>N</v>
      </c>
      <c r="AQ11" s="1" t="str">
        <f t="shared" si="18"/>
        <v>N</v>
      </c>
      <c r="AR11" s="1" t="str">
        <f t="shared" si="19"/>
        <v>N</v>
      </c>
      <c r="AS11" s="1">
        <f t="shared" si="20"/>
        <v>2</v>
      </c>
      <c r="AT11" s="15" t="str">
        <f>IF(AT10="Y","N",IF(M10="","",(IF(AND(F10&amp;F11="WW",OR(AO10&amp;AO11="SC",AO10&amp;AO11="CC")),"Y",IF(AND(F9&amp;F10&amp;F11="WLW",BI11&lt;&gt;"B",OR(F9&amp;F10&amp;F11="SCC",F9&amp;F10&amp;F11="CCC")),"Y","N")))))</f>
        <v>N</v>
      </c>
      <c r="AU11" s="1" t="str">
        <f>IF(AU10="Y","N",IF(M10="","",IF(AND(K10&amp;K11="WW",OR(AO10&amp;AO11="SC",AO10&amp;AO11="CC")),"Y",IF(AND(K9&amp;K10&amp;K11="WLW",BK11&lt;&gt;"B",OR(AO9&amp;AO10&amp;AO11="SCC",AO9&amp;AO10&amp;AO11="CCC")),"Y","N"))))</f>
        <v>N</v>
      </c>
      <c r="AV11" s="1" t="str">
        <f>IF(AV10="Y","N",IF(M10="","",IF(AND(R10&amp;R11="WW",OR(AO10&amp;AO11="SC",AO10&amp;AO11="CC")),"Y",IF(AND(R9&amp;R10&amp;R11="WLW",BM11&lt;&gt;"B",OR(AO9&amp;AO10&amp;AO11="SCC",AO9&amp;AO10&amp;AO11="CCC")),"Y","N"))))</f>
        <v>N</v>
      </c>
      <c r="AW11" s="1" t="str">
        <f t="shared" si="21"/>
        <v>N</v>
      </c>
      <c r="AX11" s="1" t="str">
        <f>IF(M10="","",IF(AA11="D3",IF(BG11="P",BM11,""),IF(BG11="B",BM11,"")))</f>
        <v/>
      </c>
      <c r="AY11" s="1" t="str">
        <f>IF(M10="","",IF(AA11="D3",IF(BG11="B",BM11,""),IF(BG11="P",BM11,"")))</f>
        <v>L4</v>
      </c>
      <c r="AZ11" s="1">
        <f>IF('Hedging Dashboard'!AH11="P",IF(AZ10="",1,AZ10+1),"")</f>
        <v>2</v>
      </c>
      <c r="BA11" s="1" t="str">
        <f>IF('Hedging Dashboard'!AH11="B",IF(BA10="",1,BA10+1),"")</f>
        <v/>
      </c>
      <c r="BB11" s="1" t="str">
        <f t="shared" si="22"/>
        <v>20101</v>
      </c>
      <c r="BC11" s="1" t="str">
        <f t="shared" si="22"/>
        <v>01010</v>
      </c>
      <c r="BD11" s="1" t="str">
        <f t="shared" ref="BD11:BE45" si="34">IF(AZ5="",0,AZ5)&amp;IF(AZ6="",0,AZ6)&amp;IF(AZ7="",0,AZ7)&amp;IF(AZ8="",0,AZ8)&amp;IF(AZ9="",0,AZ9)&amp;IF(AZ10="",0,AZ10)</f>
        <v>120101</v>
      </c>
      <c r="BE11" s="1" t="str">
        <f t="shared" si="34"/>
        <v>001010</v>
      </c>
      <c r="BF11" s="1" t="str">
        <f t="shared" ref="BF11:BF74" si="35">IF(COUNTBLANK(AZ6:AZ10)&gt;2,"B","P")</f>
        <v>P</v>
      </c>
      <c r="BG11" s="1" t="str">
        <f t="shared" ref="BG11:BG74" si="36">IF(COUNTBLANK(AZ8:AZ10)&gt;1,"B","P")</f>
        <v>P</v>
      </c>
      <c r="BH11" s="1" t="str">
        <f>IF(AE10="",AF10,AE10)&amp;F10</f>
        <v>BL</v>
      </c>
      <c r="BI11" s="1" t="str">
        <f t="shared" ref="BI11:BI74" si="37">IF(OR(AO11="S",AND(AT10="Y",AP11="N",BI10&lt;&gt;"B")),"B",IFERROR(VLOOKUP(BH11,BU:BV,2,FALSE),""))</f>
        <v>F2</v>
      </c>
      <c r="BJ11" s="1" t="str">
        <f>IF(AG10="",AH10,AG10)&amp;K10</f>
        <v>BL</v>
      </c>
      <c r="BK11" s="1" t="str">
        <f t="shared" ref="BK11:BK74" si="38">IF(OR(AO11="S",AND(AU10="Y",AQ11="N",BK10&lt;&gt;"B")),"B",IFERROR(VLOOKUP(BJ11,BU:BV,2,FALSE),""))</f>
        <v>F2</v>
      </c>
      <c r="BL11" s="1" t="str">
        <f>IF(AI10="",AJ10,AI10)&amp;R10</f>
        <v>BW</v>
      </c>
      <c r="BM11" s="1" t="str">
        <f t="shared" ref="BM11:BM74" si="39">IF(OR(AO11="S",AND(AV10="Y",AR11="N",BM10&lt;&gt;"B")),"B",IFERROR(VLOOKUP(BL11,BU:BV,2,FALSE),""))</f>
        <v>L4</v>
      </c>
      <c r="BN11" s="1" t="str">
        <f t="shared" ref="BN11:BN74" si="40">IF(BI11="","",IF(OR(BI11="B",BI11="XB"),1,RIGHT(BI11)))</f>
        <v>2</v>
      </c>
      <c r="BO11" s="1" t="str">
        <f t="shared" ref="BO11:BO74" si="41">IF(BK11="","",IF(OR(BK11="B",BK11="XB"),1,RIGHT(BK11)))</f>
        <v>2</v>
      </c>
      <c r="BP11" s="1" t="str">
        <f t="shared" ref="BP11:BP74" si="42">IF(BM11="","",IF(OR(BM11="B",BM11="XB"),1,RIGHT(BM11)))</f>
        <v>4</v>
      </c>
      <c r="BQ11" s="1">
        <f>IFERROR(VLOOKUP(BJ10,BU:BV,2,FALSE),"")</f>
        <v>0</v>
      </c>
      <c r="BS11" s="1" t="str">
        <f>General!A9</f>
        <v>XF2</v>
      </c>
      <c r="BT11" s="1" t="str">
        <f>General!B9</f>
        <v>W</v>
      </c>
      <c r="BU11" s="1" t="str">
        <f>General!C9</f>
        <v>XF2W</v>
      </c>
      <c r="BV11" s="1" t="str">
        <f>General!D9</f>
        <v>F3</v>
      </c>
      <c r="BX11" s="1" t="str">
        <f>General!F9</f>
        <v>WL</v>
      </c>
      <c r="BY11" s="1">
        <f>General!G9</f>
        <v>-1</v>
      </c>
    </row>
    <row r="12" spans="1:77" ht="15.75" thickBot="1">
      <c r="A12" s="1">
        <v>3</v>
      </c>
      <c r="B12" s="9" t="str">
        <f t="shared" si="11"/>
        <v>NB</v>
      </c>
      <c r="C12" s="102" t="str">
        <f t="shared" si="1"/>
        <v/>
      </c>
      <c r="D12" s="97" t="str">
        <f t="shared" si="23"/>
        <v>B</v>
      </c>
      <c r="E12" s="98" t="str">
        <f t="shared" si="24"/>
        <v/>
      </c>
      <c r="F12" s="8" t="str">
        <f t="shared" si="12"/>
        <v>W</v>
      </c>
      <c r="H12" s="105" t="str">
        <f t="shared" si="2"/>
        <v/>
      </c>
      <c r="I12" s="97" t="str">
        <f t="shared" si="25"/>
        <v>B</v>
      </c>
      <c r="J12" s="98" t="str">
        <f t="shared" si="26"/>
        <v/>
      </c>
      <c r="K12" s="8" t="str">
        <f t="shared" si="27"/>
        <v>W</v>
      </c>
      <c r="L12" s="94"/>
      <c r="M12" s="17" t="str">
        <f>IF('Hedging Dashboard'!AH12="","",'Hedging Dashboard'!AH12)</f>
        <v>P</v>
      </c>
      <c r="O12" s="9" t="str">
        <f t="shared" si="3"/>
        <v/>
      </c>
      <c r="P12" s="97" t="str">
        <f t="shared" si="28"/>
        <v/>
      </c>
      <c r="Q12" s="98" t="str">
        <f t="shared" si="29"/>
        <v>F2</v>
      </c>
      <c r="R12" s="4" t="str">
        <f t="shared" si="30"/>
        <v>L</v>
      </c>
      <c r="S12" s="4">
        <f t="shared" si="13"/>
        <v>-1</v>
      </c>
      <c r="T12" s="107">
        <f t="shared" si="31"/>
        <v>-1</v>
      </c>
      <c r="U12" s="4">
        <f>IF(M12="","",IF(B12="NB",U11,IF(T12="",SUM($T$5:$T12)+S12,SUM($T$5:$T12))))</f>
        <v>-1</v>
      </c>
      <c r="V12" s="109" t="str">
        <f t="shared" si="0"/>
        <v>Rabbit</v>
      </c>
      <c r="W12" s="83">
        <f>IF(M12="","",IF(K12="W",0+BO12,0-BO12)+IF(F12="W",0+BN12,0-BN12))+IF(R12="W",0+BP12,0-BP12)</f>
        <v>0</v>
      </c>
      <c r="X12" s="85" t="str">
        <f t="shared" si="14"/>
        <v/>
      </c>
      <c r="Y12" s="9" t="str">
        <f t="shared" si="6"/>
        <v>D3</v>
      </c>
      <c r="Z12" s="4" t="str">
        <f t="shared" si="7"/>
        <v>B</v>
      </c>
      <c r="AA12" s="4" t="str">
        <f t="shared" si="8"/>
        <v>F3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>IF(M11="","",IF(Y12="B",IF(M11="P",BI12,""),IF(BG12="P",BI12,"")))</f>
        <v>B</v>
      </c>
      <c r="AF12" s="1" t="str">
        <f>IF(M11="","",IF(Y12="B",IF(M11="B",BI12,""),IF(BG12="B",BI12,"")))</f>
        <v/>
      </c>
      <c r="AG12" s="1" t="str">
        <f>IF(M11="","",IF(Z12="B",IF(M11="P",BK12,""),IF(BG12="B",BK12,"")))</f>
        <v>B</v>
      </c>
      <c r="AH12" s="1" t="str">
        <f>IF(M11="","",IF(Z12="B",IF(M11="B",BK12,""),IF(BG12="P",BK12,"")))</f>
        <v/>
      </c>
      <c r="AI12" s="1" t="str">
        <f t="shared" si="15"/>
        <v/>
      </c>
      <c r="AJ12" s="1" t="str">
        <f t="shared" si="16"/>
        <v>F2</v>
      </c>
      <c r="AK12" s="1">
        <f t="shared" si="32"/>
        <v>2</v>
      </c>
      <c r="AL12" s="1">
        <f t="shared" si="33"/>
        <v>2</v>
      </c>
      <c r="AM12" s="1">
        <f t="shared" si="5"/>
        <v>-1</v>
      </c>
      <c r="AN12" s="1">
        <f>IF(X12="",0,IFERROR(VLOOKUP(X7&amp;X8&amp;X9&amp;X10&amp;X11&amp;X12,BX:BY,2,FALSE),0))</f>
        <v>0</v>
      </c>
      <c r="AO12" s="1" t="str">
        <f t="shared" ref="AO12:AO75" si="43">IF(M11="","",IF(AW11="R","S",IF(AO11="S","C",IF(S11&gt;=0,"S","C"))))</f>
        <v>C</v>
      </c>
      <c r="AP12" s="1" t="str">
        <f t="shared" si="17"/>
        <v>N</v>
      </c>
      <c r="AQ12" s="1" t="str">
        <f t="shared" si="18"/>
        <v>N</v>
      </c>
      <c r="AR12" s="1" t="str">
        <f t="shared" si="19"/>
        <v>N</v>
      </c>
      <c r="AS12" s="1">
        <f t="shared" si="20"/>
        <v>3</v>
      </c>
      <c r="AT12" s="15" t="str">
        <f>IF(AT11="Y","N",IF(M11="","",(IF(AND(F11&amp;F12="WW",OR(AO11&amp;AO12="SC",AO11&amp;AO12="CC")),"Y",IF(AND(F10&amp;F11&amp;F12="WLW",BI12&lt;&gt;"B",OR(F10&amp;F11&amp;F12="SCC",F10&amp;F11&amp;F12="CCC")),"Y","N")))))</f>
        <v>Y</v>
      </c>
      <c r="AU12" s="1" t="str">
        <f>IF(AU11="Y","N",IF(M11="","",IF(AND(K11&amp;K12="WW",OR(AO11&amp;AO12="SC",AO11&amp;AO12="CC")),"Y",IF(AND(K10&amp;K11&amp;K12="WLW",BK12&lt;&gt;"B",OR(AO10&amp;AO11&amp;AO12="SCC",AO10&amp;AO11&amp;AO12="CCC")),"Y","N"))))</f>
        <v>Y</v>
      </c>
      <c r="AV12" s="1" t="str">
        <f>IF(AV11="Y","N",IF(M11="","",IF(AND(R11&amp;R12="WW",OR(AO11&amp;AO12="SC",AO11&amp;AO12="CC")),"Y",IF(AND(R10&amp;R11&amp;R12="WLW",BM12&lt;&gt;"B",OR(AO10&amp;AO11&amp;AO12="SCC",AO10&amp;AO11&amp;AO12="CCC")),"Y","N"))))</f>
        <v>N</v>
      </c>
      <c r="AW12" s="1" t="str">
        <f t="shared" si="21"/>
        <v>R</v>
      </c>
      <c r="AX12" s="1" t="str">
        <f>IF(M11="","",IF(AA12="D3",IF(BG12="P",BM12,""),IF(BG12="B",BM12,"")))</f>
        <v/>
      </c>
      <c r="AY12" s="1" t="str">
        <f>IF(M11="","",IF(AA12="D3",IF(BG12="B",BM12,""),IF(BG12="P",BM12,"")))</f>
        <v>F2</v>
      </c>
      <c r="AZ12" s="1">
        <f>IF('Hedging Dashboard'!AH12="P",IF(AZ11="",1,AZ11+1),"")</f>
        <v>3</v>
      </c>
      <c r="BA12" s="1" t="str">
        <f>IF('Hedging Dashboard'!AH12="B",IF(BA11="",1,BA11+1),"")</f>
        <v/>
      </c>
      <c r="BB12" s="1" t="str">
        <f t="shared" si="22"/>
        <v>01012</v>
      </c>
      <c r="BC12" s="1" t="str">
        <f t="shared" si="22"/>
        <v>10100</v>
      </c>
      <c r="BD12" s="1" t="str">
        <f t="shared" si="34"/>
        <v>201012</v>
      </c>
      <c r="BE12" s="1" t="str">
        <f t="shared" si="34"/>
        <v>010100</v>
      </c>
      <c r="BF12" s="1" t="str">
        <f t="shared" si="35"/>
        <v>P</v>
      </c>
      <c r="BG12" s="1" t="str">
        <f t="shared" si="36"/>
        <v>P</v>
      </c>
      <c r="BH12" s="1" t="str">
        <f>IF(AE11="",AF11,AE11)&amp;F11</f>
        <v>F2W</v>
      </c>
      <c r="BI12" s="1" t="str">
        <f t="shared" si="37"/>
        <v>B</v>
      </c>
      <c r="BJ12" s="1" t="str">
        <f>IF(AG11="",AH11,AG11)&amp;K11</f>
        <v>F2W</v>
      </c>
      <c r="BK12" s="1" t="str">
        <f t="shared" si="38"/>
        <v>B</v>
      </c>
      <c r="BL12" s="1" t="str">
        <f>IF(AI11="",AJ11,AI11)&amp;R11</f>
        <v>L4L</v>
      </c>
      <c r="BM12" s="1" t="str">
        <f t="shared" si="39"/>
        <v>F2</v>
      </c>
      <c r="BN12" s="1">
        <f t="shared" si="40"/>
        <v>1</v>
      </c>
      <c r="BO12" s="1">
        <f t="shared" si="41"/>
        <v>1</v>
      </c>
      <c r="BP12" s="1" t="str">
        <f t="shared" si="42"/>
        <v>2</v>
      </c>
      <c r="BS12" s="1" t="str">
        <f>General!A10</f>
        <v>XB</v>
      </c>
      <c r="BT12" s="1" t="str">
        <f>General!B10</f>
        <v>W</v>
      </c>
      <c r="BU12" s="1" t="str">
        <f>General!C10</f>
        <v>XBW</v>
      </c>
      <c r="BV12" s="1" t="str">
        <f>General!D10</f>
        <v>XF2</v>
      </c>
      <c r="BX12" s="1" t="str">
        <f>General!F10</f>
        <v>LW</v>
      </c>
      <c r="BY12" s="1">
        <f>General!G10</f>
        <v>1</v>
      </c>
    </row>
    <row r="13" spans="1:77" ht="15.75" thickBot="1">
      <c r="A13" s="1">
        <v>4</v>
      </c>
      <c r="B13" s="9" t="str">
        <f t="shared" si="11"/>
        <v>P3</v>
      </c>
      <c r="C13" s="102" t="str">
        <f t="shared" si="1"/>
        <v/>
      </c>
      <c r="D13" s="97" t="str">
        <f t="shared" si="23"/>
        <v>B</v>
      </c>
      <c r="E13" s="98" t="str">
        <f t="shared" si="24"/>
        <v/>
      </c>
      <c r="F13" s="8" t="str">
        <f t="shared" si="12"/>
        <v>L</v>
      </c>
      <c r="H13" s="105" t="str">
        <f t="shared" si="2"/>
        <v/>
      </c>
      <c r="I13" s="97" t="str">
        <f t="shared" si="25"/>
        <v>B</v>
      </c>
      <c r="J13" s="98" t="str">
        <f t="shared" si="26"/>
        <v/>
      </c>
      <c r="K13" s="8" t="str">
        <f t="shared" si="27"/>
        <v>L</v>
      </c>
      <c r="L13" s="94"/>
      <c r="M13" s="17" t="str">
        <f>IF('Hedging Dashboard'!AH13="","",'Hedging Dashboard'!AH13)</f>
        <v>B</v>
      </c>
      <c r="O13" s="9" t="str">
        <f t="shared" si="3"/>
        <v>D3</v>
      </c>
      <c r="P13" s="97" t="str">
        <f t="shared" si="28"/>
        <v>B</v>
      </c>
      <c r="Q13" s="98" t="str">
        <f t="shared" si="29"/>
        <v/>
      </c>
      <c r="R13" s="4" t="str">
        <f t="shared" si="30"/>
        <v>L</v>
      </c>
      <c r="S13" s="4">
        <f t="shared" si="13"/>
        <v>-3</v>
      </c>
      <c r="T13" s="107" t="str">
        <f t="shared" si="31"/>
        <v/>
      </c>
      <c r="U13" s="4">
        <f>IF(M13="","",IF(B13="NB",U12,IF(T13="",SUM($T$5:$T13)+S13,SUM($T$5:$T13))))</f>
        <v>-4</v>
      </c>
      <c r="V13" s="109" t="str">
        <f t="shared" si="0"/>
        <v/>
      </c>
      <c r="W13" s="83">
        <f>IF(M13="","",IF(K13="W",0+BO13,0-BO13)+IF(F13="W",0+BN13,0-BN13))+IF(R13="W",0+BP13,0-BP13)</f>
        <v>-3</v>
      </c>
      <c r="X13" s="85" t="str">
        <f t="shared" si="14"/>
        <v>L</v>
      </c>
      <c r="Y13" s="9" t="str">
        <f t="shared" si="6"/>
        <v>D3</v>
      </c>
      <c r="Z13" s="4" t="str">
        <f t="shared" si="7"/>
        <v>B</v>
      </c>
      <c r="AA13" s="4" t="str">
        <f t="shared" si="8"/>
        <v>D3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>IF(M12="","",IF(Y13="B",IF(M12="P",BI13,""),IF(BG13="P",BI13,"")))</f>
        <v>B</v>
      </c>
      <c r="AF13" s="1" t="str">
        <f>IF(M12="","",IF(Y13="B",IF(M12="B",BI13,""),IF(BG13="B",BI13,"")))</f>
        <v/>
      </c>
      <c r="AG13" s="1" t="str">
        <f>IF(M12="","",IF(Z13="B",IF(M12="P",BK13,""),IF(BG13="B",BK13,"")))</f>
        <v>B</v>
      </c>
      <c r="AH13" s="1" t="str">
        <f>IF(M12="","",IF(Z13="B",IF(M12="B",BK13,""),IF(BG13="P",BK13,"")))</f>
        <v/>
      </c>
      <c r="AI13" s="1" t="str">
        <f t="shared" si="15"/>
        <v>B</v>
      </c>
      <c r="AJ13" s="1" t="str">
        <f t="shared" si="16"/>
        <v/>
      </c>
      <c r="AK13" s="1">
        <f t="shared" si="32"/>
        <v>3</v>
      </c>
      <c r="AL13" s="1">
        <f t="shared" si="33"/>
        <v>0</v>
      </c>
      <c r="AM13" s="1">
        <f t="shared" si="5"/>
        <v>-4</v>
      </c>
      <c r="AN13" s="1">
        <f>IF(X13="",0,IFERROR(VLOOKUP(X8&amp;X9&amp;X10&amp;X11&amp;X12&amp;X13,BX:BY,2,FALSE),0))</f>
        <v>-3</v>
      </c>
      <c r="AO13" s="1" t="str">
        <f t="shared" si="43"/>
        <v>S</v>
      </c>
      <c r="AP13" s="1" t="str">
        <f t="shared" si="17"/>
        <v>N</v>
      </c>
      <c r="AQ13" s="1" t="str">
        <f t="shared" si="18"/>
        <v>N</v>
      </c>
      <c r="AR13" s="1" t="str">
        <f t="shared" si="19"/>
        <v>N</v>
      </c>
      <c r="AS13" s="1">
        <f t="shared" si="20"/>
        <v>1</v>
      </c>
      <c r="AT13" s="15" t="str">
        <f>IF(AT12="Y","N",IF(M12="","",(IF(AND(F12&amp;F13="WW",OR(AO12&amp;AO13="SC",AO12&amp;AO13="CC")),"Y",IF(AND(F11&amp;F12&amp;F13="WLW",BI13&lt;&gt;"B",OR(F11&amp;F12&amp;F13="SCC",F11&amp;F12&amp;F13="CCC")),"Y","N")))))</f>
        <v>N</v>
      </c>
      <c r="AU13" s="1" t="str">
        <f>IF(AU12="Y","N",IF(M12="","",IF(AND(K12&amp;K13="WW",OR(AO12&amp;AO13="SC",AO12&amp;AO13="CC")),"Y",IF(AND(K11&amp;K12&amp;K13="WLW",BK13&lt;&gt;"B",OR(AO11&amp;AO12&amp;AO13="SCC",AO11&amp;AO12&amp;AO13="CCC")),"Y","N"))))</f>
        <v>N</v>
      </c>
      <c r="AV13" s="1" t="str">
        <f>IF(AV12="Y","N",IF(M12="","",IF(AND(R12&amp;R13="WW",OR(AO12&amp;AO13="SC",AO12&amp;AO13="CC")),"Y",IF(AND(R11&amp;R12&amp;R13="WLW",BM13&lt;&gt;"B",OR(AO11&amp;AO12&amp;AO13="SCC",AO11&amp;AO12&amp;AO13="CCC")),"Y","N"))))</f>
        <v>N</v>
      </c>
      <c r="AW13" s="1" t="str">
        <f t="shared" si="21"/>
        <v>N</v>
      </c>
      <c r="AX13" s="1" t="str">
        <f>IF(M12="","",IF(AA13="D3",IF(BG13="P",BM13,""),IF(BG13="B",BM13,"")))</f>
        <v>B</v>
      </c>
      <c r="AY13" s="1" t="str">
        <f>IF(M12="","",IF(AA13="D3",IF(BG13="B",BM13,""),IF(BG13="P",BM13,"")))</f>
        <v/>
      </c>
      <c r="AZ13" s="1" t="str">
        <f>IF('Hedging Dashboard'!AH13="P",IF(AZ12="",1,AZ12+1),"")</f>
        <v/>
      </c>
      <c r="BA13" s="1">
        <f>IF('Hedging Dashboard'!AH13="B",IF(BA12="",1,BA12+1),"")</f>
        <v>1</v>
      </c>
      <c r="BB13" s="1" t="str">
        <f t="shared" si="22"/>
        <v>10123</v>
      </c>
      <c r="BC13" s="1" t="str">
        <f t="shared" si="22"/>
        <v>01000</v>
      </c>
      <c r="BD13" s="1" t="str">
        <f t="shared" si="34"/>
        <v>010123</v>
      </c>
      <c r="BE13" s="1" t="str">
        <f t="shared" si="34"/>
        <v>101000</v>
      </c>
      <c r="BF13" s="1" t="str">
        <f t="shared" si="35"/>
        <v>P</v>
      </c>
      <c r="BG13" s="1" t="str">
        <f t="shared" si="36"/>
        <v>P</v>
      </c>
      <c r="BH13" s="1" t="str">
        <f>IF(AE12="",AF12,AE12)&amp;F12</f>
        <v>BW</v>
      </c>
      <c r="BI13" s="1" t="str">
        <f t="shared" si="37"/>
        <v>B</v>
      </c>
      <c r="BJ13" s="1" t="str">
        <f>IF(AG12="",AH12,AG12)&amp;K12</f>
        <v>BW</v>
      </c>
      <c r="BK13" s="1" t="str">
        <f t="shared" si="38"/>
        <v>B</v>
      </c>
      <c r="BL13" s="1" t="str">
        <f>IF(AI12="",AJ12,AI12)&amp;R12</f>
        <v>F2L</v>
      </c>
      <c r="BM13" s="1" t="str">
        <f t="shared" si="39"/>
        <v>B</v>
      </c>
      <c r="BN13" s="1">
        <f t="shared" si="40"/>
        <v>1</v>
      </c>
      <c r="BO13" s="1">
        <f t="shared" si="41"/>
        <v>1</v>
      </c>
      <c r="BP13" s="1">
        <f t="shared" si="42"/>
        <v>1</v>
      </c>
      <c r="BS13" s="1" t="str">
        <f>General!A11</f>
        <v>B</v>
      </c>
      <c r="BT13" s="1" t="str">
        <f>General!B11</f>
        <v>W</v>
      </c>
      <c r="BU13" s="1" t="str">
        <f>General!C11</f>
        <v>BW</v>
      </c>
      <c r="BV13" s="1" t="str">
        <f>General!D11</f>
        <v>L4</v>
      </c>
      <c r="BX13" s="1" t="str">
        <f>General!F11</f>
        <v>WW</v>
      </c>
      <c r="BY13" s="1">
        <f>General!G11</f>
        <v>3</v>
      </c>
    </row>
    <row r="14" spans="1:77" ht="15.75" thickBot="1">
      <c r="A14" s="1">
        <v>5</v>
      </c>
      <c r="B14" s="86" t="str">
        <f t="shared" si="11"/>
        <v>P2</v>
      </c>
      <c r="C14" s="103" t="str">
        <f t="shared" si="1"/>
        <v/>
      </c>
      <c r="D14" s="99" t="str">
        <f t="shared" si="23"/>
        <v>F2</v>
      </c>
      <c r="E14" s="100" t="str">
        <f t="shared" si="24"/>
        <v/>
      </c>
      <c r="F14" s="10" t="str">
        <f t="shared" si="12"/>
        <v>L</v>
      </c>
      <c r="H14" s="106" t="str">
        <f t="shared" si="2"/>
        <v/>
      </c>
      <c r="I14" s="99" t="str">
        <f t="shared" si="25"/>
        <v/>
      </c>
      <c r="J14" s="100" t="str">
        <f t="shared" si="26"/>
        <v>F2</v>
      </c>
      <c r="K14" s="10" t="str">
        <f t="shared" si="27"/>
        <v>W</v>
      </c>
      <c r="L14" s="94"/>
      <c r="M14" s="18" t="str">
        <f>IF('Hedging Dashboard'!AH14="","",'Hedging Dashboard'!AH14)</f>
        <v>B</v>
      </c>
      <c r="O14" s="86" t="str">
        <f t="shared" si="3"/>
        <v/>
      </c>
      <c r="P14" s="99" t="str">
        <f t="shared" si="28"/>
        <v>F2</v>
      </c>
      <c r="Q14" s="100" t="str">
        <f t="shared" si="29"/>
        <v/>
      </c>
      <c r="R14" s="5" t="str">
        <f t="shared" si="30"/>
        <v>L</v>
      </c>
      <c r="S14" s="5">
        <f t="shared" si="13"/>
        <v>-5</v>
      </c>
      <c r="T14" s="107" t="str">
        <f t="shared" si="31"/>
        <v/>
      </c>
      <c r="U14" s="5">
        <f>IF(M14="","",IF(B14="NB",U13,IF(T14="",SUM($T$5:$T14)+S14,SUM($T$5:$T14))))</f>
        <v>-6</v>
      </c>
      <c r="V14" s="110" t="str">
        <f t="shared" si="0"/>
        <v/>
      </c>
      <c r="W14" s="83">
        <f>IF(M14="","",IF(K14="W",0+BO14,0-BO14)+IF(F14="W",0+BN14,0-BN14))+IF(R14="W",0+BP14,0-BP14)</f>
        <v>-2</v>
      </c>
      <c r="X14" s="85" t="str">
        <f t="shared" si="14"/>
        <v>L</v>
      </c>
      <c r="Y14" s="9" t="str">
        <f t="shared" si="6"/>
        <v>D3</v>
      </c>
      <c r="Z14" s="4" t="str">
        <f t="shared" si="7"/>
        <v>B</v>
      </c>
      <c r="AA14" s="4" t="str">
        <f t="shared" si="8"/>
        <v>D3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>IF(M13="","",IF(Y14="B",IF(M13="P",BI14,""),IF(BG14="P",BI14,"")))</f>
        <v>F2</v>
      </c>
      <c r="AF14" s="1" t="str">
        <f>IF(M13="","",IF(Y14="B",IF(M13="B",BI14,""),IF(BG14="B",BI14,"")))</f>
        <v/>
      </c>
      <c r="AG14" s="1" t="str">
        <f>IF(M13="","",IF(Z14="B",IF(M13="P",BK14,""),IF(BG14="B",BK14,"")))</f>
        <v/>
      </c>
      <c r="AH14" s="1" t="str">
        <f>IF(M13="","",IF(Z14="B",IF(M13="B",BK14,""),IF(BG14="P",BK14,"")))</f>
        <v>F2</v>
      </c>
      <c r="AI14" s="1" t="str">
        <f t="shared" si="15"/>
        <v>F2</v>
      </c>
      <c r="AJ14" s="1" t="str">
        <f t="shared" si="16"/>
        <v/>
      </c>
      <c r="AK14" s="1">
        <f t="shared" si="32"/>
        <v>4</v>
      </c>
      <c r="AL14" s="1">
        <f t="shared" si="33"/>
        <v>2</v>
      </c>
      <c r="AM14" s="1">
        <f t="shared" si="5"/>
        <v>-10</v>
      </c>
      <c r="AN14" s="1">
        <f>IF(X14="",0,IFERROR(VLOOKUP(X9&amp;X10&amp;X11&amp;X12&amp;X13&amp;X14,BX:BY,2,FALSE),0))</f>
        <v>-6</v>
      </c>
      <c r="AO14" s="1" t="str">
        <f t="shared" si="43"/>
        <v>C</v>
      </c>
      <c r="AP14" s="1" t="str">
        <f t="shared" si="17"/>
        <v>Y</v>
      </c>
      <c r="AQ14" s="1" t="str">
        <f t="shared" si="18"/>
        <v>Y</v>
      </c>
      <c r="AR14" s="1" t="str">
        <f t="shared" si="19"/>
        <v>N</v>
      </c>
      <c r="AS14" s="1">
        <f t="shared" si="20"/>
        <v>2</v>
      </c>
      <c r="AT14" s="15" t="str">
        <f>IF(AT13="Y","N",IF(M13="","",(IF(AND(F13&amp;F14="WW",OR(AO13&amp;AO14="SC",AO13&amp;AO14="CC")),"Y",IF(AND(F12&amp;F13&amp;F14="WLW",BI14&lt;&gt;"B",OR(F12&amp;F13&amp;F14="SCC",F12&amp;F13&amp;F14="CCC")),"Y","N")))))</f>
        <v>N</v>
      </c>
      <c r="AU14" s="1" t="str">
        <f>IF(AU13="Y","N",IF(M13="","",IF(AND(K13&amp;K14="WW",OR(AO13&amp;AO14="SC",AO13&amp;AO14="CC")),"Y",IF(AND(K12&amp;K13&amp;K14="WLW",BK14&lt;&gt;"B",OR(AO12&amp;AO13&amp;AO14="SCC",AO12&amp;AO13&amp;AO14="CCC")),"Y","N"))))</f>
        <v>N</v>
      </c>
      <c r="AV14" s="1" t="str">
        <f>IF(AV13="Y","N",IF(M13="","",IF(AND(R13&amp;R14="WW",OR(AO13&amp;AO14="SC",AO13&amp;AO14="CC")),"Y",IF(AND(R12&amp;R13&amp;R14="WLW",BM14&lt;&gt;"B",OR(AO12&amp;AO13&amp;AO14="SCC",AO12&amp;AO13&amp;AO14="CCC")),"Y","N"))))</f>
        <v>N</v>
      </c>
      <c r="AW14" s="1" t="str">
        <f t="shared" si="21"/>
        <v>N</v>
      </c>
      <c r="AX14" s="1" t="str">
        <f>IF(M13="","",IF(AA14="D3",IF(BG14="P",BM14,""),IF(BG14="B",BM14,"")))</f>
        <v>F2</v>
      </c>
      <c r="AY14" s="1" t="str">
        <f>IF(M13="","",IF(AA14="D3",IF(BG14="B",BM14,""),IF(BG14="P",BM14,"")))</f>
        <v/>
      </c>
      <c r="AZ14" s="1" t="str">
        <f>IF('Hedging Dashboard'!AH14="P",IF(AZ13="",1,AZ13+1),"")</f>
        <v/>
      </c>
      <c r="BA14" s="1">
        <f>IF('Hedging Dashboard'!AH14="B",IF(BA13="",1,BA13+1),"")</f>
        <v>2</v>
      </c>
      <c r="BB14" s="1" t="str">
        <f t="shared" si="22"/>
        <v>01230</v>
      </c>
      <c r="BC14" s="1" t="str">
        <f t="shared" si="22"/>
        <v>10001</v>
      </c>
      <c r="BD14" s="1" t="str">
        <f t="shared" si="34"/>
        <v>101230</v>
      </c>
      <c r="BE14" s="1" t="str">
        <f t="shared" si="34"/>
        <v>010001</v>
      </c>
      <c r="BF14" s="1" t="str">
        <f t="shared" si="35"/>
        <v>P</v>
      </c>
      <c r="BG14" s="1" t="str">
        <f t="shared" si="36"/>
        <v>P</v>
      </c>
      <c r="BH14" s="1" t="str">
        <f>IF(AE13="",AF13,AE13)&amp;F13</f>
        <v>BL</v>
      </c>
      <c r="BI14" s="1" t="str">
        <f t="shared" si="37"/>
        <v>F2</v>
      </c>
      <c r="BJ14" s="1" t="str">
        <f>IF(AG13="",AH13,AG13)&amp;K13</f>
        <v>BL</v>
      </c>
      <c r="BK14" s="1" t="str">
        <f t="shared" si="38"/>
        <v>F2</v>
      </c>
      <c r="BL14" s="1" t="str">
        <f>IF(AI13="",AJ13,AI13)&amp;R13</f>
        <v>BL</v>
      </c>
      <c r="BM14" s="1" t="str">
        <f t="shared" si="39"/>
        <v>F2</v>
      </c>
      <c r="BN14" s="1" t="str">
        <f t="shared" si="40"/>
        <v>2</v>
      </c>
      <c r="BO14" s="1" t="str">
        <f t="shared" si="41"/>
        <v>2</v>
      </c>
      <c r="BP14" s="1" t="str">
        <f t="shared" si="42"/>
        <v>2</v>
      </c>
      <c r="BS14" s="1" t="str">
        <f>General!A12</f>
        <v>L4</v>
      </c>
      <c r="BT14" s="1" t="str">
        <f>General!B12</f>
        <v>W</v>
      </c>
      <c r="BU14" s="1" t="str">
        <f>General!C12</f>
        <v>L4W</v>
      </c>
      <c r="BV14" s="1" t="str">
        <f>General!D12</f>
        <v>L3</v>
      </c>
      <c r="BX14" s="1" t="str">
        <f>General!F12</f>
        <v>LL</v>
      </c>
      <c r="BY14" s="1">
        <f>General!G12</f>
        <v>-3</v>
      </c>
    </row>
    <row r="15" spans="1:77" ht="15.75" thickBot="1">
      <c r="A15" s="1">
        <v>6</v>
      </c>
      <c r="B15" s="12" t="str">
        <f t="shared" si="11"/>
        <v>B1</v>
      </c>
      <c r="C15" s="101" t="str">
        <f t="shared" si="1"/>
        <v>B</v>
      </c>
      <c r="D15" s="13" t="str">
        <f t="shared" si="23"/>
        <v/>
      </c>
      <c r="E15" s="45" t="str">
        <f t="shared" si="24"/>
        <v>F3</v>
      </c>
      <c r="F15" s="14" t="str">
        <f t="shared" si="12"/>
        <v>W</v>
      </c>
      <c r="H15" s="104" t="str">
        <f t="shared" si="2"/>
        <v/>
      </c>
      <c r="I15" s="13" t="str">
        <f t="shared" si="25"/>
        <v/>
      </c>
      <c r="J15" s="45" t="str">
        <f t="shared" si="26"/>
        <v>B</v>
      </c>
      <c r="K15" s="14" t="str">
        <f t="shared" si="27"/>
        <v>W</v>
      </c>
      <c r="L15" s="54"/>
      <c r="M15" s="16" t="str">
        <f>IF('Hedging Dashboard'!AH15="","",'Hedging Dashboard'!AH15)</f>
        <v>B</v>
      </c>
      <c r="O15" s="12" t="str">
        <f t="shared" si="3"/>
        <v>F3</v>
      </c>
      <c r="P15" s="13" t="str">
        <f t="shared" si="28"/>
        <v>F3</v>
      </c>
      <c r="Q15" s="45" t="str">
        <f t="shared" si="29"/>
        <v/>
      </c>
      <c r="R15" s="96" t="str">
        <f t="shared" si="30"/>
        <v>L</v>
      </c>
      <c r="S15" s="96">
        <f t="shared" si="13"/>
        <v>-4</v>
      </c>
      <c r="T15" s="107" t="str">
        <f t="shared" si="31"/>
        <v/>
      </c>
      <c r="U15" s="96">
        <f>IF(M15="","",IF(B15="NB",U14,IF(T15="",SUM($T$5:$T15)+S15,SUM($T$5:$T15))))</f>
        <v>-5</v>
      </c>
      <c r="V15" s="108" t="str">
        <f t="shared" si="0"/>
        <v/>
      </c>
      <c r="W15" s="83">
        <f>IF(M15="","",IF(K15="W",0+BO15,0-BO15)+IF(F15="W",0+BN15,0-BN15))+IF(R15="W",0+BP15,0-BP15)</f>
        <v>1</v>
      </c>
      <c r="X15" s="85" t="str">
        <f t="shared" si="14"/>
        <v>W</v>
      </c>
      <c r="Y15" s="9" t="str">
        <f t="shared" si="6"/>
        <v>B</v>
      </c>
      <c r="Z15" s="4" t="str">
        <f t="shared" si="7"/>
        <v>B</v>
      </c>
      <c r="AA15" s="4" t="str">
        <f t="shared" si="8"/>
        <v>F3</v>
      </c>
      <c r="AB15" s="4" t="str">
        <f t="shared" si="4"/>
        <v>LL</v>
      </c>
      <c r="AC15" s="4" t="str">
        <f t="shared" si="9"/>
        <v>LW</v>
      </c>
      <c r="AD15" s="4" t="str">
        <f t="shared" si="10"/>
        <v>LL</v>
      </c>
      <c r="AE15" s="1" t="str">
        <f>IF(M14="","",IF(Y15="B",IF(M14="P",BI15,""),IF(BG15="P",BI15,"")))</f>
        <v/>
      </c>
      <c r="AF15" s="1" t="str">
        <f>IF(M14="","",IF(Y15="B",IF(M14="B",BI15,""),IF(BG15="B",BI15,"")))</f>
        <v>F3</v>
      </c>
      <c r="AG15" s="1" t="str">
        <f>IF(M14="","",IF(Z15="B",IF(M14="P",BK15,""),IF(BG15="B",BK15,"")))</f>
        <v/>
      </c>
      <c r="AH15" s="1" t="str">
        <f>IF(M14="","",IF(Z15="B",IF(M14="B",BK15,""),IF(BG15="P",BK15,"")))</f>
        <v>B</v>
      </c>
      <c r="AI15" s="1" t="str">
        <f t="shared" si="15"/>
        <v>F3</v>
      </c>
      <c r="AJ15" s="1" t="str">
        <f t="shared" si="16"/>
        <v/>
      </c>
      <c r="AK15" s="1">
        <f t="shared" si="32"/>
        <v>3</v>
      </c>
      <c r="AL15" s="1">
        <f t="shared" si="33"/>
        <v>4</v>
      </c>
      <c r="AM15" s="1">
        <f t="shared" si="5"/>
        <v>-9</v>
      </c>
      <c r="AN15" s="1">
        <f>IF(X15="",0,IFERROR(VLOOKUP(X10&amp;X11&amp;X12&amp;X13&amp;X14&amp;X15,BX:BY,2,FALSE),0))</f>
        <v>1</v>
      </c>
      <c r="AO15" s="1" t="str">
        <f t="shared" si="43"/>
        <v>C</v>
      </c>
      <c r="AP15" s="1" t="str">
        <f t="shared" si="17"/>
        <v>N</v>
      </c>
      <c r="AQ15" s="1" t="str">
        <f t="shared" si="18"/>
        <v>N</v>
      </c>
      <c r="AR15" s="1" t="str">
        <f t="shared" si="19"/>
        <v>N</v>
      </c>
      <c r="AS15" s="1">
        <f t="shared" si="20"/>
        <v>3</v>
      </c>
      <c r="AT15" s="15" t="str">
        <f>IF(AT14="Y","N",IF(M14="","",(IF(AND(F14&amp;F15="WW",OR(AO14&amp;AO15="SC",AO14&amp;AO15="CC")),"Y",IF(AND(F13&amp;F14&amp;F15="WLW",BI15&lt;&gt;"B",OR(F13&amp;F14&amp;F15="SCC",F13&amp;F14&amp;F15="CCC")),"Y","N")))))</f>
        <v>N</v>
      </c>
      <c r="AU15" s="1" t="str">
        <f>IF(AU14="Y","N",IF(M14="","",IF(AND(K14&amp;K15="WW",OR(AO14&amp;AO15="SC",AO14&amp;AO15="CC")),"Y",IF(AND(K13&amp;K14&amp;K15="WLW",BK15&lt;&gt;"B",OR(AO13&amp;AO14&amp;AO15="SCC",AO13&amp;AO14&amp;AO15="CCC")),"Y","N"))))</f>
        <v>Y</v>
      </c>
      <c r="AV15" s="1" t="str">
        <f>IF(AV14="Y","N",IF(M14="","",IF(AND(R14&amp;R15="WW",OR(AO14&amp;AO15="SC",AO14&amp;AO15="CC")),"Y",IF(AND(R13&amp;R14&amp;R15="WLW",BM15&lt;&gt;"B",OR(AO13&amp;AO14&amp;AO15="SCC",AO13&amp;AO14&amp;AO15="CCC")),"Y","N"))))</f>
        <v>N</v>
      </c>
      <c r="AW15" s="1" t="str">
        <f t="shared" si="21"/>
        <v>N</v>
      </c>
      <c r="AX15" s="1" t="str">
        <f>IF(M14="","",IF(AA15="D3",IF(BG15="P",BM15,""),IF(BG15="B",BM15,"")))</f>
        <v>F3</v>
      </c>
      <c r="AY15" s="1" t="str">
        <f>IF(M14="","",IF(AA15="D3",IF(BG15="B",BM15,""),IF(BG15="P",BM15,"")))</f>
        <v/>
      </c>
      <c r="AZ15" s="1" t="str">
        <f>IF('Hedging Dashboard'!AH15="P",IF(AZ14="",1,AZ14+1),"")</f>
        <v/>
      </c>
      <c r="BA15" s="1">
        <f>IF('Hedging Dashboard'!AH15="B",IF(BA14="",1,BA14+1),"")</f>
        <v>3</v>
      </c>
      <c r="BB15" s="1" t="str">
        <f t="shared" si="22"/>
        <v>12300</v>
      </c>
      <c r="BC15" s="1" t="str">
        <f t="shared" si="22"/>
        <v>00012</v>
      </c>
      <c r="BD15" s="1" t="str">
        <f t="shared" si="34"/>
        <v>012300</v>
      </c>
      <c r="BE15" s="1" t="str">
        <f t="shared" si="34"/>
        <v>100012</v>
      </c>
      <c r="BF15" s="1" t="str">
        <f t="shared" si="35"/>
        <v>P</v>
      </c>
      <c r="BG15" s="1" t="str">
        <f t="shared" si="36"/>
        <v>B</v>
      </c>
      <c r="BH15" s="1" t="str">
        <f>IF(AE14="",AF14,AE14)&amp;F14</f>
        <v>F2L</v>
      </c>
      <c r="BI15" s="1" t="str">
        <f t="shared" si="37"/>
        <v>F3</v>
      </c>
      <c r="BJ15" s="1" t="str">
        <f>IF(AG14="",AH14,AG14)&amp;K14</f>
        <v>F2W</v>
      </c>
      <c r="BK15" s="1" t="str">
        <f t="shared" si="38"/>
        <v>B</v>
      </c>
      <c r="BL15" s="1" t="str">
        <f>IF(AI14="",AJ14,AI14)&amp;R14</f>
        <v>F2L</v>
      </c>
      <c r="BM15" s="1" t="str">
        <f t="shared" si="39"/>
        <v>F3</v>
      </c>
      <c r="BN15" s="1" t="str">
        <f t="shared" si="40"/>
        <v>3</v>
      </c>
      <c r="BO15" s="1">
        <f t="shared" si="41"/>
        <v>1</v>
      </c>
      <c r="BP15" s="1" t="str">
        <f t="shared" si="42"/>
        <v>3</v>
      </c>
      <c r="BS15" s="1" t="str">
        <f>General!A13</f>
        <v>L3</v>
      </c>
      <c r="BT15" s="1" t="str">
        <f>General!B13</f>
        <v>W</v>
      </c>
      <c r="BU15" s="1" t="str">
        <f>General!C13</f>
        <v>L3W</v>
      </c>
      <c r="BV15" s="1" t="str">
        <f>General!D13</f>
        <v>L5</v>
      </c>
      <c r="BX15" s="1" t="str">
        <f>General!F13</f>
        <v>L</v>
      </c>
      <c r="BY15" s="1">
        <f>General!G13</f>
        <v>-1</v>
      </c>
    </row>
    <row r="16" spans="1:77" ht="15.75" thickBot="1">
      <c r="A16" s="1">
        <v>7</v>
      </c>
      <c r="B16" s="9" t="str">
        <f t="shared" si="11"/>
        <v>B4</v>
      </c>
      <c r="C16" s="102" t="str">
        <f t="shared" si="1"/>
        <v/>
      </c>
      <c r="D16" s="97" t="str">
        <f t="shared" si="23"/>
        <v/>
      </c>
      <c r="E16" s="98" t="str">
        <f t="shared" si="24"/>
        <v>F2</v>
      </c>
      <c r="F16" s="8" t="str">
        <f t="shared" si="12"/>
        <v>L</v>
      </c>
      <c r="H16" s="105" t="str">
        <f t="shared" si="2"/>
        <v/>
      </c>
      <c r="I16" s="97" t="str">
        <f t="shared" si="25"/>
        <v/>
      </c>
      <c r="J16" s="98" t="str">
        <f t="shared" si="26"/>
        <v>L4</v>
      </c>
      <c r="K16" s="8" t="str">
        <f t="shared" si="27"/>
        <v>L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7" t="str">
        <f t="shared" si="28"/>
        <v>XF2</v>
      </c>
      <c r="Q16" s="98" t="str">
        <f t="shared" si="29"/>
        <v/>
      </c>
      <c r="R16" s="4" t="str">
        <f t="shared" si="30"/>
        <v>W</v>
      </c>
      <c r="S16" s="4">
        <f t="shared" si="13"/>
        <v>-8</v>
      </c>
      <c r="T16" s="107" t="str">
        <f t="shared" si="31"/>
        <v/>
      </c>
      <c r="U16" s="4">
        <f>IF(M16="","",IF(B16="NB",U15,IF(T16="",SUM($T$5:$T16)+S16,SUM($T$5:$T16))))</f>
        <v>-9</v>
      </c>
      <c r="V16" s="109" t="str">
        <f t="shared" si="0"/>
        <v/>
      </c>
      <c r="W16" s="83">
        <f>IF(M16="","",IF(K16="W",0+BO16,0-BO16)+IF(F16="W",0+BN16,0-BN16))+IF(R16="W",0+BP16,0-BP16)</f>
        <v>-4</v>
      </c>
      <c r="X16" s="85" t="str">
        <f t="shared" si="14"/>
        <v>L</v>
      </c>
      <c r="Y16" s="9" t="str">
        <f t="shared" si="6"/>
        <v>B</v>
      </c>
      <c r="Z16" s="4" t="str">
        <f t="shared" si="7"/>
        <v>B</v>
      </c>
      <c r="AA16" s="4" t="str">
        <f t="shared" si="8"/>
        <v>F3</v>
      </c>
      <c r="AB16" s="4" t="str">
        <f t="shared" si="4"/>
        <v>LW</v>
      </c>
      <c r="AC16" s="4" t="str">
        <f t="shared" si="9"/>
        <v>WW</v>
      </c>
      <c r="AD16" s="4" t="str">
        <f t="shared" si="10"/>
        <v>LL</v>
      </c>
      <c r="AE16" s="1" t="str">
        <f>IF(M15="","",IF(Y16="B",IF(M15="P",BI16,""),IF(BG16="P",BI16,"")))</f>
        <v/>
      </c>
      <c r="AF16" s="1" t="str">
        <f>IF(M15="","",IF(Y16="B",IF(M15="B",BI16,""),IF(BG16="B",BI16,"")))</f>
        <v>F2</v>
      </c>
      <c r="AG16" s="1" t="str">
        <f>IF(M15="","",IF(Z16="B",IF(M15="P",BK16,""),IF(BG16="B",BK16,"")))</f>
        <v/>
      </c>
      <c r="AH16" s="1" t="str">
        <f>IF(M15="","",IF(Z16="B",IF(M15="B",BK16,""),IF(BG16="P",BK16,"")))</f>
        <v>L4</v>
      </c>
      <c r="AI16" s="1" t="str">
        <f t="shared" si="15"/>
        <v>XF2</v>
      </c>
      <c r="AJ16" s="1" t="str">
        <f t="shared" si="16"/>
        <v/>
      </c>
      <c r="AK16" s="1">
        <f t="shared" si="32"/>
        <v>2</v>
      </c>
      <c r="AL16" s="1">
        <f t="shared" si="33"/>
        <v>6</v>
      </c>
      <c r="AM16" s="1">
        <f t="shared" si="5"/>
        <v>-10</v>
      </c>
      <c r="AN16" s="1">
        <f>IF(X16="",0,IFERROR(VLOOKUP(X11&amp;X12&amp;X13&amp;X14&amp;X15&amp;X16,BX:BY,2,FALSE),0))</f>
        <v>-1</v>
      </c>
      <c r="AO16" s="1" t="str">
        <f t="shared" si="43"/>
        <v>C</v>
      </c>
      <c r="AP16" s="1" t="str">
        <f t="shared" si="17"/>
        <v>N</v>
      </c>
      <c r="AQ16" s="1" t="str">
        <f t="shared" si="18"/>
        <v>Y</v>
      </c>
      <c r="AR16" s="1" t="str">
        <f t="shared" si="19"/>
        <v>N</v>
      </c>
      <c r="AS16" s="1">
        <f t="shared" si="20"/>
        <v>4</v>
      </c>
      <c r="AT16" s="15" t="str">
        <f>IF(AT15="Y","N",IF(M15="","",(IF(AND(F15&amp;F16="WW",OR(AO15&amp;AO16="SC",AO15&amp;AO16="CC")),"Y",IF(AND(F14&amp;F15&amp;F16="WLW",BI16&lt;&gt;"B",OR(F14&amp;F15&amp;F16="SCC",F14&amp;F15&amp;F16="CCC")),"Y","N")))))</f>
        <v>N</v>
      </c>
      <c r="AU16" s="1" t="str">
        <f>IF(AU15="Y","N",IF(M15="","",IF(AND(K15&amp;K16="WW",OR(AO15&amp;AO16="SC",AO15&amp;AO16="CC")),"Y",IF(AND(K14&amp;K15&amp;K16="WLW",BK16&lt;&gt;"B",OR(AO14&amp;AO15&amp;AO16="SCC",AO14&amp;AO15&amp;AO16="CCC")),"Y","N"))))</f>
        <v>N</v>
      </c>
      <c r="AV16" s="1" t="str">
        <f>IF(AV15="Y","N",IF(M15="","",IF(AND(R15&amp;R16="WW",OR(AO15&amp;AO16="SC",AO15&amp;AO16="CC")),"Y",IF(AND(R14&amp;R15&amp;R16="WLW",BM16&lt;&gt;"B",OR(AO14&amp;AO15&amp;AO16="SCC",AO14&amp;AO15&amp;AO16="CCC")),"Y","N"))))</f>
        <v>N</v>
      </c>
      <c r="AW16" s="1" t="str">
        <f t="shared" si="21"/>
        <v>N</v>
      </c>
      <c r="AX16" s="1" t="str">
        <f>IF(M15="","",IF(AA16="D3",IF(BG16="P",BM16,""),IF(BG16="B",BM16,"")))</f>
        <v>XF2</v>
      </c>
      <c r="AY16" s="1" t="str">
        <f>IF(M15="","",IF(AA16="D3",IF(BG16="B",BM16,""),IF(BG16="P",BM16,"")))</f>
        <v/>
      </c>
      <c r="AZ16" s="1">
        <f>IF('Hedging Dashboard'!AH16="P",IF(AZ15="",1,AZ15+1),"")</f>
        <v>1</v>
      </c>
      <c r="BA16" s="1" t="str">
        <f>IF('Hedging Dashboard'!AH16="B",IF(BA15="",1,BA15+1),"")</f>
        <v/>
      </c>
      <c r="BB16" s="1" t="str">
        <f t="shared" si="22"/>
        <v>23000</v>
      </c>
      <c r="BC16" s="1" t="str">
        <f t="shared" si="22"/>
        <v>00123</v>
      </c>
      <c r="BD16" s="1" t="str">
        <f t="shared" si="34"/>
        <v>123000</v>
      </c>
      <c r="BE16" s="1" t="str">
        <f t="shared" si="34"/>
        <v>000123</v>
      </c>
      <c r="BF16" s="1" t="str">
        <f t="shared" si="35"/>
        <v>B</v>
      </c>
      <c r="BG16" s="1" t="str">
        <f t="shared" si="36"/>
        <v>B</v>
      </c>
      <c r="BH16" s="1" t="str">
        <f>IF(AE15="",AF15,AE15)&amp;F15</f>
        <v>F3W</v>
      </c>
      <c r="BI16" s="1" t="str">
        <f t="shared" si="37"/>
        <v>F2</v>
      </c>
      <c r="BJ16" s="1" t="str">
        <f>IF(AG15="",AH15,AG15)&amp;K15</f>
        <v>BW</v>
      </c>
      <c r="BK16" s="1" t="str">
        <f t="shared" si="38"/>
        <v>L4</v>
      </c>
      <c r="BL16" s="1" t="str">
        <f>IF(AI15="",AJ15,AI15)&amp;R15</f>
        <v>F3L</v>
      </c>
      <c r="BM16" s="1" t="str">
        <f t="shared" si="39"/>
        <v>XF2</v>
      </c>
      <c r="BN16" s="1" t="str">
        <f t="shared" si="40"/>
        <v>2</v>
      </c>
      <c r="BO16" s="1" t="str">
        <f t="shared" si="41"/>
        <v>4</v>
      </c>
      <c r="BP16" s="1" t="str">
        <f t="shared" si="42"/>
        <v>2</v>
      </c>
      <c r="BS16" s="1" t="str">
        <f>General!A14</f>
        <v>L5</v>
      </c>
      <c r="BT16" s="1" t="str">
        <f>General!B14</f>
        <v>W</v>
      </c>
      <c r="BU16" s="1" t="str">
        <f>General!C14</f>
        <v>L5W</v>
      </c>
      <c r="BV16" s="1" t="str">
        <f>General!D14</f>
        <v>L2</v>
      </c>
      <c r="BX16" s="1" t="str">
        <f>General!F14</f>
        <v>W</v>
      </c>
      <c r="BY16" s="1">
        <f>General!G14</f>
        <v>1</v>
      </c>
    </row>
    <row r="17" spans="1:77" ht="15.75" thickBot="1">
      <c r="A17" s="1">
        <v>8</v>
      </c>
      <c r="B17" s="9" t="str">
        <f t="shared" si="11"/>
        <v>P8</v>
      </c>
      <c r="C17" s="102" t="str">
        <f t="shared" si="1"/>
        <v/>
      </c>
      <c r="D17" s="97" t="str">
        <f t="shared" si="23"/>
        <v>F3</v>
      </c>
      <c r="E17" s="98" t="str">
        <f t="shared" si="24"/>
        <v/>
      </c>
      <c r="F17" s="8" t="str">
        <f t="shared" si="12"/>
        <v>L</v>
      </c>
      <c r="H17" s="105" t="str">
        <f t="shared" si="2"/>
        <v/>
      </c>
      <c r="I17" s="97" t="str">
        <f t="shared" si="25"/>
        <v>F2</v>
      </c>
      <c r="J17" s="98" t="str">
        <f t="shared" si="26"/>
        <v/>
      </c>
      <c r="K17" s="8" t="str">
        <f t="shared" si="27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7" t="str">
        <f t="shared" si="28"/>
        <v>F3</v>
      </c>
      <c r="Q17" s="98" t="str">
        <f t="shared" si="29"/>
        <v/>
      </c>
      <c r="R17" s="4" t="str">
        <f t="shared" si="30"/>
        <v>L</v>
      </c>
      <c r="S17" s="4">
        <f t="shared" si="13"/>
        <v>-16</v>
      </c>
      <c r="T17" s="107" t="str">
        <f t="shared" si="31"/>
        <v/>
      </c>
      <c r="U17" s="4">
        <f>IF(M17="","",IF(B17="NB",U16,IF(T17="",SUM($T$5:$T17)+S17,SUM($T$5:$T17))))</f>
        <v>-17</v>
      </c>
      <c r="V17" s="109" t="str">
        <f t="shared" si="0"/>
        <v/>
      </c>
      <c r="W17" s="83">
        <f>IF(M17="","",IF(K17="W",0+BO17,0-BO17)+IF(F17="W",0+BN17,0-BN17))+IF(R17="W",0+BP17,0-BP17)</f>
        <v>-8</v>
      </c>
      <c r="X17" s="85" t="str">
        <f t="shared" si="14"/>
        <v>L</v>
      </c>
      <c r="Y17" s="9" t="str">
        <f t="shared" si="6"/>
        <v>B</v>
      </c>
      <c r="Z17" s="4" t="str">
        <f t="shared" si="7"/>
        <v>B</v>
      </c>
      <c r="AA17" s="4" t="str">
        <f t="shared" si="8"/>
        <v>F3</v>
      </c>
      <c r="AB17" s="4" t="str">
        <f t="shared" si="4"/>
        <v>WL</v>
      </c>
      <c r="AC17" s="4" t="str">
        <f t="shared" si="9"/>
        <v>WL</v>
      </c>
      <c r="AD17" s="4" t="str">
        <f t="shared" si="10"/>
        <v>LW</v>
      </c>
      <c r="AE17" s="1" t="str">
        <f>IF(M16="","",IF(Y17="B",IF(M16="P",BI17,""),IF(BG17="P",BI17,"")))</f>
        <v>F3</v>
      </c>
      <c r="AF17" s="1" t="str">
        <f>IF(M16="","",IF(Y17="B",IF(M16="B",BI17,""),IF(BG17="B",BI17,"")))</f>
        <v/>
      </c>
      <c r="AG17" s="1" t="str">
        <f>IF(M16="","",IF(Z17="B",IF(M16="P",BK17,""),IF(BG17="B",BK17,"")))</f>
        <v>F2</v>
      </c>
      <c r="AH17" s="1" t="str">
        <f>IF(M16="","",IF(Z17="B",IF(M16="B",BK17,""),IF(BG17="P",BK17,"")))</f>
        <v/>
      </c>
      <c r="AI17" s="1" t="str">
        <f t="shared" si="15"/>
        <v>F3</v>
      </c>
      <c r="AJ17" s="1" t="str">
        <f t="shared" si="16"/>
        <v/>
      </c>
      <c r="AK17" s="1">
        <f t="shared" si="32"/>
        <v>8</v>
      </c>
      <c r="AL17" s="1">
        <f t="shared" si="33"/>
        <v>0</v>
      </c>
      <c r="AM17" s="1">
        <f t="shared" si="5"/>
        <v>-10</v>
      </c>
      <c r="AN17" s="1">
        <f>IF(X17="",0,IFERROR(VLOOKUP(X12&amp;X13&amp;X14&amp;X15&amp;X16&amp;X17,BX:BY,2,FALSE),0))</f>
        <v>-3</v>
      </c>
      <c r="AO17" s="1" t="str">
        <f t="shared" si="43"/>
        <v>C</v>
      </c>
      <c r="AP17" s="1" t="str">
        <f t="shared" si="17"/>
        <v>N</v>
      </c>
      <c r="AQ17" s="1" t="str">
        <f t="shared" si="18"/>
        <v>Y</v>
      </c>
      <c r="AR17" s="1" t="str">
        <f t="shared" si="19"/>
        <v>N</v>
      </c>
      <c r="AS17" s="1">
        <f t="shared" si="20"/>
        <v>5</v>
      </c>
      <c r="AT17" s="15" t="str">
        <f>IF(AT16="Y","N",IF(M16="","",(IF(AND(F16&amp;F17="WW",OR(AO16&amp;AO17="SC",AO16&amp;AO17="CC")),"Y",IF(AND(F15&amp;F16&amp;F17="WLW",BI17&lt;&gt;"B",OR(F15&amp;F16&amp;F17="SCC",F15&amp;F16&amp;F17="CCC")),"Y","N")))))</f>
        <v>N</v>
      </c>
      <c r="AU17" s="1" t="str">
        <f>IF(AU16="Y","N",IF(M16="","",IF(AND(K16&amp;K17="WW",OR(AO16&amp;AO17="SC",AO16&amp;AO17="CC")),"Y",IF(AND(K15&amp;K16&amp;K17="WLW",BK17&lt;&gt;"B",OR(AO15&amp;AO16&amp;AO17="SCC",AO15&amp;AO16&amp;AO17="CCC")),"Y","N"))))</f>
        <v>N</v>
      </c>
      <c r="AV17" s="1" t="str">
        <f>IF(AV16="Y","N",IF(M16="","",IF(AND(R16&amp;R17="WW",OR(AO16&amp;AO17="SC",AO16&amp;AO17="CC")),"Y",IF(AND(R15&amp;R16&amp;R17="WLW",BM17&lt;&gt;"B",OR(AO15&amp;AO16&amp;AO17="SCC",AO15&amp;AO16&amp;AO17="CCC")),"Y","N"))))</f>
        <v>N</v>
      </c>
      <c r="AW17" s="1" t="str">
        <f t="shared" si="21"/>
        <v>N</v>
      </c>
      <c r="AX17" s="1" t="str">
        <f>IF(M16="","",IF(AA17="D3",IF(BG17="P",BM17,""),IF(BG17="B",BM17,"")))</f>
        <v>F3</v>
      </c>
      <c r="AY17" s="1" t="str">
        <f>IF(M16="","",IF(AA17="D3",IF(BG17="B",BM17,""),IF(BG17="P",BM17,"")))</f>
        <v/>
      </c>
      <c r="AZ17" s="1" t="str">
        <f>IF('Hedging Dashboard'!AH17="P",IF(AZ16="",1,AZ16+1),"")</f>
        <v/>
      </c>
      <c r="BA17" s="1">
        <f>IF('Hedging Dashboard'!AH17="B",IF(BA16="",1,BA16+1),"")</f>
        <v>1</v>
      </c>
      <c r="BB17" s="1" t="str">
        <f t="shared" si="22"/>
        <v>30001</v>
      </c>
      <c r="BC17" s="1" t="str">
        <f t="shared" si="22"/>
        <v>01230</v>
      </c>
      <c r="BD17" s="1" t="str">
        <f t="shared" si="34"/>
        <v>230001</v>
      </c>
      <c r="BE17" s="1" t="str">
        <f t="shared" si="34"/>
        <v>001230</v>
      </c>
      <c r="BF17" s="1" t="str">
        <f t="shared" si="35"/>
        <v>B</v>
      </c>
      <c r="BG17" s="1" t="str">
        <f t="shared" si="36"/>
        <v>B</v>
      </c>
      <c r="BH17" s="1" t="str">
        <f>IF(AE16="",AF16,AE16)&amp;F16</f>
        <v>F2L</v>
      </c>
      <c r="BI17" s="1" t="str">
        <f t="shared" si="37"/>
        <v>F3</v>
      </c>
      <c r="BJ17" s="1" t="str">
        <f>IF(AG16="",AH16,AG16)&amp;K16</f>
        <v>L4L</v>
      </c>
      <c r="BK17" s="1" t="str">
        <f t="shared" si="38"/>
        <v>F2</v>
      </c>
      <c r="BL17" s="1" t="str">
        <f>IF(AI16="",AJ16,AI16)&amp;R16</f>
        <v>XF2W</v>
      </c>
      <c r="BM17" s="1" t="str">
        <f t="shared" si="39"/>
        <v>F3</v>
      </c>
      <c r="BN17" s="1" t="str">
        <f t="shared" si="40"/>
        <v>3</v>
      </c>
      <c r="BO17" s="1" t="str">
        <f t="shared" si="41"/>
        <v>2</v>
      </c>
      <c r="BP17" s="1" t="str">
        <f t="shared" si="42"/>
        <v>3</v>
      </c>
      <c r="BS17" s="1" t="str">
        <f>General!A15</f>
        <v>L2</v>
      </c>
      <c r="BT17" s="1" t="str">
        <f>General!B15</f>
        <v>W</v>
      </c>
      <c r="BU17" s="1" t="str">
        <f>General!C15</f>
        <v>L2W</v>
      </c>
      <c r="BV17" s="1" t="str">
        <f>General!D15</f>
        <v>L4</v>
      </c>
      <c r="BX17" s="1" t="str">
        <f>General!F15</f>
        <v>WWWW</v>
      </c>
      <c r="BY17" s="1">
        <f>General!G15</f>
        <v>6</v>
      </c>
    </row>
    <row r="18" spans="1:77" ht="15.75" thickBot="1">
      <c r="A18" s="1">
        <v>9</v>
      </c>
      <c r="B18" s="9" t="str">
        <f t="shared" si="11"/>
        <v>P3</v>
      </c>
      <c r="C18" s="102" t="str">
        <f t="shared" si="1"/>
        <v>D3</v>
      </c>
      <c r="D18" s="97" t="str">
        <f t="shared" si="23"/>
        <v/>
      </c>
      <c r="E18" s="98" t="str">
        <f t="shared" si="24"/>
        <v>XF2</v>
      </c>
      <c r="F18" s="8" t="str">
        <f t="shared" si="12"/>
        <v>W</v>
      </c>
      <c r="H18" s="105" t="str">
        <f t="shared" si="2"/>
        <v>F3</v>
      </c>
      <c r="I18" s="97" t="str">
        <f t="shared" si="25"/>
        <v>F3</v>
      </c>
      <c r="J18" s="98" t="str">
        <f t="shared" si="26"/>
        <v/>
      </c>
      <c r="K18" s="8" t="str">
        <f t="shared" si="27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7" t="str">
        <f t="shared" si="28"/>
        <v>XF2</v>
      </c>
      <c r="Q18" s="98" t="str">
        <f t="shared" si="29"/>
        <v/>
      </c>
      <c r="R18" s="4" t="str">
        <f t="shared" si="30"/>
        <v>L</v>
      </c>
      <c r="S18" s="4">
        <f t="shared" si="13"/>
        <v>-19</v>
      </c>
      <c r="T18" s="107" t="str">
        <f t="shared" si="31"/>
        <v/>
      </c>
      <c r="U18" s="4">
        <f>IF(M18="","",IF(B18="NB",U17,IF(T18="",SUM($T$5:$T18)+S18,SUM($T$5:$T18))))</f>
        <v>-20</v>
      </c>
      <c r="V18" s="109" t="str">
        <f t="shared" si="0"/>
        <v/>
      </c>
      <c r="W18" s="83">
        <f>IF(M18="","",IF(K18="W",0+BO18,0-BO18)+IF(F18="W",0+BN18,0-BN18))+IF(R18="W",0+BP18,0-BP18)</f>
        <v>-3</v>
      </c>
      <c r="X18" s="85" t="str">
        <f t="shared" si="14"/>
        <v>L</v>
      </c>
      <c r="Y18" s="9" t="str">
        <f t="shared" si="6"/>
        <v>D3</v>
      </c>
      <c r="Z18" s="4" t="str">
        <f t="shared" si="7"/>
        <v>F3</v>
      </c>
      <c r="AA18" s="4" t="str">
        <f t="shared" si="8"/>
        <v>F3</v>
      </c>
      <c r="AB18" s="4" t="str">
        <f t="shared" si="4"/>
        <v>LL</v>
      </c>
      <c r="AC18" s="4" t="str">
        <f t="shared" si="9"/>
        <v>LL</v>
      </c>
      <c r="AD18" s="4" t="str">
        <f t="shared" si="10"/>
        <v>WL</v>
      </c>
      <c r="AE18" s="1" t="str">
        <f>IF(M17="","",IF(Y18="B",IF(M17="P",BI18,""),IF(BG18="P",BI18,"")))</f>
        <v/>
      </c>
      <c r="AF18" s="1" t="str">
        <f>IF(M17="","",IF(Y18="B",IF(M17="B",BI18,""),IF(BG18="B",BI18,"")))</f>
        <v>XF2</v>
      </c>
      <c r="AG18" s="1" t="str">
        <f>IF(M17="","",IF(Z18="B",IF(M17="P",BK18,""),IF(BG18="B",BK18,"")))</f>
        <v>F3</v>
      </c>
      <c r="AH18" s="1" t="str">
        <f>IF(M17="","",IF(Z18="B",IF(M17="B",BK18,""),IF(BG18="P",BK18,"")))</f>
        <v/>
      </c>
      <c r="AI18" s="1" t="str">
        <f t="shared" si="15"/>
        <v>XF2</v>
      </c>
      <c r="AJ18" s="1" t="str">
        <f t="shared" si="16"/>
        <v/>
      </c>
      <c r="AK18" s="1">
        <f t="shared" si="32"/>
        <v>5</v>
      </c>
      <c r="AL18" s="1">
        <f t="shared" si="33"/>
        <v>2</v>
      </c>
      <c r="AM18" s="1">
        <f t="shared" si="5"/>
        <v>-10</v>
      </c>
      <c r="AN18" s="1">
        <f>IF(X18="",0,IFERROR(VLOOKUP(X13&amp;X14&amp;X15&amp;X16&amp;X17&amp;X18,BX:BY,2,FALSE),0))</f>
        <v>-6</v>
      </c>
      <c r="AO18" s="1" t="str">
        <f t="shared" si="43"/>
        <v>C</v>
      </c>
      <c r="AP18" s="1" t="str">
        <f t="shared" si="17"/>
        <v>N</v>
      </c>
      <c r="AQ18" s="1" t="str">
        <f t="shared" si="18"/>
        <v>N</v>
      </c>
      <c r="AR18" s="1" t="str">
        <f t="shared" si="19"/>
        <v>N</v>
      </c>
      <c r="AS18" s="1">
        <f t="shared" si="20"/>
        <v>6</v>
      </c>
      <c r="AT18" s="15" t="str">
        <f>IF(AT17="Y","N",IF(M17="","",(IF(AND(F17&amp;F18="WW",OR(AO17&amp;AO18="SC",AO17&amp;AO18="CC")),"Y",IF(AND(F16&amp;F17&amp;F18="WLW",BI18&lt;&gt;"B",OR(F16&amp;F17&amp;F18="SCC",F16&amp;F17&amp;F18="CCC")),"Y","N")))))</f>
        <v>N</v>
      </c>
      <c r="AU18" s="1" t="str">
        <f>IF(AU17="Y","N",IF(M17="","",IF(AND(K17&amp;K18="WW",OR(AO17&amp;AO18="SC",AO17&amp;AO18="CC")),"Y",IF(AND(K16&amp;K17&amp;K18="WLW",BK18&lt;&gt;"B",OR(AO16&amp;AO17&amp;AO18="SCC",AO16&amp;AO17&amp;AO18="CCC")),"Y","N"))))</f>
        <v>N</v>
      </c>
      <c r="AV18" s="1" t="str">
        <f>IF(AV17="Y","N",IF(M17="","",IF(AND(R17&amp;R18="WW",OR(AO17&amp;AO18="SC",AO17&amp;AO18="CC")),"Y",IF(AND(R16&amp;R17&amp;R18="WLW",BM18&lt;&gt;"B",OR(AO16&amp;AO17&amp;AO18="SCC",AO16&amp;AO17&amp;AO18="CCC")),"Y","N"))))</f>
        <v>N</v>
      </c>
      <c r="AW18" s="1" t="str">
        <f t="shared" si="21"/>
        <v>N</v>
      </c>
      <c r="AX18" s="1" t="str">
        <f>IF(M17="","",IF(AA18="D3",IF(BG18="P",BM18,""),IF(BG18="B",BM18,"")))</f>
        <v>XF2</v>
      </c>
      <c r="AY18" s="1" t="str">
        <f>IF(M17="","",IF(AA18="D3",IF(BG18="B",BM18,""),IF(BG18="P",BM18,"")))</f>
        <v/>
      </c>
      <c r="AZ18" s="1" t="str">
        <f>IF('Hedging Dashboard'!AH18="P",IF(AZ17="",1,AZ17+1),"")</f>
        <v/>
      </c>
      <c r="BA18" s="1">
        <f>IF('Hedging Dashboard'!AH18="B",IF(BA17="",1,BA17+1),"")</f>
        <v>2</v>
      </c>
      <c r="BB18" s="1" t="str">
        <f t="shared" si="22"/>
        <v>00010</v>
      </c>
      <c r="BC18" s="1" t="str">
        <f t="shared" si="22"/>
        <v>12301</v>
      </c>
      <c r="BD18" s="1" t="str">
        <f t="shared" si="34"/>
        <v>300010</v>
      </c>
      <c r="BE18" s="1" t="str">
        <f t="shared" si="34"/>
        <v>012301</v>
      </c>
      <c r="BF18" s="1" t="str">
        <f t="shared" si="35"/>
        <v>B</v>
      </c>
      <c r="BG18" s="1" t="str">
        <f t="shared" si="36"/>
        <v>B</v>
      </c>
      <c r="BH18" s="1" t="str">
        <f>IF(AE17="",AF17,AE17)&amp;F17</f>
        <v>F3L</v>
      </c>
      <c r="BI18" s="1" t="str">
        <f t="shared" si="37"/>
        <v>XF2</v>
      </c>
      <c r="BJ18" s="1" t="str">
        <f>IF(AG17="",AH17,AG17)&amp;K17</f>
        <v>F2L</v>
      </c>
      <c r="BK18" s="1" t="str">
        <f t="shared" si="38"/>
        <v>F3</v>
      </c>
      <c r="BL18" s="1" t="str">
        <f>IF(AI17="",AJ17,AI17)&amp;R17</f>
        <v>F3L</v>
      </c>
      <c r="BM18" s="1" t="str">
        <f t="shared" si="39"/>
        <v>XF2</v>
      </c>
      <c r="BN18" s="1" t="str">
        <f t="shared" si="40"/>
        <v>2</v>
      </c>
      <c r="BO18" s="1" t="str">
        <f t="shared" si="41"/>
        <v>3</v>
      </c>
      <c r="BP18" s="1" t="str">
        <f t="shared" si="42"/>
        <v>2</v>
      </c>
      <c r="BS18" s="1" t="str">
        <f>General!A16</f>
        <v>L4</v>
      </c>
      <c r="BT18" s="1" t="str">
        <f>General!B16</f>
        <v>L</v>
      </c>
      <c r="BU18" s="1" t="str">
        <f>General!C16</f>
        <v>L4L</v>
      </c>
      <c r="BV18" s="1" t="str">
        <f>General!D16</f>
        <v>F2</v>
      </c>
      <c r="BX18" s="1" t="str">
        <f>General!F16</f>
        <v>LLLL</v>
      </c>
      <c r="BY18" s="1">
        <f>General!G16</f>
        <v>-6</v>
      </c>
    </row>
    <row r="19" spans="1:77" ht="15.75" thickBot="1">
      <c r="A19" s="1">
        <v>10</v>
      </c>
      <c r="B19" s="86" t="str">
        <f t="shared" si="11"/>
        <v>B2</v>
      </c>
      <c r="C19" s="103" t="str">
        <f t="shared" si="1"/>
        <v/>
      </c>
      <c r="D19" s="99" t="str">
        <f t="shared" si="23"/>
        <v/>
      </c>
      <c r="E19" s="100" t="str">
        <f t="shared" si="24"/>
        <v>F3</v>
      </c>
      <c r="F19" s="10" t="str">
        <f t="shared" si="12"/>
        <v>L</v>
      </c>
      <c r="H19" s="106" t="str">
        <f t="shared" si="2"/>
        <v/>
      </c>
      <c r="I19" s="99" t="str">
        <f t="shared" si="25"/>
        <v>XF2</v>
      </c>
      <c r="J19" s="100" t="str">
        <f t="shared" si="26"/>
        <v/>
      </c>
      <c r="K19" s="10" t="str">
        <f t="shared" si="27"/>
        <v>W</v>
      </c>
      <c r="L19" s="54"/>
      <c r="M19" s="18" t="str">
        <f>IF('Hedging Dashboard'!AH19="","",'Hedging Dashboard'!AH19)</f>
        <v>P</v>
      </c>
      <c r="O19" s="86" t="str">
        <f t="shared" si="3"/>
        <v>D3</v>
      </c>
      <c r="P19" s="99" t="str">
        <f t="shared" si="28"/>
        <v/>
      </c>
      <c r="Q19" s="100" t="str">
        <f t="shared" si="29"/>
        <v>XB</v>
      </c>
      <c r="R19" s="5" t="str">
        <f t="shared" si="30"/>
        <v>L</v>
      </c>
      <c r="S19" s="5">
        <f t="shared" si="13"/>
        <v>-21</v>
      </c>
      <c r="T19" s="107" t="str">
        <f t="shared" si="31"/>
        <v/>
      </c>
      <c r="U19" s="5">
        <f>IF(M19="","",IF(B19="NB",U18,IF(T19="",SUM($T$5:$T19)+S19,SUM($T$5:$T19))))</f>
        <v>-22</v>
      </c>
      <c r="V19" s="110" t="str">
        <f t="shared" si="0"/>
        <v/>
      </c>
      <c r="W19" s="83">
        <f>IF(M19="","",IF(K19="W",0+BO19,0-BO19)+IF(F19="W",0+BN19,0-BN19))+IF(R19="W",0+BP19,0-BP19)</f>
        <v>-2</v>
      </c>
      <c r="X19" s="85" t="str">
        <f t="shared" si="14"/>
        <v>L</v>
      </c>
      <c r="Y19" s="9" t="str">
        <f t="shared" si="6"/>
        <v>D3</v>
      </c>
      <c r="Z19" s="4" t="str">
        <f t="shared" si="7"/>
        <v>F3</v>
      </c>
      <c r="AA19" s="4" t="str">
        <f t="shared" si="8"/>
        <v>D3</v>
      </c>
      <c r="AB19" s="4" t="str">
        <f t="shared" si="4"/>
        <v>LW</v>
      </c>
      <c r="AC19" s="4" t="str">
        <f t="shared" si="9"/>
        <v>LL</v>
      </c>
      <c r="AD19" s="4" t="str">
        <f t="shared" si="10"/>
        <v>LL</v>
      </c>
      <c r="AE19" s="1" t="str">
        <f>IF(M18="","",IF(Y19="B",IF(M18="P",BI19,""),IF(BG19="P",BI19,"")))</f>
        <v/>
      </c>
      <c r="AF19" s="1" t="str">
        <f>IF(M18="","",IF(Y19="B",IF(M18="B",BI19,""),IF(BG19="B",BI19,"")))</f>
        <v>F3</v>
      </c>
      <c r="AG19" s="1" t="str">
        <f>IF(M18="","",IF(Z19="B",IF(M18="P",BK19,""),IF(BG19="B",BK19,"")))</f>
        <v>XF2</v>
      </c>
      <c r="AH19" s="1" t="str">
        <f>IF(M18="","",IF(Z19="B",IF(M18="B",BK19,""),IF(BG19="P",BK19,"")))</f>
        <v/>
      </c>
      <c r="AI19" s="1" t="str">
        <f t="shared" si="15"/>
        <v/>
      </c>
      <c r="AJ19" s="1" t="str">
        <f t="shared" si="16"/>
        <v>XB</v>
      </c>
      <c r="AK19" s="1">
        <f t="shared" si="32"/>
        <v>2</v>
      </c>
      <c r="AL19" s="1">
        <f t="shared" si="33"/>
        <v>4</v>
      </c>
      <c r="AM19" s="1">
        <f t="shared" si="5"/>
        <v>-10</v>
      </c>
      <c r="AN19" s="1">
        <f>IF(X19="",0,IFERROR(VLOOKUP(X14&amp;X15&amp;X16&amp;X17&amp;X18&amp;X19,BX:BY,2,FALSE),0))</f>
        <v>-6</v>
      </c>
      <c r="AO19" s="1" t="str">
        <f t="shared" si="43"/>
        <v>C</v>
      </c>
      <c r="AP19" s="1" t="str">
        <f t="shared" si="17"/>
        <v>N</v>
      </c>
      <c r="AQ19" s="1" t="str">
        <f t="shared" si="18"/>
        <v>N</v>
      </c>
      <c r="AR19" s="1" t="str">
        <f t="shared" si="19"/>
        <v>N</v>
      </c>
      <c r="AS19" s="1">
        <f t="shared" si="20"/>
        <v>7</v>
      </c>
      <c r="AT19" s="15" t="str">
        <f>IF(AT18="Y","N",IF(M18="","",(IF(AND(F18&amp;F19="WW",OR(AO18&amp;AO19="SC",AO18&amp;AO19="CC")),"Y",IF(AND(F17&amp;F18&amp;F19="WLW",BI19&lt;&gt;"B",OR(F17&amp;F18&amp;F19="SCC",F17&amp;F18&amp;F19="CCC")),"Y","N")))))</f>
        <v>N</v>
      </c>
      <c r="AU19" s="1" t="str">
        <f>IF(AU18="Y","N",IF(M18="","",IF(AND(K18&amp;K19="WW",OR(AO18&amp;AO19="SC",AO18&amp;AO19="CC")),"Y",IF(AND(K17&amp;K18&amp;K19="WLW",BK19&lt;&gt;"B",OR(AO17&amp;AO18&amp;AO19="SCC",AO17&amp;AO18&amp;AO19="CCC")),"Y","N"))))</f>
        <v>N</v>
      </c>
      <c r="AV19" s="1" t="str">
        <f>IF(AV18="Y","N",IF(M18="","",IF(AND(R18&amp;R19="WW",OR(AO18&amp;AO19="SC",AO18&amp;AO19="CC")),"Y",IF(AND(R17&amp;R18&amp;R19="WLW",BM19&lt;&gt;"B",OR(AO17&amp;AO18&amp;AO19="SCC",AO17&amp;AO18&amp;AO19="CCC")),"Y","N"))))</f>
        <v>N</v>
      </c>
      <c r="AW19" s="1" t="str">
        <f t="shared" si="21"/>
        <v>N</v>
      </c>
      <c r="AX19" s="1" t="str">
        <f>IF(M18="","",IF(AA19="D3",IF(BG19="P",BM19,""),IF(BG19="B",BM19,"")))</f>
        <v/>
      </c>
      <c r="AY19" s="1" t="str">
        <f>IF(M18="","",IF(AA19="D3",IF(BG19="B",BM19,""),IF(BG19="P",BM19,"")))</f>
        <v>XB</v>
      </c>
      <c r="AZ19" s="1">
        <f>IF('Hedging Dashboard'!AH19="P",IF(AZ18="",1,AZ18+1),"")</f>
        <v>1</v>
      </c>
      <c r="BA19" s="1" t="str">
        <f>IF('Hedging Dashboard'!AH19="B",IF(BA18="",1,BA18+1),"")</f>
        <v/>
      </c>
      <c r="BB19" s="1" t="str">
        <f t="shared" si="22"/>
        <v>00100</v>
      </c>
      <c r="BC19" s="1" t="str">
        <f t="shared" si="22"/>
        <v>23012</v>
      </c>
      <c r="BD19" s="1" t="str">
        <f t="shared" si="34"/>
        <v>000100</v>
      </c>
      <c r="BE19" s="1" t="str">
        <f t="shared" si="34"/>
        <v>123012</v>
      </c>
      <c r="BF19" s="1" t="str">
        <f t="shared" si="35"/>
        <v>B</v>
      </c>
      <c r="BG19" s="1" t="str">
        <f t="shared" si="36"/>
        <v>B</v>
      </c>
      <c r="BH19" s="1" t="str">
        <f>IF(AE18="",AF18,AE18)&amp;F18</f>
        <v>XF2W</v>
      </c>
      <c r="BI19" s="1" t="str">
        <f t="shared" si="37"/>
        <v>F3</v>
      </c>
      <c r="BJ19" s="1" t="str">
        <f>IF(AG18="",AH18,AG18)&amp;K18</f>
        <v>F3L</v>
      </c>
      <c r="BK19" s="1" t="str">
        <f t="shared" si="38"/>
        <v>XF2</v>
      </c>
      <c r="BL19" s="1" t="str">
        <f>IF(AI18="",AJ18,AI18)&amp;R18</f>
        <v>XF2L</v>
      </c>
      <c r="BM19" s="1" t="str">
        <f t="shared" si="39"/>
        <v>XB</v>
      </c>
      <c r="BN19" s="1" t="str">
        <f t="shared" si="40"/>
        <v>3</v>
      </c>
      <c r="BO19" s="1" t="str">
        <f t="shared" si="41"/>
        <v>2</v>
      </c>
      <c r="BP19" s="1">
        <f t="shared" si="42"/>
        <v>1</v>
      </c>
      <c r="BS19" s="1" t="str">
        <f>General!A17</f>
        <v>L3</v>
      </c>
      <c r="BT19" s="1" t="str">
        <f>General!B17</f>
        <v>L</v>
      </c>
      <c r="BU19" s="1" t="str">
        <f>General!C17</f>
        <v>L3L</v>
      </c>
      <c r="BV19" s="1" t="str">
        <f>General!D17</f>
        <v>F2</v>
      </c>
      <c r="BX19" s="1" t="str">
        <f>General!F17</f>
        <v>LLWL</v>
      </c>
      <c r="BY19" s="1">
        <f>General!G17</f>
        <v>-1</v>
      </c>
    </row>
    <row r="20" spans="1:77" ht="15.75" thickBot="1">
      <c r="A20" s="1">
        <v>11</v>
      </c>
      <c r="B20" s="12" t="str">
        <f t="shared" si="11"/>
        <v>NB</v>
      </c>
      <c r="C20" s="101" t="str">
        <f t="shared" si="1"/>
        <v/>
      </c>
      <c r="D20" s="13" t="str">
        <f t="shared" si="23"/>
        <v/>
      </c>
      <c r="E20" s="45" t="str">
        <f t="shared" si="24"/>
        <v>XF2</v>
      </c>
      <c r="F20" s="14" t="str">
        <f t="shared" si="12"/>
        <v>L</v>
      </c>
      <c r="H20" s="104" t="str">
        <f t="shared" si="2"/>
        <v/>
      </c>
      <c r="I20" s="13" t="str">
        <f t="shared" si="25"/>
        <v>F3</v>
      </c>
      <c r="J20" s="45" t="str">
        <f t="shared" si="26"/>
        <v/>
      </c>
      <c r="K20" s="14" t="str">
        <f t="shared" si="27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28"/>
        <v/>
      </c>
      <c r="Q20" s="45" t="str">
        <f t="shared" si="29"/>
        <v>B</v>
      </c>
      <c r="R20" s="96" t="str">
        <f t="shared" si="30"/>
        <v>L</v>
      </c>
      <c r="S20" s="96">
        <f t="shared" si="13"/>
        <v>-21</v>
      </c>
      <c r="T20" s="107" t="str">
        <f t="shared" si="31"/>
        <v/>
      </c>
      <c r="U20" s="96">
        <f>IF(M20="","",IF(B20="NB",U19,IF(T20="",SUM($T$5:$T20)+S20,SUM($T$5:$T20))))</f>
        <v>-22</v>
      </c>
      <c r="V20" s="108" t="str">
        <f t="shared" si="0"/>
        <v/>
      </c>
      <c r="W20" s="83">
        <f>IF(M20="","",IF(K20="W",0+BO20,0-BO20)+IF(F20="W",0+BN20,0-BN20))+IF(R20="W",0+BP20,0-BP20)</f>
        <v>0</v>
      </c>
      <c r="X20" s="85" t="str">
        <f t="shared" si="14"/>
        <v/>
      </c>
      <c r="Y20" s="9" t="str">
        <f t="shared" si="6"/>
        <v>D3</v>
      </c>
      <c r="Z20" s="4" t="str">
        <f t="shared" si="7"/>
        <v>F3</v>
      </c>
      <c r="AA20" s="4" t="str">
        <f t="shared" si="8"/>
        <v>D3</v>
      </c>
      <c r="AB20" s="4" t="str">
        <f t="shared" si="4"/>
        <v>WL</v>
      </c>
      <c r="AC20" s="4" t="str">
        <f t="shared" si="9"/>
        <v>LW</v>
      </c>
      <c r="AD20" s="4" t="str">
        <f t="shared" si="10"/>
        <v>LL</v>
      </c>
      <c r="AE20" s="1" t="str">
        <f>IF(M19="","",IF(Y20="B",IF(M19="P",BI20,""),IF(BG20="P",BI20,"")))</f>
        <v/>
      </c>
      <c r="AF20" s="1" t="str">
        <f>IF(M19="","",IF(Y20="B",IF(M19="B",BI20,""),IF(BG20="B",BI20,"")))</f>
        <v>XF2</v>
      </c>
      <c r="AG20" s="1" t="str">
        <f>IF(M19="","",IF(Z20="B",IF(M19="P",BK20,""),IF(BG20="B",BK20,"")))</f>
        <v>F3</v>
      </c>
      <c r="AH20" s="1" t="str">
        <f>IF(M19="","",IF(Z20="B",IF(M19="B",BK20,""),IF(BG20="P",BK20,"")))</f>
        <v/>
      </c>
      <c r="AI20" s="1" t="str">
        <f t="shared" si="15"/>
        <v/>
      </c>
      <c r="AJ20" s="1" t="str">
        <f t="shared" si="16"/>
        <v>B</v>
      </c>
      <c r="AK20" s="1">
        <f t="shared" si="32"/>
        <v>3</v>
      </c>
      <c r="AL20" s="1">
        <f t="shared" si="33"/>
        <v>3</v>
      </c>
      <c r="AM20" s="1">
        <f t="shared" si="5"/>
        <v>-10</v>
      </c>
      <c r="AN20" s="1">
        <f>IF(X20="",0,IFERROR(VLOOKUP(X15&amp;X16&amp;X17&amp;X18&amp;X19&amp;X20,BX:BY,2,FALSE),0))</f>
        <v>0</v>
      </c>
      <c r="AO20" s="1" t="str">
        <f t="shared" si="43"/>
        <v>C</v>
      </c>
      <c r="AP20" s="1" t="str">
        <f t="shared" si="17"/>
        <v>N</v>
      </c>
      <c r="AQ20" s="1" t="str">
        <f t="shared" si="18"/>
        <v>N</v>
      </c>
      <c r="AR20" s="1" t="str">
        <f t="shared" si="19"/>
        <v>N</v>
      </c>
      <c r="AS20" s="1">
        <f t="shared" si="20"/>
        <v>8</v>
      </c>
      <c r="AT20" s="15" t="str">
        <f>IF(AT19="Y","N",IF(M19="","",(IF(AND(F19&amp;F20="WW",OR(AO19&amp;AO20="SC",AO19&amp;AO20="CC")),"Y",IF(AND(F18&amp;F19&amp;F20="WLW",BI20&lt;&gt;"B",OR(F18&amp;F19&amp;F20="SCC",F18&amp;F19&amp;F20="CCC")),"Y","N")))))</f>
        <v>N</v>
      </c>
      <c r="AU20" s="1" t="str">
        <f>IF(AU19="Y","N",IF(M19="","",IF(AND(K19&amp;K20="WW",OR(AO19&amp;AO20="SC",AO19&amp;AO20="CC")),"Y",IF(AND(K18&amp;K19&amp;K20="WLW",BK20&lt;&gt;"B",OR(AO18&amp;AO19&amp;AO20="SCC",AO18&amp;AO19&amp;AO20="CCC")),"Y","N"))))</f>
        <v>Y</v>
      </c>
      <c r="AV20" s="1" t="str">
        <f>IF(AV19="Y","N",IF(M19="","",IF(AND(R19&amp;R20="WW",OR(AO19&amp;AO20="SC",AO19&amp;AO20="CC")),"Y",IF(AND(R18&amp;R19&amp;R20="WLW",BM20&lt;&gt;"B",OR(AO18&amp;AO19&amp;AO20="SCC",AO18&amp;AO19&amp;AO20="CCC")),"Y","N"))))</f>
        <v>N</v>
      </c>
      <c r="AW20" s="1" t="str">
        <f t="shared" si="21"/>
        <v>N</v>
      </c>
      <c r="AX20" s="1" t="str">
        <f>IF(M19="","",IF(AA20="D3",IF(BG20="P",BM20,""),IF(BG20="B",BM20,"")))</f>
        <v/>
      </c>
      <c r="AY20" s="1" t="str">
        <f>IF(M19="","",IF(AA20="D3",IF(BG20="B",BM20,""),IF(BG20="P",BM20,"")))</f>
        <v>B</v>
      </c>
      <c r="AZ20" s="1">
        <f>IF('Hedging Dashboard'!AH20="P",IF(AZ19="",1,AZ19+1),"")</f>
        <v>2</v>
      </c>
      <c r="BA20" s="1" t="str">
        <f>IF('Hedging Dashboard'!AH20="B",IF(BA19="",1,BA19+1),"")</f>
        <v/>
      </c>
      <c r="BB20" s="1" t="str">
        <f t="shared" si="22"/>
        <v>01001</v>
      </c>
      <c r="BC20" s="1" t="str">
        <f t="shared" si="22"/>
        <v>30120</v>
      </c>
      <c r="BD20" s="1" t="str">
        <f t="shared" si="34"/>
        <v>001001</v>
      </c>
      <c r="BE20" s="1" t="str">
        <f t="shared" si="34"/>
        <v>230120</v>
      </c>
      <c r="BF20" s="1" t="str">
        <f t="shared" si="35"/>
        <v>B</v>
      </c>
      <c r="BG20" s="1" t="str">
        <f t="shared" si="36"/>
        <v>B</v>
      </c>
      <c r="BH20" s="1" t="str">
        <f>IF(AE19="",AF19,AE19)&amp;F19</f>
        <v>F3L</v>
      </c>
      <c r="BI20" s="1" t="str">
        <f t="shared" si="37"/>
        <v>XF2</v>
      </c>
      <c r="BJ20" s="1" t="str">
        <f>IF(AG19="",AH19,AG19)&amp;K19</f>
        <v>XF2W</v>
      </c>
      <c r="BK20" s="1" t="str">
        <f t="shared" si="38"/>
        <v>F3</v>
      </c>
      <c r="BL20" s="1" t="str">
        <f>IF(AI19="",AJ19,AI19)&amp;R19</f>
        <v>XBL</v>
      </c>
      <c r="BM20" s="1" t="str">
        <f t="shared" si="39"/>
        <v>B</v>
      </c>
      <c r="BN20" s="1" t="str">
        <f t="shared" si="40"/>
        <v>2</v>
      </c>
      <c r="BO20" s="1" t="str">
        <f t="shared" si="41"/>
        <v>3</v>
      </c>
      <c r="BP20" s="1">
        <f t="shared" si="42"/>
        <v>1</v>
      </c>
      <c r="BS20" s="1" t="str">
        <f>General!A18</f>
        <v>L5</v>
      </c>
      <c r="BT20" s="1" t="str">
        <f>General!B18</f>
        <v>L</v>
      </c>
      <c r="BU20" s="1" t="str">
        <f>General!C18</f>
        <v>L5L</v>
      </c>
      <c r="BV20" s="1" t="str">
        <f>General!D18</f>
        <v>F2</v>
      </c>
      <c r="BX20" s="1" t="str">
        <f>General!F18</f>
        <v>LLWW</v>
      </c>
      <c r="BY20" s="1">
        <f>General!G18</f>
        <v>3</v>
      </c>
    </row>
    <row r="21" spans="1:77" ht="15.75" thickBot="1">
      <c r="A21" s="1">
        <v>12</v>
      </c>
      <c r="B21" s="9" t="str">
        <f t="shared" si="11"/>
        <v>B2</v>
      </c>
      <c r="C21" s="102" t="str">
        <f t="shared" si="1"/>
        <v>B</v>
      </c>
      <c r="D21" s="97" t="str">
        <f t="shared" si="23"/>
        <v>XB</v>
      </c>
      <c r="E21" s="98" t="str">
        <f t="shared" si="24"/>
        <v/>
      </c>
      <c r="F21" s="8" t="str">
        <f t="shared" si="12"/>
        <v>W</v>
      </c>
      <c r="H21" s="105" t="str">
        <f t="shared" si="2"/>
        <v/>
      </c>
      <c r="I21" s="97" t="str">
        <f t="shared" si="25"/>
        <v/>
      </c>
      <c r="J21" s="98" t="str">
        <f t="shared" si="26"/>
        <v>B</v>
      </c>
      <c r="K21" s="8" t="str">
        <f t="shared" si="27"/>
        <v>L</v>
      </c>
      <c r="L21" s="54"/>
      <c r="M21" s="17" t="str">
        <f>IF('Hedging Dashboard'!AH21="","",'Hedging Dashboard'!AH21)</f>
        <v>P</v>
      </c>
      <c r="O21" s="9" t="str">
        <f t="shared" si="3"/>
        <v>F3</v>
      </c>
      <c r="P21" s="97" t="str">
        <f t="shared" si="28"/>
        <v/>
      </c>
      <c r="Q21" s="98" t="str">
        <f t="shared" si="29"/>
        <v>F2</v>
      </c>
      <c r="R21" s="4" t="str">
        <f t="shared" si="30"/>
        <v>L</v>
      </c>
      <c r="S21" s="4">
        <f t="shared" si="13"/>
        <v>-23</v>
      </c>
      <c r="T21" s="107" t="str">
        <f t="shared" si="31"/>
        <v/>
      </c>
      <c r="U21" s="4">
        <f>IF(M21="","",IF(B21="NB",U20,IF(T21="",SUM($T$5:$T21)+S21,SUM($T$5:$T21))))</f>
        <v>-24</v>
      </c>
      <c r="V21" s="109" t="str">
        <f t="shared" si="0"/>
        <v/>
      </c>
      <c r="W21" s="83">
        <f>IF(M21="","",IF(K21="W",0+BO21,0-BO21)+IF(F21="W",0+BN21,0-BN21))+IF(R21="W",0+BP21,0-BP21)</f>
        <v>-2</v>
      </c>
      <c r="X21" s="85" t="str">
        <f t="shared" si="14"/>
        <v>L</v>
      </c>
      <c r="Y21" s="9" t="str">
        <f t="shared" si="6"/>
        <v>B</v>
      </c>
      <c r="Z21" s="4" t="str">
        <f t="shared" si="7"/>
        <v>F3</v>
      </c>
      <c r="AA21" s="4" t="str">
        <f t="shared" si="8"/>
        <v>F3</v>
      </c>
      <c r="AB21" s="4" t="str">
        <f t="shared" si="4"/>
        <v>LL</v>
      </c>
      <c r="AC21" s="4" t="str">
        <f t="shared" si="9"/>
        <v>WW</v>
      </c>
      <c r="AD21" s="4" t="str">
        <f t="shared" si="10"/>
        <v>LL</v>
      </c>
      <c r="AE21" s="1" t="str">
        <f>IF(M20="","",IF(Y21="B",IF(M20="P",BI21,""),IF(BG21="P",BI21,"")))</f>
        <v>XB</v>
      </c>
      <c r="AF21" s="1" t="str">
        <f>IF(M20="","",IF(Y21="B",IF(M20="B",BI21,""),IF(BG21="B",BI21,"")))</f>
        <v/>
      </c>
      <c r="AG21" s="1" t="str">
        <f>IF(M20="","",IF(Z21="B",IF(M20="P",BK21,""),IF(BG21="B",BK21,"")))</f>
        <v/>
      </c>
      <c r="AH21" s="1" t="str">
        <f>IF(M20="","",IF(Z21="B",IF(M20="B",BK21,""),IF(BG21="P",BK21,"")))</f>
        <v>B</v>
      </c>
      <c r="AI21" s="1" t="str">
        <f t="shared" si="15"/>
        <v/>
      </c>
      <c r="AJ21" s="1" t="str">
        <f t="shared" si="16"/>
        <v>F2</v>
      </c>
      <c r="AK21" s="1">
        <f t="shared" si="32"/>
        <v>1</v>
      </c>
      <c r="AL21" s="1">
        <f t="shared" si="33"/>
        <v>3</v>
      </c>
      <c r="AM21" s="1">
        <f t="shared" si="5"/>
        <v>-10</v>
      </c>
      <c r="AN21" s="1">
        <f>IF(X21="",0,IFERROR(VLOOKUP(X16&amp;X17&amp;X18&amp;X19&amp;X20&amp;X21,BX:BY,2,FALSE),0))</f>
        <v>-6</v>
      </c>
      <c r="AO21" s="1" t="str">
        <f t="shared" si="43"/>
        <v>C</v>
      </c>
      <c r="AP21" s="1" t="str">
        <f t="shared" si="17"/>
        <v>N</v>
      </c>
      <c r="AQ21" s="1" t="str">
        <f t="shared" si="18"/>
        <v>N</v>
      </c>
      <c r="AR21" s="1" t="str">
        <f t="shared" si="19"/>
        <v>N</v>
      </c>
      <c r="AS21" s="1">
        <f t="shared" si="20"/>
        <v>9</v>
      </c>
      <c r="AT21" s="15" t="str">
        <f>IF(AT20="Y","N",IF(M20="","",(IF(AND(F20&amp;F21="WW",OR(AO20&amp;AO21="SC",AO20&amp;AO21="CC")),"Y",IF(AND(F19&amp;F20&amp;F21="WLW",BI21&lt;&gt;"B",OR(F19&amp;F20&amp;F21="SCC",F19&amp;F20&amp;F21="CCC")),"Y","N")))))</f>
        <v>N</v>
      </c>
      <c r="AU21" s="1" t="str">
        <f>IF(AU20="Y","N",IF(M20="","",IF(AND(K20&amp;K21="WW",OR(AO20&amp;AO21="SC",AO20&amp;AO21="CC")),"Y",IF(AND(K19&amp;K20&amp;K21="WLW",BK21&lt;&gt;"B",OR(AO19&amp;AO20&amp;AO21="SCC",AO19&amp;AO20&amp;AO21="CCC")),"Y","N"))))</f>
        <v>N</v>
      </c>
      <c r="AV21" s="1" t="str">
        <f>IF(AV20="Y","N",IF(M20="","",IF(AND(R20&amp;R21="WW",OR(AO20&amp;AO21="SC",AO20&amp;AO21="CC")),"Y",IF(AND(R19&amp;R20&amp;R21="WLW",BM21&lt;&gt;"B",OR(AO19&amp;AO20&amp;AO21="SCC",AO19&amp;AO20&amp;AO21="CCC")),"Y","N"))))</f>
        <v>N</v>
      </c>
      <c r="AW21" s="1" t="str">
        <f t="shared" si="21"/>
        <v>N</v>
      </c>
      <c r="AX21" s="1" t="str">
        <f>IF(M20="","",IF(AA21="D3",IF(BG21="P",BM21,""),IF(BG21="B",BM21,"")))</f>
        <v/>
      </c>
      <c r="AY21" s="1" t="str">
        <f>IF(M20="","",IF(AA21="D3",IF(BG21="B",BM21,""),IF(BG21="P",BM21,"")))</f>
        <v>F2</v>
      </c>
      <c r="AZ21" s="1">
        <f>IF('Hedging Dashboard'!AH21="P",IF(AZ20="",1,AZ20+1),"")</f>
        <v>3</v>
      </c>
      <c r="BA21" s="1" t="str">
        <f>IF('Hedging Dashboard'!AH21="B",IF(BA20="",1,BA20+1),"")</f>
        <v/>
      </c>
      <c r="BB21" s="1" t="str">
        <f t="shared" si="22"/>
        <v>10012</v>
      </c>
      <c r="BC21" s="1" t="str">
        <f t="shared" si="22"/>
        <v>01200</v>
      </c>
      <c r="BD21" s="1" t="str">
        <f t="shared" si="34"/>
        <v>010012</v>
      </c>
      <c r="BE21" s="1" t="str">
        <f t="shared" si="34"/>
        <v>301200</v>
      </c>
      <c r="BF21" s="1" t="str">
        <f t="shared" si="35"/>
        <v>P</v>
      </c>
      <c r="BG21" s="1" t="str">
        <f t="shared" si="36"/>
        <v>P</v>
      </c>
      <c r="BH21" s="1" t="str">
        <f>IF(AE20="",AF20,AE20)&amp;F20</f>
        <v>XF2L</v>
      </c>
      <c r="BI21" s="1" t="str">
        <f t="shared" si="37"/>
        <v>XB</v>
      </c>
      <c r="BJ21" s="1" t="str">
        <f>IF(AG20="",AH20,AG20)&amp;K20</f>
        <v>F3W</v>
      </c>
      <c r="BK21" s="1" t="str">
        <f t="shared" si="38"/>
        <v>B</v>
      </c>
      <c r="BL21" s="1" t="str">
        <f>IF(AI20="",AJ20,AI20)&amp;R20</f>
        <v>BL</v>
      </c>
      <c r="BM21" s="1" t="str">
        <f t="shared" si="39"/>
        <v>F2</v>
      </c>
      <c r="BN21" s="1">
        <f t="shared" si="40"/>
        <v>1</v>
      </c>
      <c r="BO21" s="1">
        <f t="shared" si="41"/>
        <v>1</v>
      </c>
      <c r="BP21" s="1" t="str">
        <f t="shared" si="42"/>
        <v>2</v>
      </c>
      <c r="BS21" s="1" t="str">
        <f>General!A19</f>
        <v>L2</v>
      </c>
      <c r="BT21" s="1" t="str">
        <f>General!B19</f>
        <v>L</v>
      </c>
      <c r="BU21" s="1" t="str">
        <f>General!C19</f>
        <v>L2L</v>
      </c>
      <c r="BV21" s="1" t="str">
        <f>General!D19</f>
        <v>F2</v>
      </c>
      <c r="BX21" s="1" t="str">
        <f>General!F19</f>
        <v>LWLL</v>
      </c>
      <c r="BY21" s="1">
        <f>General!G19</f>
        <v>-3</v>
      </c>
    </row>
    <row r="22" spans="1:77" ht="15.75" thickBot="1">
      <c r="A22" s="1">
        <v>13</v>
      </c>
      <c r="B22" s="9" t="str">
        <f t="shared" si="11"/>
        <v>B3</v>
      </c>
      <c r="C22" s="102" t="str">
        <f t="shared" si="1"/>
        <v/>
      </c>
      <c r="D22" s="97" t="str">
        <f t="shared" si="23"/>
        <v>XF2</v>
      </c>
      <c r="E22" s="98" t="str">
        <f t="shared" si="24"/>
        <v/>
      </c>
      <c r="F22" s="8" t="str">
        <f t="shared" si="12"/>
        <v>W</v>
      </c>
      <c r="H22" s="105" t="str">
        <f t="shared" si="2"/>
        <v/>
      </c>
      <c r="I22" s="97" t="str">
        <f t="shared" si="25"/>
        <v/>
      </c>
      <c r="J22" s="98" t="str">
        <f t="shared" si="26"/>
        <v>F2</v>
      </c>
      <c r="K22" s="8" t="str">
        <f t="shared" si="27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7" t="str">
        <f t="shared" si="28"/>
        <v/>
      </c>
      <c r="Q22" s="98" t="str">
        <f t="shared" si="29"/>
        <v>F3</v>
      </c>
      <c r="R22" s="4" t="str">
        <f t="shared" si="30"/>
        <v>L</v>
      </c>
      <c r="S22" s="4">
        <f t="shared" si="13"/>
        <v>-26</v>
      </c>
      <c r="T22" s="107" t="str">
        <f t="shared" si="31"/>
        <v/>
      </c>
      <c r="U22" s="4">
        <f>IF(M22="","",IF(B22="NB",U21,IF(T22="",SUM($T$5:$T22)+S22,SUM($T$5:$T22))))</f>
        <v>-27</v>
      </c>
      <c r="V22" s="109" t="str">
        <f t="shared" si="0"/>
        <v/>
      </c>
      <c r="W22" s="83">
        <f>IF(M22="","",IF(K22="W",0+BO22,0-BO22)+IF(F22="W",0+BN22,0-BN22))+IF(R22="W",0+BP22,0-BP22)</f>
        <v>-3</v>
      </c>
      <c r="X22" s="85" t="str">
        <f t="shared" si="14"/>
        <v>L</v>
      </c>
      <c r="Y22" s="9" t="str">
        <f t="shared" si="6"/>
        <v>B</v>
      </c>
      <c r="Z22" s="4" t="str">
        <f t="shared" si="7"/>
        <v>F3</v>
      </c>
      <c r="AA22" s="4" t="str">
        <f t="shared" si="8"/>
        <v>F3</v>
      </c>
      <c r="AB22" s="4" t="str">
        <f t="shared" si="4"/>
        <v>LW</v>
      </c>
      <c r="AC22" s="4" t="str">
        <f t="shared" si="9"/>
        <v>WL</v>
      </c>
      <c r="AD22" s="4" t="str">
        <f t="shared" si="10"/>
        <v>LL</v>
      </c>
      <c r="AE22" s="1" t="str">
        <f>IF(M21="","",IF(Y22="B",IF(M21="P",BI22,""),IF(BG22="P",BI22,"")))</f>
        <v>XF2</v>
      </c>
      <c r="AF22" s="1" t="str">
        <f>IF(M21="","",IF(Y22="B",IF(M21="B",BI22,""),IF(BG22="B",BI22,"")))</f>
        <v/>
      </c>
      <c r="AG22" s="1" t="str">
        <f>IF(M21="","",IF(Z22="B",IF(M21="P",BK22,""),IF(BG22="B",BK22,"")))</f>
        <v/>
      </c>
      <c r="AH22" s="1" t="str">
        <f>IF(M21="","",IF(Z22="B",IF(M21="B",BK22,""),IF(BG22="P",BK22,"")))</f>
        <v>F2</v>
      </c>
      <c r="AI22" s="1" t="str">
        <f t="shared" si="15"/>
        <v/>
      </c>
      <c r="AJ22" s="1" t="str">
        <f t="shared" si="16"/>
        <v>F3</v>
      </c>
      <c r="AK22" s="1">
        <f t="shared" si="32"/>
        <v>2</v>
      </c>
      <c r="AL22" s="1">
        <f t="shared" si="33"/>
        <v>5</v>
      </c>
      <c r="AM22" s="1">
        <f t="shared" si="5"/>
        <v>-10</v>
      </c>
      <c r="AN22" s="1">
        <f>IF(X22="",0,IFERROR(VLOOKUP(X17&amp;X18&amp;X19&amp;X20&amp;X21&amp;X22,BX:BY,2,FALSE),0))</f>
        <v>-6</v>
      </c>
      <c r="AO22" s="1" t="str">
        <f t="shared" si="43"/>
        <v>C</v>
      </c>
      <c r="AP22" s="1" t="str">
        <f t="shared" si="17"/>
        <v>N</v>
      </c>
      <c r="AQ22" s="1" t="str">
        <f t="shared" si="18"/>
        <v>Y</v>
      </c>
      <c r="AR22" s="1" t="str">
        <f t="shared" si="19"/>
        <v>N</v>
      </c>
      <c r="AS22" s="1">
        <f t="shared" si="20"/>
        <v>10</v>
      </c>
      <c r="AT22" s="15" t="str">
        <f>IF(AT21="Y","N",IF(M21="","",(IF(AND(F21&amp;F22="WW",OR(AO21&amp;AO22="SC",AO21&amp;AO22="CC")),"Y",IF(AND(F20&amp;F21&amp;F22="WLW",BI22&lt;&gt;"B",OR(F20&amp;F21&amp;F22="SCC",F20&amp;F21&amp;F22="CCC")),"Y","N")))))</f>
        <v>Y</v>
      </c>
      <c r="AU22" s="1" t="str">
        <f>IF(AU21="Y","N",IF(M21="","",IF(AND(K21&amp;K22="WW",OR(AO21&amp;AO22="SC",AO21&amp;AO22="CC")),"Y",IF(AND(K20&amp;K21&amp;K22="WLW",BK22&lt;&gt;"B",OR(AO20&amp;AO21&amp;AO22="SCC",AO20&amp;AO21&amp;AO22="CCC")),"Y","N"))))</f>
        <v>N</v>
      </c>
      <c r="AV22" s="1" t="str">
        <f>IF(AV21="Y","N",IF(M21="","",IF(AND(R21&amp;R22="WW",OR(AO21&amp;AO22="SC",AO21&amp;AO22="CC")),"Y",IF(AND(R20&amp;R21&amp;R22="WLW",BM22&lt;&gt;"B",OR(AO20&amp;AO21&amp;AO22="SCC",AO20&amp;AO21&amp;AO22="CCC")),"Y","N"))))</f>
        <v>N</v>
      </c>
      <c r="AW22" s="1" t="str">
        <f t="shared" si="21"/>
        <v>N</v>
      </c>
      <c r="AX22" s="1" t="str">
        <f>IF(M21="","",IF(AA22="D3",IF(BG22="P",BM22,""),IF(BG22="B",BM22,"")))</f>
        <v/>
      </c>
      <c r="AY22" s="1" t="str">
        <f>IF(M21="","",IF(AA22="D3",IF(BG22="B",BM22,""),IF(BG22="P",BM22,"")))</f>
        <v>F3</v>
      </c>
      <c r="AZ22" s="1">
        <f>IF('Hedging Dashboard'!AH22="P",IF(AZ21="",1,AZ21+1),"")</f>
        <v>4</v>
      </c>
      <c r="BA22" s="1" t="str">
        <f>IF('Hedging Dashboard'!AH22="B",IF(BA21="",1,BA21+1),"")</f>
        <v/>
      </c>
      <c r="BB22" s="1" t="str">
        <f t="shared" si="22"/>
        <v>00123</v>
      </c>
      <c r="BC22" s="1" t="str">
        <f t="shared" si="22"/>
        <v>12000</v>
      </c>
      <c r="BD22" s="1" t="str">
        <f t="shared" si="34"/>
        <v>100123</v>
      </c>
      <c r="BE22" s="1" t="str">
        <f t="shared" si="34"/>
        <v>012000</v>
      </c>
      <c r="BF22" s="1" t="str">
        <f t="shared" si="35"/>
        <v>P</v>
      </c>
      <c r="BG22" s="1" t="str">
        <f t="shared" si="36"/>
        <v>P</v>
      </c>
      <c r="BH22" s="1" t="str">
        <f>IF(AE21="",AF21,AE21)&amp;F21</f>
        <v>XBW</v>
      </c>
      <c r="BI22" s="1" t="str">
        <f t="shared" si="37"/>
        <v>XF2</v>
      </c>
      <c r="BJ22" s="1" t="str">
        <f>IF(AG21="",AH21,AG21)&amp;K21</f>
        <v>BL</v>
      </c>
      <c r="BK22" s="1" t="str">
        <f t="shared" si="38"/>
        <v>F2</v>
      </c>
      <c r="BL22" s="1" t="str">
        <f>IF(AI21="",AJ21,AI21)&amp;R21</f>
        <v>F2L</v>
      </c>
      <c r="BM22" s="1" t="str">
        <f t="shared" si="39"/>
        <v>F3</v>
      </c>
      <c r="BN22" s="1" t="str">
        <f t="shared" si="40"/>
        <v>2</v>
      </c>
      <c r="BO22" s="1" t="str">
        <f t="shared" si="41"/>
        <v>2</v>
      </c>
      <c r="BP22" s="1" t="str">
        <f t="shared" si="42"/>
        <v>3</v>
      </c>
      <c r="BS22" s="1">
        <f>General!A20</f>
        <v>0</v>
      </c>
      <c r="BT22" s="1">
        <f>General!B20</f>
        <v>0</v>
      </c>
      <c r="BU22" s="1" t="str">
        <f>General!C20</f>
        <v/>
      </c>
      <c r="BV22" s="1">
        <f>General!D20</f>
        <v>0</v>
      </c>
      <c r="BX22" s="1" t="str">
        <f>General!F20</f>
        <v>LWLW</v>
      </c>
      <c r="BY22" s="1">
        <f>General!G20</f>
        <v>1</v>
      </c>
    </row>
    <row r="23" spans="1:77" ht="15.75" thickBot="1">
      <c r="A23" s="1">
        <v>14</v>
      </c>
      <c r="B23" s="9" t="str">
        <f t="shared" si="11"/>
        <v>P6</v>
      </c>
      <c r="C23" s="102" t="str">
        <f t="shared" si="1"/>
        <v/>
      </c>
      <c r="D23" s="97" t="str">
        <f t="shared" si="23"/>
        <v>B</v>
      </c>
      <c r="E23" s="98" t="str">
        <f t="shared" si="24"/>
        <v/>
      </c>
      <c r="F23" s="8" t="str">
        <f t="shared" si="12"/>
        <v>L</v>
      </c>
      <c r="H23" s="105" t="str">
        <f t="shared" si="2"/>
        <v>B</v>
      </c>
      <c r="I23" s="97" t="str">
        <f t="shared" si="25"/>
        <v>F3</v>
      </c>
      <c r="J23" s="98" t="str">
        <f t="shared" si="26"/>
        <v/>
      </c>
      <c r="K23" s="8" t="str">
        <f t="shared" si="27"/>
        <v>L</v>
      </c>
      <c r="L23" s="54"/>
      <c r="M23" s="17" t="str">
        <f>IF('Hedging Dashboard'!AH23="","",'Hedging Dashboard'!AH23)</f>
        <v>B</v>
      </c>
      <c r="O23" s="9" t="str">
        <f t="shared" si="3"/>
        <v>D3</v>
      </c>
      <c r="P23" s="97" t="str">
        <f t="shared" si="28"/>
        <v>XF2</v>
      </c>
      <c r="Q23" s="98" t="str">
        <f t="shared" si="29"/>
        <v/>
      </c>
      <c r="R23" s="4" t="str">
        <f t="shared" si="30"/>
        <v>L</v>
      </c>
      <c r="S23" s="4">
        <f t="shared" si="13"/>
        <v>-32</v>
      </c>
      <c r="T23" s="107" t="str">
        <f t="shared" si="31"/>
        <v/>
      </c>
      <c r="U23" s="4">
        <f>IF(M23="","",IF(B23="NB",U22,IF(T23="",SUM($T$5:$T23)+S23,SUM($T$5:$T23))))</f>
        <v>-33</v>
      </c>
      <c r="V23" s="109" t="str">
        <f t="shared" si="0"/>
        <v/>
      </c>
      <c r="W23" s="83">
        <f>IF(M23="","",IF(K23="W",0+BO23,0-BO23)+IF(F23="W",0+BN23,0-BN23))+IF(R23="W",0+BP23,0-BP23)</f>
        <v>-6</v>
      </c>
      <c r="X23" s="85" t="str">
        <f t="shared" si="14"/>
        <v>L</v>
      </c>
      <c r="Y23" s="9" t="str">
        <f t="shared" si="6"/>
        <v>B</v>
      </c>
      <c r="Z23" s="4" t="str">
        <f t="shared" si="7"/>
        <v>B</v>
      </c>
      <c r="AA23" s="4" t="str">
        <f t="shared" si="8"/>
        <v>D3</v>
      </c>
      <c r="AB23" s="4" t="str">
        <f t="shared" si="4"/>
        <v>WW</v>
      </c>
      <c r="AC23" s="4" t="str">
        <f t="shared" si="9"/>
        <v>LL</v>
      </c>
      <c r="AD23" s="4" t="str">
        <f t="shared" si="10"/>
        <v>LL</v>
      </c>
      <c r="AE23" s="1" t="str">
        <f>IF(M22="","",IF(Y23="B",IF(M22="P",BI23,""),IF(BG23="P",BI23,"")))</f>
        <v>B</v>
      </c>
      <c r="AF23" s="1" t="str">
        <f>IF(M22="","",IF(Y23="B",IF(M22="B",BI23,""),IF(BG23="B",BI23,"")))</f>
        <v/>
      </c>
      <c r="AG23" s="1" t="str">
        <f>IF(M22="","",IF(Z23="B",IF(M22="P",BK23,""),IF(BG23="B",BK23,"")))</f>
        <v>F3</v>
      </c>
      <c r="AH23" s="1" t="str">
        <f>IF(M22="","",IF(Z23="B",IF(M22="B",BK23,""),IF(BG23="P",BK23,"")))</f>
        <v/>
      </c>
      <c r="AI23" s="1" t="str">
        <f t="shared" si="15"/>
        <v>XF2</v>
      </c>
      <c r="AJ23" s="1" t="str">
        <f t="shared" si="16"/>
        <v/>
      </c>
      <c r="AK23" s="1">
        <f t="shared" si="32"/>
        <v>6</v>
      </c>
      <c r="AL23" s="1">
        <f t="shared" si="33"/>
        <v>0</v>
      </c>
      <c r="AM23" s="1">
        <f t="shared" si="5"/>
        <v>-10</v>
      </c>
      <c r="AN23" s="1">
        <f>IF(X23="",0,IFERROR(VLOOKUP(X18&amp;X19&amp;X20&amp;X21&amp;X22&amp;X23,BX:BY,2,FALSE),0))</f>
        <v>-6</v>
      </c>
      <c r="AO23" s="1" t="str">
        <f t="shared" si="43"/>
        <v>C</v>
      </c>
      <c r="AP23" s="1" t="str">
        <f t="shared" si="17"/>
        <v>N</v>
      </c>
      <c r="AQ23" s="1" t="str">
        <f t="shared" si="18"/>
        <v>N</v>
      </c>
      <c r="AR23" s="1" t="str">
        <f t="shared" si="19"/>
        <v>N</v>
      </c>
      <c r="AS23" s="1">
        <f t="shared" si="20"/>
        <v>11</v>
      </c>
      <c r="AT23" s="15" t="str">
        <f>IF(AT22="Y","N",IF(M22="","",(IF(AND(F22&amp;F23="WW",OR(AO22&amp;AO23="SC",AO22&amp;AO23="CC")),"Y",IF(AND(F21&amp;F22&amp;F23="WLW",BI23&lt;&gt;"B",OR(F21&amp;F22&amp;F23="SCC",F21&amp;F22&amp;F23="CCC")),"Y","N")))))</f>
        <v>N</v>
      </c>
      <c r="AU23" s="1" t="str">
        <f>IF(AU22="Y","N",IF(M22="","",IF(AND(K22&amp;K23="WW",OR(AO22&amp;AO23="SC",AO22&amp;AO23="CC")),"Y",IF(AND(K21&amp;K22&amp;K23="WLW",BK23&lt;&gt;"B",OR(AO21&amp;AO22&amp;AO23="SCC",AO21&amp;AO22&amp;AO23="CCC")),"Y","N"))))</f>
        <v>N</v>
      </c>
      <c r="AV23" s="1" t="str">
        <f>IF(AV22="Y","N",IF(M22="","",IF(AND(R22&amp;R23="WW",OR(AO22&amp;AO23="SC",AO22&amp;AO23="CC")),"Y",IF(AND(R21&amp;R22&amp;R23="WLW",BM23&lt;&gt;"B",OR(AO21&amp;AO22&amp;AO23="SCC",AO21&amp;AO22&amp;AO23="CCC")),"Y","N"))))</f>
        <v>N</v>
      </c>
      <c r="AW23" s="1" t="str">
        <f t="shared" si="21"/>
        <v>N</v>
      </c>
      <c r="AX23" s="1" t="str">
        <f>IF(M22="","",IF(AA23="D3",IF(BG23="P",BM23,""),IF(BG23="B",BM23,"")))</f>
        <v>XF2</v>
      </c>
      <c r="AY23" s="1" t="str">
        <f>IF(M22="","",IF(AA23="D3",IF(BG23="B",BM23,""),IF(BG23="P",BM23,"")))</f>
        <v/>
      </c>
      <c r="AZ23" s="1" t="str">
        <f>IF('Hedging Dashboard'!AH23="P",IF(AZ22="",1,AZ22+1),"")</f>
        <v/>
      </c>
      <c r="BA23" s="1">
        <f>IF('Hedging Dashboard'!AH23="B",IF(BA22="",1,BA22+1),"")</f>
        <v>1</v>
      </c>
      <c r="BB23" s="1" t="str">
        <f t="shared" si="22"/>
        <v>01234</v>
      </c>
      <c r="BC23" s="1" t="str">
        <f t="shared" si="22"/>
        <v>20000</v>
      </c>
      <c r="BD23" s="1" t="str">
        <f t="shared" si="34"/>
        <v>001234</v>
      </c>
      <c r="BE23" s="1" t="str">
        <f t="shared" si="34"/>
        <v>120000</v>
      </c>
      <c r="BF23" s="1" t="str">
        <f t="shared" si="35"/>
        <v>P</v>
      </c>
      <c r="BG23" s="1" t="str">
        <f t="shared" si="36"/>
        <v>P</v>
      </c>
      <c r="BH23" s="1" t="str">
        <f>IF(AE22="",AF22,AE22)&amp;F22</f>
        <v>XF2W</v>
      </c>
      <c r="BI23" s="1" t="str">
        <f t="shared" si="37"/>
        <v>B</v>
      </c>
      <c r="BJ23" s="1" t="str">
        <f>IF(AG22="",AH22,AG22)&amp;K22</f>
        <v>F2L</v>
      </c>
      <c r="BK23" s="1" t="str">
        <f t="shared" si="38"/>
        <v>F3</v>
      </c>
      <c r="BL23" s="1" t="str">
        <f>IF(AI22="",AJ22,AI22)&amp;R22</f>
        <v>F3L</v>
      </c>
      <c r="BM23" s="1" t="str">
        <f t="shared" si="39"/>
        <v>XF2</v>
      </c>
      <c r="BN23" s="1">
        <f t="shared" si="40"/>
        <v>1</v>
      </c>
      <c r="BO23" s="1" t="str">
        <f t="shared" si="41"/>
        <v>3</v>
      </c>
      <c r="BP23" s="1" t="str">
        <f t="shared" si="42"/>
        <v>2</v>
      </c>
      <c r="BS23" s="1">
        <f>General!A21</f>
        <v>0</v>
      </c>
      <c r="BT23" s="1">
        <f>General!B21</f>
        <v>0</v>
      </c>
      <c r="BU23" s="1" t="str">
        <f>General!C21</f>
        <v/>
      </c>
      <c r="BV23" s="1">
        <f>General!D21</f>
        <v>0</v>
      </c>
      <c r="BX23" s="1" t="str">
        <f>General!F21</f>
        <v>LWWL</v>
      </c>
      <c r="BY23" s="1">
        <f>General!G21</f>
        <v>-1</v>
      </c>
    </row>
    <row r="24" spans="1:77" ht="15.75" thickBot="1">
      <c r="A24" s="1">
        <v>15</v>
      </c>
      <c r="B24" s="86" t="str">
        <f t="shared" si="11"/>
        <v>B3</v>
      </c>
      <c r="C24" s="103" t="str">
        <f t="shared" si="1"/>
        <v/>
      </c>
      <c r="D24" s="99" t="str">
        <f t="shared" si="23"/>
        <v/>
      </c>
      <c r="E24" s="100" t="str">
        <f t="shared" si="24"/>
        <v>F2</v>
      </c>
      <c r="F24" s="10" t="str">
        <f t="shared" si="12"/>
        <v>W</v>
      </c>
      <c r="H24" s="106" t="str">
        <f t="shared" si="2"/>
        <v/>
      </c>
      <c r="I24" s="99" t="str">
        <f t="shared" si="25"/>
        <v/>
      </c>
      <c r="J24" s="100" t="str">
        <f t="shared" si="26"/>
        <v>XF2</v>
      </c>
      <c r="K24" s="10" t="str">
        <f t="shared" si="27"/>
        <v>W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99" t="str">
        <f t="shared" si="28"/>
        <v>XB</v>
      </c>
      <c r="Q24" s="100" t="str">
        <f t="shared" si="29"/>
        <v/>
      </c>
      <c r="R24" s="5" t="str">
        <f t="shared" si="30"/>
        <v>L</v>
      </c>
      <c r="S24" s="5">
        <f t="shared" si="13"/>
        <v>-29</v>
      </c>
      <c r="T24" s="107" t="str">
        <f t="shared" si="31"/>
        <v/>
      </c>
      <c r="U24" s="5">
        <f>IF(M24="","",IF(B24="NB",U23,IF(T24="",SUM($T$5:$T24)+S24,SUM($T$5:$T24))))</f>
        <v>-30</v>
      </c>
      <c r="V24" s="110" t="str">
        <f t="shared" si="0"/>
        <v/>
      </c>
      <c r="W24" s="83">
        <f>IF(M24="","",IF(K24="W",0+BO24,0-BO24)+IF(F24="W",0+BN24,0-BN24))+IF(R24="W",0+BP24,0-BP24)</f>
        <v>3</v>
      </c>
      <c r="X24" s="85" t="str">
        <f t="shared" si="14"/>
        <v>W</v>
      </c>
      <c r="Y24" s="9" t="str">
        <f t="shared" si="6"/>
        <v>B</v>
      </c>
      <c r="Z24" s="4" t="str">
        <f t="shared" si="7"/>
        <v>B</v>
      </c>
      <c r="AA24" s="4" t="str">
        <f t="shared" si="8"/>
        <v>D3</v>
      </c>
      <c r="AB24" s="4" t="str">
        <f t="shared" si="4"/>
        <v>WL</v>
      </c>
      <c r="AC24" s="4" t="str">
        <f t="shared" si="9"/>
        <v>LL</v>
      </c>
      <c r="AD24" s="4" t="str">
        <f t="shared" si="10"/>
        <v>LL</v>
      </c>
      <c r="AE24" s="1" t="str">
        <f>IF(M23="","",IF(Y24="B",IF(M23="P",BI24,""),IF(BG24="P",BI24,"")))</f>
        <v/>
      </c>
      <c r="AF24" s="1" t="str">
        <f>IF(M23="","",IF(Y24="B",IF(M23="B",BI24,""),IF(BG24="B",BI24,"")))</f>
        <v>F2</v>
      </c>
      <c r="AG24" s="1" t="str">
        <f>IF(M23="","",IF(Z24="B",IF(M23="P",BK24,""),IF(BG24="B",BK24,"")))</f>
        <v/>
      </c>
      <c r="AH24" s="1" t="str">
        <f>IF(M23="","",IF(Z24="B",IF(M23="B",BK24,""),IF(BG24="P",BK24,"")))</f>
        <v>XF2</v>
      </c>
      <c r="AI24" s="1" t="str">
        <f t="shared" si="15"/>
        <v>XB</v>
      </c>
      <c r="AJ24" s="1" t="str">
        <f t="shared" si="16"/>
        <v/>
      </c>
      <c r="AK24" s="1">
        <f t="shared" si="32"/>
        <v>1</v>
      </c>
      <c r="AL24" s="1">
        <f t="shared" si="33"/>
        <v>4</v>
      </c>
      <c r="AM24" s="1">
        <f t="shared" si="5"/>
        <v>-9</v>
      </c>
      <c r="AN24" s="1">
        <f>IF(X24="",0,IFERROR(VLOOKUP(X19&amp;X20&amp;X21&amp;X22&amp;X23&amp;X24,BX:BY,2,FALSE),0))</f>
        <v>1</v>
      </c>
      <c r="AO24" s="1" t="str">
        <f t="shared" si="43"/>
        <v>C</v>
      </c>
      <c r="AP24" s="1" t="str">
        <f t="shared" si="17"/>
        <v>Y</v>
      </c>
      <c r="AQ24" s="1" t="str">
        <f t="shared" si="18"/>
        <v>N</v>
      </c>
      <c r="AR24" s="1" t="str">
        <f t="shared" si="19"/>
        <v>N</v>
      </c>
      <c r="AS24" s="1">
        <f t="shared" si="20"/>
        <v>12</v>
      </c>
      <c r="AT24" s="15" t="str">
        <f>IF(AT23="Y","N",IF(M23="","",(IF(AND(F23&amp;F24="WW",OR(AO23&amp;AO24="SC",AO23&amp;AO24="CC")),"Y",IF(AND(F22&amp;F23&amp;F24="WLW",BI24&lt;&gt;"B",OR(F22&amp;F23&amp;F24="SCC",F22&amp;F23&amp;F24="CCC")),"Y","N")))))</f>
        <v>N</v>
      </c>
      <c r="AU24" s="1" t="str">
        <f>IF(AU23="Y","N",IF(M23="","",IF(AND(K23&amp;K24="WW",OR(AO23&amp;AO24="SC",AO23&amp;AO24="CC")),"Y",IF(AND(K22&amp;K23&amp;K24="WLW",BK24&lt;&gt;"B",OR(AO22&amp;AO23&amp;AO24="SCC",AO22&amp;AO23&amp;AO24="CCC")),"Y","N"))))</f>
        <v>N</v>
      </c>
      <c r="AV24" s="1" t="str">
        <f>IF(AV23="Y","N",IF(M23="","",IF(AND(R23&amp;R24="WW",OR(AO23&amp;AO24="SC",AO23&amp;AO24="CC")),"Y",IF(AND(R22&amp;R23&amp;R24="WLW",BM24&lt;&gt;"B",OR(AO22&amp;AO23&amp;AO24="SCC",AO22&amp;AO23&amp;AO24="CCC")),"Y","N"))))</f>
        <v>N</v>
      </c>
      <c r="AW24" s="1" t="str">
        <f t="shared" si="21"/>
        <v>N</v>
      </c>
      <c r="AX24" s="1" t="str">
        <f>IF(M23="","",IF(AA24="D3",IF(BG24="P",BM24,""),IF(BG24="B",BM24,"")))</f>
        <v>XB</v>
      </c>
      <c r="AY24" s="1" t="str">
        <f>IF(M23="","",IF(AA24="D3",IF(BG24="B",BM24,""),IF(BG24="P",BM24,"")))</f>
        <v/>
      </c>
      <c r="AZ24" s="1" t="str">
        <f>IF('Hedging Dashboard'!AH24="P",IF(AZ23="",1,AZ23+1),"")</f>
        <v/>
      </c>
      <c r="BA24" s="1">
        <f>IF('Hedging Dashboard'!AH24="B",IF(BA23="",1,BA23+1),"")</f>
        <v>2</v>
      </c>
      <c r="BB24" s="1" t="str">
        <f t="shared" si="22"/>
        <v>12340</v>
      </c>
      <c r="BC24" s="1" t="str">
        <f t="shared" si="22"/>
        <v>00001</v>
      </c>
      <c r="BD24" s="1" t="str">
        <f t="shared" si="34"/>
        <v>012340</v>
      </c>
      <c r="BE24" s="1" t="str">
        <f t="shared" si="34"/>
        <v>200001</v>
      </c>
      <c r="BF24" s="1" t="str">
        <f t="shared" si="35"/>
        <v>P</v>
      </c>
      <c r="BG24" s="1" t="str">
        <f t="shared" si="36"/>
        <v>P</v>
      </c>
      <c r="BH24" s="1" t="str">
        <f>IF(AE23="",AF23,AE23)&amp;F23</f>
        <v>BL</v>
      </c>
      <c r="BI24" s="1" t="str">
        <f t="shared" si="37"/>
        <v>F2</v>
      </c>
      <c r="BJ24" s="1" t="str">
        <f>IF(AG23="",AH23,AG23)&amp;K23</f>
        <v>F3L</v>
      </c>
      <c r="BK24" s="1" t="str">
        <f t="shared" si="38"/>
        <v>XF2</v>
      </c>
      <c r="BL24" s="1" t="str">
        <f>IF(AI23="",AJ23,AI23)&amp;R23</f>
        <v>XF2L</v>
      </c>
      <c r="BM24" s="1" t="str">
        <f t="shared" si="39"/>
        <v>XB</v>
      </c>
      <c r="BN24" s="1" t="str">
        <f t="shared" si="40"/>
        <v>2</v>
      </c>
      <c r="BO24" s="1" t="str">
        <f t="shared" si="41"/>
        <v>2</v>
      </c>
      <c r="BP24" s="1">
        <f t="shared" si="42"/>
        <v>1</v>
      </c>
      <c r="BS24" s="1">
        <f>General!A22</f>
        <v>0</v>
      </c>
      <c r="BT24" s="1">
        <f>General!B22</f>
        <v>0</v>
      </c>
      <c r="BU24" s="1" t="str">
        <f>General!C22</f>
        <v/>
      </c>
      <c r="BV24" s="1">
        <f>General!D22</f>
        <v>0</v>
      </c>
      <c r="BX24" s="1" t="str">
        <f>General!F22</f>
        <v>LWWW</v>
      </c>
      <c r="BY24" s="1">
        <f>General!G22</f>
        <v>6</v>
      </c>
    </row>
    <row r="25" spans="1:77" ht="15.75" thickBot="1">
      <c r="A25" s="1">
        <v>16</v>
      </c>
      <c r="B25" s="12" t="str">
        <f t="shared" si="11"/>
        <v>B3</v>
      </c>
      <c r="C25" s="101" t="str">
        <f t="shared" si="1"/>
        <v/>
      </c>
      <c r="D25" s="13" t="str">
        <f t="shared" si="23"/>
        <v/>
      </c>
      <c r="E25" s="45" t="str">
        <f t="shared" si="24"/>
        <v>B</v>
      </c>
      <c r="F25" s="14" t="str">
        <f t="shared" si="12"/>
        <v>W</v>
      </c>
      <c r="H25" s="104" t="str">
        <f t="shared" si="2"/>
        <v/>
      </c>
      <c r="I25" s="13" t="str">
        <f t="shared" si="25"/>
        <v/>
      </c>
      <c r="J25" s="45" t="str">
        <f t="shared" si="26"/>
        <v>F3</v>
      </c>
      <c r="K25" s="14" t="str">
        <f t="shared" si="27"/>
        <v>W</v>
      </c>
      <c r="L25" s="54"/>
      <c r="M25" s="16" t="str">
        <f>IF('Hedging Dashboard'!AH25="","",'Hedging Dashboard'!AH25)</f>
        <v>B</v>
      </c>
      <c r="O25" s="12" t="str">
        <f t="shared" si="3"/>
        <v>F3</v>
      </c>
      <c r="P25" s="13" t="str">
        <f t="shared" si="28"/>
        <v>B</v>
      </c>
      <c r="Q25" s="45" t="str">
        <f t="shared" si="29"/>
        <v/>
      </c>
      <c r="R25" s="96" t="str">
        <f t="shared" si="30"/>
        <v>L</v>
      </c>
      <c r="S25" s="96">
        <f t="shared" si="13"/>
        <v>-26</v>
      </c>
      <c r="T25" s="107" t="str">
        <f t="shared" si="31"/>
        <v/>
      </c>
      <c r="U25" s="96">
        <f>IF(M25="","",IF(B25="NB",U24,IF(T25="",SUM($T$5:$T25)+S25,SUM($T$5:$T25))))</f>
        <v>-27</v>
      </c>
      <c r="V25" s="108" t="str">
        <f t="shared" si="0"/>
        <v/>
      </c>
      <c r="W25" s="83">
        <f>IF(M25="","",IF(K25="W",0+BO25,0-BO25)+IF(F25="W",0+BN25,0-BN25))+IF(R25="W",0+BP25,0-BP25)</f>
        <v>3</v>
      </c>
      <c r="X25" s="85" t="str">
        <f t="shared" si="14"/>
        <v>W</v>
      </c>
      <c r="Y25" s="9" t="str">
        <f t="shared" si="6"/>
        <v>B</v>
      </c>
      <c r="Z25" s="4" t="str">
        <f t="shared" si="7"/>
        <v>B</v>
      </c>
      <c r="AA25" s="4" t="str">
        <f t="shared" si="8"/>
        <v>F3</v>
      </c>
      <c r="AB25" s="4" t="str">
        <f t="shared" si="4"/>
        <v>LW</v>
      </c>
      <c r="AC25" s="4" t="str">
        <f t="shared" si="9"/>
        <v>LW</v>
      </c>
      <c r="AD25" s="4" t="str">
        <f t="shared" si="10"/>
        <v>LL</v>
      </c>
      <c r="AE25" s="1" t="str">
        <f>IF(M24="","",IF(Y25="B",IF(M24="P",BI25,""),IF(BG25="P",BI25,"")))</f>
        <v/>
      </c>
      <c r="AF25" s="1" t="str">
        <f>IF(M24="","",IF(Y25="B",IF(M24="B",BI25,""),IF(BG25="B",BI25,"")))</f>
        <v>B</v>
      </c>
      <c r="AG25" s="1" t="str">
        <f>IF(M24="","",IF(Z25="B",IF(M24="P",BK25,""),IF(BG25="B",BK25,"")))</f>
        <v/>
      </c>
      <c r="AH25" s="1" t="str">
        <f>IF(M24="","",IF(Z25="B",IF(M24="B",BK25,""),IF(BG25="P",BK25,"")))</f>
        <v>F3</v>
      </c>
      <c r="AI25" s="1" t="str">
        <f t="shared" si="15"/>
        <v>B</v>
      </c>
      <c r="AJ25" s="1" t="str">
        <f t="shared" si="16"/>
        <v/>
      </c>
      <c r="AK25" s="1">
        <f t="shared" si="32"/>
        <v>1</v>
      </c>
      <c r="AL25" s="1">
        <f t="shared" si="33"/>
        <v>4</v>
      </c>
      <c r="AM25" s="1">
        <f t="shared" si="5"/>
        <v>-6</v>
      </c>
      <c r="AN25" s="1">
        <f>IF(X25="",0,IFERROR(VLOOKUP(X20&amp;X21&amp;X22&amp;X23&amp;X24&amp;X25,BX:BY,2,FALSE),0))</f>
        <v>3</v>
      </c>
      <c r="AO25" s="1" t="str">
        <f t="shared" si="43"/>
        <v>C</v>
      </c>
      <c r="AP25" s="1" t="str">
        <f t="shared" si="17"/>
        <v>N</v>
      </c>
      <c r="AQ25" s="1" t="str">
        <f t="shared" si="18"/>
        <v>N</v>
      </c>
      <c r="AR25" s="1" t="str">
        <f t="shared" si="19"/>
        <v>N</v>
      </c>
      <c r="AS25" s="1">
        <f t="shared" si="20"/>
        <v>13</v>
      </c>
      <c r="AT25" s="15" t="str">
        <f>IF(AT24="Y","N",IF(M24="","",(IF(AND(F24&amp;F25="WW",OR(AO24&amp;AO25="SC",AO24&amp;AO25="CC")),"Y",IF(AND(F23&amp;F24&amp;F25="WLW",BI25&lt;&gt;"B",OR(F23&amp;F24&amp;F25="SCC",F23&amp;F24&amp;F25="CCC")),"Y","N")))))</f>
        <v>Y</v>
      </c>
      <c r="AU25" s="1" t="str">
        <f>IF(AU24="Y","N",IF(M24="","",IF(AND(K24&amp;K25="WW",OR(AO24&amp;AO25="SC",AO24&amp;AO25="CC")),"Y",IF(AND(K23&amp;K24&amp;K25="WLW",BK25&lt;&gt;"B",OR(AO23&amp;AO24&amp;AO25="SCC",AO23&amp;AO24&amp;AO25="CCC")),"Y","N"))))</f>
        <v>Y</v>
      </c>
      <c r="AV25" s="1" t="str">
        <f>IF(AV24="Y","N",IF(M24="","",IF(AND(R24&amp;R25="WW",OR(AO24&amp;AO25="SC",AO24&amp;AO25="CC")),"Y",IF(AND(R23&amp;R24&amp;R25="WLW",BM25&lt;&gt;"B",OR(AO23&amp;AO24&amp;AO25="SCC",AO23&amp;AO24&amp;AO25="CCC")),"Y","N"))))</f>
        <v>N</v>
      </c>
      <c r="AW25" s="1" t="str">
        <f t="shared" si="21"/>
        <v>N</v>
      </c>
      <c r="AX25" s="1" t="str">
        <f>IF(M24="","",IF(AA25="D3",IF(BG25="P",BM25,""),IF(BG25="B",BM25,"")))</f>
        <v>B</v>
      </c>
      <c r="AY25" s="1" t="str">
        <f>IF(M24="","",IF(AA25="D3",IF(BG25="B",BM25,""),IF(BG25="P",BM25,"")))</f>
        <v/>
      </c>
      <c r="AZ25" s="1" t="str">
        <f>IF('Hedging Dashboard'!AH25="P",IF(AZ24="",1,AZ24+1),"")</f>
        <v/>
      </c>
      <c r="BA25" s="1">
        <f>IF('Hedging Dashboard'!AH25="B",IF(BA24="",1,BA24+1),"")</f>
        <v>3</v>
      </c>
      <c r="BB25" s="1" t="str">
        <f t="shared" si="22"/>
        <v>23400</v>
      </c>
      <c r="BC25" s="1" t="str">
        <f t="shared" si="22"/>
        <v>00012</v>
      </c>
      <c r="BD25" s="1" t="str">
        <f t="shared" si="34"/>
        <v>123400</v>
      </c>
      <c r="BE25" s="1" t="str">
        <f t="shared" si="34"/>
        <v>000012</v>
      </c>
      <c r="BF25" s="1" t="str">
        <f t="shared" si="35"/>
        <v>P</v>
      </c>
      <c r="BG25" s="1" t="str">
        <f t="shared" si="36"/>
        <v>B</v>
      </c>
      <c r="BH25" s="1" t="str">
        <f>IF(AE24="",AF24,AE24)&amp;F24</f>
        <v>F2W</v>
      </c>
      <c r="BI25" s="1" t="str">
        <f t="shared" si="37"/>
        <v>B</v>
      </c>
      <c r="BJ25" s="1" t="str">
        <f>IF(AG24="",AH24,AG24)&amp;K24</f>
        <v>XF2W</v>
      </c>
      <c r="BK25" s="1" t="str">
        <f t="shared" si="38"/>
        <v>F3</v>
      </c>
      <c r="BL25" s="1" t="str">
        <f>IF(AI24="",AJ24,AI24)&amp;R24</f>
        <v>XBL</v>
      </c>
      <c r="BM25" s="1" t="str">
        <f t="shared" si="39"/>
        <v>B</v>
      </c>
      <c r="BN25" s="1">
        <f t="shared" si="40"/>
        <v>1</v>
      </c>
      <c r="BO25" s="1" t="str">
        <f t="shared" si="41"/>
        <v>3</v>
      </c>
      <c r="BP25" s="1">
        <f t="shared" si="42"/>
        <v>1</v>
      </c>
      <c r="BS25" s="1">
        <f>General!A23</f>
        <v>0</v>
      </c>
      <c r="BT25" s="1">
        <f>General!B23</f>
        <v>0</v>
      </c>
      <c r="BU25" s="1" t="str">
        <f>General!C23</f>
        <v/>
      </c>
      <c r="BV25" s="1">
        <f>General!D23</f>
        <v>0</v>
      </c>
      <c r="BX25" s="1" t="str">
        <f>General!F23</f>
        <v>WLLL</v>
      </c>
      <c r="BY25" s="1">
        <f>General!G23</f>
        <v>-6</v>
      </c>
    </row>
    <row r="26" spans="1:77" ht="15.75" thickBot="1">
      <c r="A26" s="1">
        <v>17</v>
      </c>
      <c r="B26" s="9" t="str">
        <f t="shared" si="11"/>
        <v>B3</v>
      </c>
      <c r="C26" s="102" t="str">
        <f t="shared" si="1"/>
        <v/>
      </c>
      <c r="D26" s="97" t="str">
        <f t="shared" si="23"/>
        <v/>
      </c>
      <c r="E26" s="98" t="str">
        <f t="shared" si="24"/>
        <v>L4</v>
      </c>
      <c r="F26" s="8" t="str">
        <f t="shared" si="12"/>
        <v>L</v>
      </c>
      <c r="H26" s="105" t="str">
        <f t="shared" si="2"/>
        <v/>
      </c>
      <c r="I26" s="97" t="str">
        <f t="shared" si="25"/>
        <v/>
      </c>
      <c r="J26" s="98" t="str">
        <f t="shared" si="26"/>
        <v>B</v>
      </c>
      <c r="K26" s="8" t="str">
        <f t="shared" si="27"/>
        <v>L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7" t="str">
        <f t="shared" si="28"/>
        <v>F2</v>
      </c>
      <c r="Q26" s="98" t="str">
        <f t="shared" si="29"/>
        <v/>
      </c>
      <c r="R26" s="4" t="str">
        <f t="shared" si="30"/>
        <v>W</v>
      </c>
      <c r="S26" s="4">
        <f t="shared" si="13"/>
        <v>-29</v>
      </c>
      <c r="T26" s="107" t="str">
        <f t="shared" si="31"/>
        <v/>
      </c>
      <c r="U26" s="4">
        <f>IF(M26="","",IF(B26="NB",U25,IF(T26="",SUM($T$5:$T26)+S26,SUM($T$5:$T26))))</f>
        <v>-30</v>
      </c>
      <c r="V26" s="109" t="str">
        <f t="shared" si="0"/>
        <v/>
      </c>
      <c r="W26" s="83">
        <f>IF(M26="","",IF(K26="W",0+BO26,0-BO26)+IF(F26="W",0+BN26,0-BN26))+IF(R26="W",0+BP26,0-BP26)</f>
        <v>-3</v>
      </c>
      <c r="X26" s="85" t="str">
        <f t="shared" si="14"/>
        <v>L</v>
      </c>
      <c r="Y26" s="9" t="str">
        <f t="shared" si="6"/>
        <v>B</v>
      </c>
      <c r="Z26" s="4" t="str">
        <f t="shared" si="7"/>
        <v>B</v>
      </c>
      <c r="AA26" s="4" t="str">
        <f t="shared" si="8"/>
        <v>F3</v>
      </c>
      <c r="AB26" s="4" t="str">
        <f t="shared" si="4"/>
        <v>WW</v>
      </c>
      <c r="AC26" s="4" t="str">
        <f t="shared" si="9"/>
        <v>WW</v>
      </c>
      <c r="AD26" s="4" t="str">
        <f t="shared" si="10"/>
        <v>LL</v>
      </c>
      <c r="AE26" s="1" t="str">
        <f>IF(M25="","",IF(Y26="B",IF(M25="P",BI26,""),IF(BG26="P",BI26,"")))</f>
        <v/>
      </c>
      <c r="AF26" s="1" t="str">
        <f>IF(M25="","",IF(Y26="B",IF(M25="B",BI26,""),IF(BG26="B",BI26,"")))</f>
        <v>L4</v>
      </c>
      <c r="AG26" s="1" t="str">
        <f>IF(M25="","",IF(Z26="B",IF(M25="P",BK26,""),IF(BG26="B",BK26,"")))</f>
        <v/>
      </c>
      <c r="AH26" s="1" t="str">
        <f>IF(M25="","",IF(Z26="B",IF(M25="B",BK26,""),IF(BG26="P",BK26,"")))</f>
        <v>B</v>
      </c>
      <c r="AI26" s="1" t="str">
        <f t="shared" si="15"/>
        <v>F2</v>
      </c>
      <c r="AJ26" s="1" t="str">
        <f t="shared" si="16"/>
        <v/>
      </c>
      <c r="AK26" s="1">
        <f t="shared" si="32"/>
        <v>2</v>
      </c>
      <c r="AL26" s="1">
        <f t="shared" si="33"/>
        <v>5</v>
      </c>
      <c r="AM26" s="1">
        <f t="shared" si="5"/>
        <v>-7</v>
      </c>
      <c r="AN26" s="1">
        <f>IF(X26="",0,IFERROR(VLOOKUP(X21&amp;X22&amp;X23&amp;X24&amp;X25&amp;X26,BX:BY,2,FALSE),0))</f>
        <v>-1</v>
      </c>
      <c r="AO26" s="1" t="str">
        <f t="shared" si="43"/>
        <v>C</v>
      </c>
      <c r="AP26" s="1" t="str">
        <f t="shared" si="17"/>
        <v>Y</v>
      </c>
      <c r="AQ26" s="1" t="str">
        <f t="shared" si="18"/>
        <v>N</v>
      </c>
      <c r="AR26" s="1" t="str">
        <f t="shared" si="19"/>
        <v>N</v>
      </c>
      <c r="AS26" s="1">
        <f t="shared" si="20"/>
        <v>14</v>
      </c>
      <c r="AT26" s="15" t="str">
        <f>IF(AT25="Y","N",IF(M25="","",(IF(AND(F25&amp;F26="WW",OR(AO25&amp;AO26="SC",AO25&amp;AO26="CC")),"Y",IF(AND(F24&amp;F25&amp;F26="WLW",BI26&lt;&gt;"B",OR(F24&amp;F25&amp;F26="SCC",F24&amp;F25&amp;F26="CCC")),"Y","N")))))</f>
        <v>N</v>
      </c>
      <c r="AU26" s="1" t="str">
        <f>IF(AU25="Y","N",IF(M25="","",IF(AND(K25&amp;K26="WW",OR(AO25&amp;AO26="SC",AO25&amp;AO26="CC")),"Y",IF(AND(K24&amp;K25&amp;K26="WLW",BK26&lt;&gt;"B",OR(AO24&amp;AO25&amp;AO26="SCC",AO24&amp;AO25&amp;AO26="CCC")),"Y","N"))))</f>
        <v>N</v>
      </c>
      <c r="AV26" s="1" t="str">
        <f>IF(AV25="Y","N",IF(M25="","",IF(AND(R25&amp;R26="WW",OR(AO25&amp;AO26="SC",AO25&amp;AO26="CC")),"Y",IF(AND(R24&amp;R25&amp;R26="WLW",BM26&lt;&gt;"B",OR(AO24&amp;AO25&amp;AO26="SCC",AO24&amp;AO25&amp;AO26="CCC")),"Y","N"))))</f>
        <v>N</v>
      </c>
      <c r="AW26" s="1" t="str">
        <f t="shared" si="21"/>
        <v>N</v>
      </c>
      <c r="AX26" s="1" t="str">
        <f>IF(M25="","",IF(AA26="D3",IF(BG26="P",BM26,""),IF(BG26="B",BM26,"")))</f>
        <v>F2</v>
      </c>
      <c r="AY26" s="1" t="str">
        <f>IF(M25="","",IF(AA26="D3",IF(BG26="B",BM26,""),IF(BG26="P",BM26,"")))</f>
        <v/>
      </c>
      <c r="AZ26" s="1">
        <f>IF('Hedging Dashboard'!AH26="P",IF(AZ25="",1,AZ25+1),"")</f>
        <v>1</v>
      </c>
      <c r="BA26" s="1" t="str">
        <f>IF('Hedging Dashboard'!AH26="B",IF(BA25="",1,BA25+1),"")</f>
        <v/>
      </c>
      <c r="BB26" s="1" t="str">
        <f t="shared" ref="BB26:BC45" si="44">IF(AZ21="",0,AZ21)&amp;IF(AZ22="",0,AZ22)&amp;IF(AZ23="",0,AZ23)&amp;IF(AZ24="",0,AZ24)&amp;IF(AZ25="",0,AZ25)</f>
        <v>34000</v>
      </c>
      <c r="BC26" s="1" t="str">
        <f t="shared" si="44"/>
        <v>00123</v>
      </c>
      <c r="BD26" s="1" t="str">
        <f t="shared" si="34"/>
        <v>234000</v>
      </c>
      <c r="BE26" s="1" t="str">
        <f t="shared" si="34"/>
        <v>000123</v>
      </c>
      <c r="BF26" s="1" t="str">
        <f t="shared" si="35"/>
        <v>B</v>
      </c>
      <c r="BG26" s="1" t="str">
        <f t="shared" si="36"/>
        <v>B</v>
      </c>
      <c r="BH26" s="1" t="str">
        <f>IF(AE25="",AF25,AE25)&amp;F25</f>
        <v>BW</v>
      </c>
      <c r="BI26" s="1" t="str">
        <f t="shared" si="37"/>
        <v>L4</v>
      </c>
      <c r="BJ26" s="1" t="str">
        <f>IF(AG25="",AH25,AG25)&amp;K25</f>
        <v>F3W</v>
      </c>
      <c r="BK26" s="1" t="str">
        <f t="shared" si="38"/>
        <v>B</v>
      </c>
      <c r="BL26" s="1" t="str">
        <f>IF(AI25="",AJ25,AI25)&amp;R25</f>
        <v>BL</v>
      </c>
      <c r="BM26" s="1" t="str">
        <f t="shared" si="39"/>
        <v>F2</v>
      </c>
      <c r="BN26" s="1" t="str">
        <f t="shared" si="40"/>
        <v>4</v>
      </c>
      <c r="BO26" s="1">
        <f t="shared" si="41"/>
        <v>1</v>
      </c>
      <c r="BP26" s="1" t="str">
        <f t="shared" si="42"/>
        <v>2</v>
      </c>
      <c r="BS26" s="1">
        <f>General!A24</f>
        <v>0</v>
      </c>
      <c r="BT26" s="1">
        <f>General!B24</f>
        <v>0</v>
      </c>
      <c r="BU26" s="1" t="str">
        <f>General!C24</f>
        <v/>
      </c>
      <c r="BV26" s="1">
        <f>General!D24</f>
        <v>0</v>
      </c>
      <c r="BX26" s="1" t="str">
        <f>General!F24</f>
        <v>WLLW</v>
      </c>
      <c r="BY26" s="1">
        <f>General!G24</f>
        <v>1</v>
      </c>
    </row>
    <row r="27" spans="1:77" ht="15.75" thickBot="1">
      <c r="A27" s="1">
        <v>18</v>
      </c>
      <c r="B27" s="9" t="str">
        <f t="shared" si="11"/>
        <v>P5</v>
      </c>
      <c r="C27" s="102" t="str">
        <f t="shared" si="1"/>
        <v/>
      </c>
      <c r="D27" s="97" t="str">
        <f t="shared" si="23"/>
        <v>F2</v>
      </c>
      <c r="E27" s="98" t="str">
        <f t="shared" si="24"/>
        <v/>
      </c>
      <c r="F27" s="8" t="str">
        <f t="shared" si="12"/>
        <v>W</v>
      </c>
      <c r="H27" s="105" t="str">
        <f t="shared" si="2"/>
        <v/>
      </c>
      <c r="I27" s="97" t="str">
        <f t="shared" si="25"/>
        <v>F2</v>
      </c>
      <c r="J27" s="98" t="str">
        <f t="shared" si="26"/>
        <v/>
      </c>
      <c r="K27" s="8" t="str">
        <f t="shared" si="27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7" t="str">
        <f t="shared" si="28"/>
        <v>B</v>
      </c>
      <c r="Q27" s="98" t="str">
        <f t="shared" si="29"/>
        <v/>
      </c>
      <c r="R27" s="4" t="str">
        <f t="shared" si="30"/>
        <v>W</v>
      </c>
      <c r="S27" s="4">
        <f t="shared" si="13"/>
        <v>-24</v>
      </c>
      <c r="T27" s="107" t="str">
        <f t="shared" si="31"/>
        <v/>
      </c>
      <c r="U27" s="4">
        <f>IF(M27="","",IF(B27="NB",U26,IF(T27="",SUM($T$5:$T27)+S27,SUM($T$5:$T27))))</f>
        <v>-25</v>
      </c>
      <c r="V27" s="109" t="str">
        <f t="shared" si="0"/>
        <v/>
      </c>
      <c r="W27" s="83">
        <f>IF(M27="","",IF(K27="W",0+BO27,0-BO27)+IF(F27="W",0+BN27,0-BN27))+IF(R27="W",0+BP27,0-BP27)</f>
        <v>5</v>
      </c>
      <c r="X27" s="85" t="str">
        <f t="shared" si="14"/>
        <v>W</v>
      </c>
      <c r="Y27" s="9" t="str">
        <f t="shared" si="6"/>
        <v>B</v>
      </c>
      <c r="Z27" s="4" t="str">
        <f t="shared" si="7"/>
        <v>B</v>
      </c>
      <c r="AA27" s="4" t="str">
        <f t="shared" si="8"/>
        <v>F3</v>
      </c>
      <c r="AB27" s="4" t="str">
        <f t="shared" si="4"/>
        <v>WL</v>
      </c>
      <c r="AC27" s="4" t="str">
        <f t="shared" si="9"/>
        <v>WL</v>
      </c>
      <c r="AD27" s="4" t="str">
        <f t="shared" si="10"/>
        <v>LW</v>
      </c>
      <c r="AE27" s="1" t="str">
        <f>IF(M26="","",IF(Y27="B",IF(M26="P",BI27,""),IF(BG27="P",BI27,"")))</f>
        <v>F2</v>
      </c>
      <c r="AF27" s="1" t="str">
        <f>IF(M26="","",IF(Y27="B",IF(M26="B",BI27,""),IF(BG27="B",BI27,"")))</f>
        <v/>
      </c>
      <c r="AG27" s="1" t="str">
        <f>IF(M26="","",IF(Z27="B",IF(M26="P",BK27,""),IF(BG27="B",BK27,"")))</f>
        <v>F2</v>
      </c>
      <c r="AH27" s="1" t="str">
        <f>IF(M26="","",IF(Z27="B",IF(M26="B",BK27,""),IF(BG27="P",BK27,"")))</f>
        <v/>
      </c>
      <c r="AI27" s="1" t="str">
        <f t="shared" si="15"/>
        <v>B</v>
      </c>
      <c r="AJ27" s="1" t="str">
        <f t="shared" si="16"/>
        <v/>
      </c>
      <c r="AK27" s="1">
        <f t="shared" si="32"/>
        <v>5</v>
      </c>
      <c r="AL27" s="1">
        <f t="shared" si="33"/>
        <v>0</v>
      </c>
      <c r="AM27" s="1">
        <f t="shared" si="5"/>
        <v>-6</v>
      </c>
      <c r="AN27" s="1">
        <f>IF(X27="",0,IFERROR(VLOOKUP(X22&amp;X23&amp;X24&amp;X25&amp;X26&amp;X27,BX:BY,2,FALSE),0))</f>
        <v>1</v>
      </c>
      <c r="AO27" s="1" t="str">
        <f t="shared" si="43"/>
        <v>C</v>
      </c>
      <c r="AP27" s="1" t="str">
        <f t="shared" si="17"/>
        <v>Y</v>
      </c>
      <c r="AQ27" s="1" t="str">
        <f t="shared" si="18"/>
        <v>Y</v>
      </c>
      <c r="AR27" s="1" t="str">
        <f t="shared" si="19"/>
        <v>N</v>
      </c>
      <c r="AS27" s="1">
        <f t="shared" si="20"/>
        <v>15</v>
      </c>
      <c r="AT27" s="15" t="str">
        <f>IF(AT26="Y","N",IF(M26="","",(IF(AND(F26&amp;F27="WW",OR(AO26&amp;AO27="SC",AO26&amp;AO27="CC")),"Y",IF(AND(F25&amp;F26&amp;F27="WLW",BI27&lt;&gt;"B",OR(F25&amp;F26&amp;F27="SCC",F25&amp;F26&amp;F27="CCC")),"Y","N")))))</f>
        <v>N</v>
      </c>
      <c r="AU27" s="1" t="str">
        <f>IF(AU26="Y","N",IF(M26="","",IF(AND(K26&amp;K27="WW",OR(AO26&amp;AO27="SC",AO26&amp;AO27="CC")),"Y",IF(AND(K25&amp;K26&amp;K27="WLW",BK27&lt;&gt;"B",OR(AO25&amp;AO26&amp;AO27="SCC",AO25&amp;AO26&amp;AO27="CCC")),"Y","N"))))</f>
        <v>Y</v>
      </c>
      <c r="AV27" s="1" t="str">
        <f>IF(AV26="Y","N",IF(M26="","",IF(AND(R26&amp;R27="WW",OR(AO26&amp;AO27="SC",AO26&amp;AO27="CC")),"Y",IF(AND(R25&amp;R26&amp;R27="WLW",BM27&lt;&gt;"B",OR(AO25&amp;AO26&amp;AO27="SCC",AO25&amp;AO26&amp;AO27="CCC")),"Y","N"))))</f>
        <v>Y</v>
      </c>
      <c r="AW27" s="1" t="str">
        <f t="shared" si="21"/>
        <v>N</v>
      </c>
      <c r="AX27" s="1" t="str">
        <f>IF(M26="","",IF(AA27="D3",IF(BG27="P",BM27,""),IF(BG27="B",BM27,"")))</f>
        <v>B</v>
      </c>
      <c r="AY27" s="1" t="str">
        <f>IF(M26="","",IF(AA27="D3",IF(BG27="B",BM27,""),IF(BG27="P",BM27,"")))</f>
        <v/>
      </c>
      <c r="AZ27" s="1">
        <f>IF('Hedging Dashboard'!AH27="P",IF(AZ26="",1,AZ26+1),"")</f>
        <v>2</v>
      </c>
      <c r="BA27" s="1" t="str">
        <f>IF('Hedging Dashboard'!AH27="B",IF(BA26="",1,BA26+1),"")</f>
        <v/>
      </c>
      <c r="BB27" s="1" t="str">
        <f t="shared" si="44"/>
        <v>40001</v>
      </c>
      <c r="BC27" s="1" t="str">
        <f t="shared" si="44"/>
        <v>01230</v>
      </c>
      <c r="BD27" s="1" t="str">
        <f t="shared" si="34"/>
        <v>340001</v>
      </c>
      <c r="BE27" s="1" t="str">
        <f t="shared" si="34"/>
        <v>001230</v>
      </c>
      <c r="BF27" s="1" t="str">
        <f t="shared" si="35"/>
        <v>B</v>
      </c>
      <c r="BG27" s="1" t="str">
        <f t="shared" si="36"/>
        <v>B</v>
      </c>
      <c r="BH27" s="1" t="str">
        <f>IF(AE26="",AF26,AE26)&amp;F26</f>
        <v>L4L</v>
      </c>
      <c r="BI27" s="1" t="str">
        <f t="shared" si="37"/>
        <v>F2</v>
      </c>
      <c r="BJ27" s="1" t="str">
        <f>IF(AG26="",AH26,AG26)&amp;K26</f>
        <v>BL</v>
      </c>
      <c r="BK27" s="1" t="str">
        <f t="shared" si="38"/>
        <v>F2</v>
      </c>
      <c r="BL27" s="1" t="str">
        <f>IF(AI26="",AJ26,AI26)&amp;R26</f>
        <v>F2W</v>
      </c>
      <c r="BM27" s="1" t="str">
        <f t="shared" si="39"/>
        <v>B</v>
      </c>
      <c r="BN27" s="1" t="str">
        <f t="shared" si="40"/>
        <v>2</v>
      </c>
      <c r="BO27" s="1" t="str">
        <f t="shared" si="41"/>
        <v>2</v>
      </c>
      <c r="BP27" s="1">
        <f t="shared" si="42"/>
        <v>1</v>
      </c>
      <c r="BS27" s="1">
        <f>General!A25</f>
        <v>0</v>
      </c>
      <c r="BT27" s="1">
        <f>General!B25</f>
        <v>0</v>
      </c>
      <c r="BU27" s="1" t="str">
        <f>General!C25</f>
        <v/>
      </c>
      <c r="BV27" s="1">
        <f>General!D25</f>
        <v>0</v>
      </c>
      <c r="BX27" s="1" t="str">
        <f>General!F25</f>
        <v>WLWL</v>
      </c>
      <c r="BY27" s="1">
        <f>General!G25</f>
        <v>-1</v>
      </c>
    </row>
    <row r="28" spans="1:77" ht="15.75" thickBot="1">
      <c r="A28" s="1">
        <v>19</v>
      </c>
      <c r="B28" s="9" t="str">
        <f t="shared" si="11"/>
        <v>B2</v>
      </c>
      <c r="C28" s="102" t="str">
        <f t="shared" si="1"/>
        <v/>
      </c>
      <c r="D28" s="97" t="str">
        <f t="shared" si="23"/>
        <v>B</v>
      </c>
      <c r="E28" s="98" t="str">
        <f t="shared" si="24"/>
        <v/>
      </c>
      <c r="F28" s="8" t="str">
        <f t="shared" si="12"/>
        <v>W</v>
      </c>
      <c r="H28" s="105" t="str">
        <f t="shared" si="2"/>
        <v/>
      </c>
      <c r="I28" s="97" t="str">
        <f t="shared" si="25"/>
        <v>B</v>
      </c>
      <c r="J28" s="98" t="str">
        <f t="shared" si="26"/>
        <v/>
      </c>
      <c r="K28" s="8" t="str">
        <f t="shared" si="27"/>
        <v>W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7" t="str">
        <f t="shared" si="28"/>
        <v/>
      </c>
      <c r="Q28" s="98" t="str">
        <f t="shared" si="29"/>
        <v>L4</v>
      </c>
      <c r="R28" s="4" t="str">
        <f t="shared" si="30"/>
        <v>L</v>
      </c>
      <c r="S28" s="4">
        <f t="shared" si="13"/>
        <v>-26</v>
      </c>
      <c r="T28" s="107" t="str">
        <f t="shared" si="31"/>
        <v/>
      </c>
      <c r="U28" s="4">
        <f>IF(M28="","",IF(B28="NB",U27,IF(T28="",SUM($T$5:$T28)+S28,SUM($T$5:$T28))))</f>
        <v>-27</v>
      </c>
      <c r="V28" s="109" t="str">
        <f t="shared" si="0"/>
        <v/>
      </c>
      <c r="W28" s="83">
        <f>IF(M28="","",IF(K28="W",0+BO28,0-BO28)+IF(F28="W",0+BN28,0-BN28))+IF(R28="W",0+BP28,0-BP28)</f>
        <v>-2</v>
      </c>
      <c r="X28" s="85" t="str">
        <f t="shared" si="14"/>
        <v>L</v>
      </c>
      <c r="Y28" s="9" t="str">
        <f t="shared" si="6"/>
        <v>B</v>
      </c>
      <c r="Z28" s="4" t="str">
        <f t="shared" si="7"/>
        <v>B</v>
      </c>
      <c r="AA28" s="4" t="str">
        <f t="shared" si="8"/>
        <v>F3</v>
      </c>
      <c r="AB28" s="4" t="str">
        <f t="shared" si="4"/>
        <v>LW</v>
      </c>
      <c r="AC28" s="4" t="str">
        <f t="shared" si="9"/>
        <v>LW</v>
      </c>
      <c r="AD28" s="4" t="str">
        <f t="shared" si="10"/>
        <v>WW</v>
      </c>
      <c r="AE28" s="1" t="str">
        <f>IF(M27="","",IF(Y28="B",IF(M27="P",BI28,""),IF(BG28="P",BI28,"")))</f>
        <v>B</v>
      </c>
      <c r="AF28" s="1" t="str">
        <f>IF(M27="","",IF(Y28="B",IF(M27="B",BI28,""),IF(BG28="B",BI28,"")))</f>
        <v/>
      </c>
      <c r="AG28" s="1" t="str">
        <f>IF(M27="","",IF(Z28="B",IF(M27="P",BK28,""),IF(BG28="B",BK28,"")))</f>
        <v>B</v>
      </c>
      <c r="AH28" s="1" t="str">
        <f>IF(M27="","",IF(Z28="B",IF(M27="B",BK28,""),IF(BG28="P",BK28,"")))</f>
        <v/>
      </c>
      <c r="AI28" s="1" t="str">
        <f t="shared" si="15"/>
        <v/>
      </c>
      <c r="AJ28" s="1" t="str">
        <f t="shared" si="16"/>
        <v>L4</v>
      </c>
      <c r="AK28" s="1">
        <f t="shared" si="32"/>
        <v>2</v>
      </c>
      <c r="AL28" s="1">
        <f t="shared" si="33"/>
        <v>4</v>
      </c>
      <c r="AM28" s="1">
        <f t="shared" si="5"/>
        <v>-7</v>
      </c>
      <c r="AN28" s="1">
        <f>IF(X28="",0,IFERROR(VLOOKUP(X23&amp;X24&amp;X25&amp;X26&amp;X27&amp;X28,BX:BY,2,FALSE),0))</f>
        <v>-1</v>
      </c>
      <c r="AO28" s="1" t="str">
        <f t="shared" si="43"/>
        <v>C</v>
      </c>
      <c r="AP28" s="1" t="str">
        <f t="shared" si="17"/>
        <v>N</v>
      </c>
      <c r="AQ28" s="1" t="str">
        <f t="shared" si="18"/>
        <v>N</v>
      </c>
      <c r="AR28" s="1" t="str">
        <f t="shared" si="19"/>
        <v>N</v>
      </c>
      <c r="AS28" s="1">
        <f t="shared" si="20"/>
        <v>16</v>
      </c>
      <c r="AT28" s="15" t="str">
        <f>IF(AT27="Y","N",IF(M27="","",(IF(AND(F27&amp;F28="WW",OR(AO27&amp;AO28="SC",AO27&amp;AO28="CC")),"Y",IF(AND(F26&amp;F27&amp;F28="WLW",BI28&lt;&gt;"B",OR(F26&amp;F27&amp;F28="SCC",F26&amp;F27&amp;F28="CCC")),"Y","N")))))</f>
        <v>Y</v>
      </c>
      <c r="AU28" s="1" t="str">
        <f>IF(AU27="Y","N",IF(M27="","",IF(AND(K27&amp;K28="WW",OR(AO27&amp;AO28="SC",AO27&amp;AO28="CC")),"Y",IF(AND(K26&amp;K27&amp;K28="WLW",BK28&lt;&gt;"B",OR(AO26&amp;AO27&amp;AO28="SCC",AO26&amp;AO27&amp;AO28="CCC")),"Y","N"))))</f>
        <v>N</v>
      </c>
      <c r="AV28" s="1" t="str">
        <f>IF(AV27="Y","N",IF(M27="","",IF(AND(R27&amp;R28="WW",OR(AO27&amp;AO28="SC",AO27&amp;AO28="CC")),"Y",IF(AND(R26&amp;R27&amp;R28="WLW",BM28&lt;&gt;"B",OR(AO26&amp;AO27&amp;AO28="SCC",AO26&amp;AO27&amp;AO28="CCC")),"Y","N"))))</f>
        <v>N</v>
      </c>
      <c r="AW28" s="1" t="str">
        <f t="shared" si="21"/>
        <v>N</v>
      </c>
      <c r="AX28" s="1" t="str">
        <f>IF(M27="","",IF(AA28="D3",IF(BG28="P",BM28,""),IF(BG28="B",BM28,"")))</f>
        <v/>
      </c>
      <c r="AY28" s="1" t="str">
        <f>IF(M27="","",IF(AA28="D3",IF(BG28="B",BM28,""),IF(BG28="P",BM28,"")))</f>
        <v>L4</v>
      </c>
      <c r="AZ28" s="1">
        <f>IF('Hedging Dashboard'!AH28="P",IF(AZ27="",1,AZ27+1),"")</f>
        <v>3</v>
      </c>
      <c r="BA28" s="1" t="str">
        <f>IF('Hedging Dashboard'!AH28="B",IF(BA27="",1,BA27+1),"")</f>
        <v/>
      </c>
      <c r="BB28" s="1" t="str">
        <f t="shared" si="44"/>
        <v>00012</v>
      </c>
      <c r="BC28" s="1" t="str">
        <f t="shared" si="44"/>
        <v>12300</v>
      </c>
      <c r="BD28" s="1" t="str">
        <f t="shared" si="34"/>
        <v>400012</v>
      </c>
      <c r="BE28" s="1" t="str">
        <f t="shared" si="34"/>
        <v>012300</v>
      </c>
      <c r="BF28" s="1" t="str">
        <f t="shared" si="35"/>
        <v>B</v>
      </c>
      <c r="BG28" s="1" t="str">
        <f t="shared" si="36"/>
        <v>P</v>
      </c>
      <c r="BH28" s="1" t="str">
        <f>IF(AE27="",AF27,AE27)&amp;F27</f>
        <v>F2W</v>
      </c>
      <c r="BI28" s="1" t="str">
        <f t="shared" si="37"/>
        <v>B</v>
      </c>
      <c r="BJ28" s="1" t="str">
        <f>IF(AG27="",AH27,AG27)&amp;K27</f>
        <v>F2W</v>
      </c>
      <c r="BK28" s="1" t="str">
        <f t="shared" si="38"/>
        <v>B</v>
      </c>
      <c r="BL28" s="1" t="str">
        <f>IF(AI27="",AJ27,AI27)&amp;R27</f>
        <v>BW</v>
      </c>
      <c r="BM28" s="1" t="str">
        <f t="shared" si="39"/>
        <v>L4</v>
      </c>
      <c r="BN28" s="1">
        <f t="shared" si="40"/>
        <v>1</v>
      </c>
      <c r="BO28" s="1">
        <f t="shared" si="41"/>
        <v>1</v>
      </c>
      <c r="BP28" s="1" t="str">
        <f t="shared" si="42"/>
        <v>4</v>
      </c>
      <c r="BS28" s="1">
        <f>General!A26</f>
        <v>0</v>
      </c>
      <c r="BT28" s="1">
        <f>General!B26</f>
        <v>0</v>
      </c>
      <c r="BU28" s="1" t="str">
        <f>General!C26</f>
        <v/>
      </c>
      <c r="BV28" s="1">
        <f>General!D26</f>
        <v>0</v>
      </c>
      <c r="BX28" s="1" t="str">
        <f>General!F26</f>
        <v>WLWW</v>
      </c>
      <c r="BY28" s="1">
        <f>General!G26</f>
        <v>3</v>
      </c>
    </row>
    <row r="29" spans="1:77" ht="15.75" thickBot="1">
      <c r="A29" s="1">
        <v>20</v>
      </c>
      <c r="B29" s="86" t="str">
        <f t="shared" si="11"/>
        <v>P6</v>
      </c>
      <c r="C29" s="103" t="str">
        <f t="shared" si="1"/>
        <v/>
      </c>
      <c r="D29" s="99" t="str">
        <f t="shared" si="23"/>
        <v>L4</v>
      </c>
      <c r="E29" s="100" t="str">
        <f t="shared" si="24"/>
        <v/>
      </c>
      <c r="F29" s="10" t="str">
        <f t="shared" si="12"/>
        <v>W</v>
      </c>
      <c r="H29" s="106" t="str">
        <f t="shared" si="2"/>
        <v/>
      </c>
      <c r="I29" s="99" t="str">
        <f t="shared" si="25"/>
        <v>L4</v>
      </c>
      <c r="J29" s="100" t="str">
        <f t="shared" si="26"/>
        <v/>
      </c>
      <c r="K29" s="10" t="str">
        <f t="shared" si="27"/>
        <v>W</v>
      </c>
      <c r="L29" s="54"/>
      <c r="M29" s="18" t="str">
        <f>IF('Hedging Dashboard'!AH29="","",'Hedging Dashboard'!AH29)</f>
        <v>P</v>
      </c>
      <c r="O29" s="86" t="str">
        <f t="shared" si="3"/>
        <v/>
      </c>
      <c r="P29" s="99" t="str">
        <f t="shared" si="28"/>
        <v/>
      </c>
      <c r="Q29" s="100" t="str">
        <f t="shared" si="29"/>
        <v>F2</v>
      </c>
      <c r="R29" s="5" t="str">
        <f t="shared" si="30"/>
        <v>L</v>
      </c>
      <c r="S29" s="5">
        <f t="shared" si="13"/>
        <v>-20</v>
      </c>
      <c r="T29" s="107" t="str">
        <f t="shared" si="31"/>
        <v/>
      </c>
      <c r="U29" s="5">
        <f>IF(M29="","",IF(B29="NB",U28,IF(T29="",SUM($T$5:$T29)+S29,SUM($T$5:$T29))))</f>
        <v>-21</v>
      </c>
      <c r="V29" s="110" t="str">
        <f t="shared" si="0"/>
        <v/>
      </c>
      <c r="W29" s="83">
        <f>IF(M29="","",IF(K29="W",0+BO29,0-BO29)+IF(F29="W",0+BN29,0-BN29))+IF(R29="W",0+BP29,0-BP29)</f>
        <v>6</v>
      </c>
      <c r="X29" s="85" t="str">
        <f t="shared" si="14"/>
        <v>W</v>
      </c>
      <c r="Y29" s="9" t="str">
        <f t="shared" si="6"/>
        <v>B</v>
      </c>
      <c r="Z29" s="4" t="str">
        <f t="shared" si="7"/>
        <v>B</v>
      </c>
      <c r="AA29" s="4" t="str">
        <f t="shared" si="8"/>
        <v>F3</v>
      </c>
      <c r="AB29" s="4" t="str">
        <f t="shared" si="4"/>
        <v>WW</v>
      </c>
      <c r="AC29" s="4" t="str">
        <f t="shared" si="9"/>
        <v>WW</v>
      </c>
      <c r="AD29" s="4" t="str">
        <f t="shared" si="10"/>
        <v>WL</v>
      </c>
      <c r="AE29" s="1" t="str">
        <f>IF(M28="","",IF(Y29="B",IF(M28="P",BI29,""),IF(BG29="P",BI29,"")))</f>
        <v>L4</v>
      </c>
      <c r="AF29" s="1" t="str">
        <f>IF(M28="","",IF(Y29="B",IF(M28="B",BI29,""),IF(BG29="B",BI29,"")))</f>
        <v/>
      </c>
      <c r="AG29" s="1" t="str">
        <f>IF(M28="","",IF(Z29="B",IF(M28="P",BK29,""),IF(BG29="B",BK29,"")))</f>
        <v>L4</v>
      </c>
      <c r="AH29" s="1" t="str">
        <f>IF(M28="","",IF(Z29="B",IF(M28="B",BK29,""),IF(BG29="P",BK29,"")))</f>
        <v/>
      </c>
      <c r="AI29" s="1" t="str">
        <f t="shared" si="15"/>
        <v/>
      </c>
      <c r="AJ29" s="1" t="str">
        <f t="shared" si="16"/>
        <v>F2</v>
      </c>
      <c r="AK29" s="1">
        <f t="shared" si="32"/>
        <v>8</v>
      </c>
      <c r="AL29" s="1">
        <f t="shared" si="33"/>
        <v>2</v>
      </c>
      <c r="AM29" s="1">
        <f t="shared" si="5"/>
        <v>-6</v>
      </c>
      <c r="AN29" s="1">
        <f>IF(X29="",0,IFERROR(VLOOKUP(X24&amp;X25&amp;X26&amp;X27&amp;X28&amp;X29,BX:BY,2,FALSE),0))</f>
        <v>1</v>
      </c>
      <c r="AO29" s="1" t="str">
        <f t="shared" si="43"/>
        <v>C</v>
      </c>
      <c r="AP29" s="1" t="str">
        <f t="shared" si="17"/>
        <v>Y</v>
      </c>
      <c r="AQ29" s="1" t="str">
        <f t="shared" si="18"/>
        <v>Y</v>
      </c>
      <c r="AR29" s="1" t="str">
        <f t="shared" si="19"/>
        <v>Y</v>
      </c>
      <c r="AS29" s="1">
        <f t="shared" si="20"/>
        <v>17</v>
      </c>
      <c r="AT29" s="15" t="str">
        <f>IF(AT28="Y","N",IF(M28="","",(IF(AND(F28&amp;F29="WW",OR(AO28&amp;AO29="SC",AO28&amp;AO29="CC")),"Y",IF(AND(F27&amp;F28&amp;F29="WLW",BI29&lt;&gt;"B",OR(F27&amp;F28&amp;F29="SCC",F27&amp;F28&amp;F29="CCC")),"Y","N")))))</f>
        <v>N</v>
      </c>
      <c r="AU29" s="1" t="str">
        <f>IF(AU28="Y","N",IF(M28="","",IF(AND(K28&amp;K29="WW",OR(AO28&amp;AO29="SC",AO28&amp;AO29="CC")),"Y",IF(AND(K27&amp;K28&amp;K29="WLW",BK29&lt;&gt;"B",OR(AO27&amp;AO28&amp;AO29="SCC",AO27&amp;AO28&amp;AO29="CCC")),"Y","N"))))</f>
        <v>Y</v>
      </c>
      <c r="AV29" s="1" t="str">
        <f>IF(AV28="Y","N",IF(M28="","",IF(AND(R28&amp;R29="WW",OR(AO28&amp;AO29="SC",AO28&amp;AO29="CC")),"Y",IF(AND(R27&amp;R28&amp;R29="WLW",BM29&lt;&gt;"B",OR(AO27&amp;AO28&amp;AO29="SCC",AO27&amp;AO28&amp;AO29="CCC")),"Y","N"))))</f>
        <v>N</v>
      </c>
      <c r="AW29" s="1" t="str">
        <f t="shared" si="21"/>
        <v>N</v>
      </c>
      <c r="AX29" s="1" t="str">
        <f>IF(M28="","",IF(AA29="D3",IF(BG29="P",BM29,""),IF(BG29="B",BM29,"")))</f>
        <v/>
      </c>
      <c r="AY29" s="1" t="str">
        <f>IF(M28="","",IF(AA29="D3",IF(BG29="B",BM29,""),IF(BG29="P",BM29,"")))</f>
        <v>F2</v>
      </c>
      <c r="AZ29" s="1">
        <f>IF('Hedging Dashboard'!AH29="P",IF(AZ28="",1,AZ28+1),"")</f>
        <v>4</v>
      </c>
      <c r="BA29" s="1" t="str">
        <f>IF('Hedging Dashboard'!AH29="B",IF(BA28="",1,BA28+1),"")</f>
        <v/>
      </c>
      <c r="BB29" s="1" t="str">
        <f t="shared" si="44"/>
        <v>00123</v>
      </c>
      <c r="BC29" s="1" t="str">
        <f t="shared" si="44"/>
        <v>23000</v>
      </c>
      <c r="BD29" s="1" t="str">
        <f t="shared" si="34"/>
        <v>000123</v>
      </c>
      <c r="BE29" s="1" t="str">
        <f t="shared" si="34"/>
        <v>123000</v>
      </c>
      <c r="BF29" s="1" t="str">
        <f t="shared" si="35"/>
        <v>P</v>
      </c>
      <c r="BG29" s="1" t="str">
        <f t="shared" si="36"/>
        <v>P</v>
      </c>
      <c r="BH29" s="1" t="str">
        <f>IF(AE28="",AF28,AE28)&amp;F28</f>
        <v>BW</v>
      </c>
      <c r="BI29" s="1" t="str">
        <f t="shared" si="37"/>
        <v>L4</v>
      </c>
      <c r="BJ29" s="1" t="str">
        <f>IF(AG28="",AH28,AG28)&amp;K28</f>
        <v>BW</v>
      </c>
      <c r="BK29" s="1" t="str">
        <f t="shared" si="38"/>
        <v>L4</v>
      </c>
      <c r="BL29" s="1" t="str">
        <f>IF(AI28="",AJ28,AI28)&amp;R28</f>
        <v>L4L</v>
      </c>
      <c r="BM29" s="1" t="str">
        <f t="shared" si="39"/>
        <v>F2</v>
      </c>
      <c r="BN29" s="1" t="str">
        <f t="shared" si="40"/>
        <v>4</v>
      </c>
      <c r="BO29" s="1" t="str">
        <f t="shared" si="41"/>
        <v>4</v>
      </c>
      <c r="BP29" s="1" t="str">
        <f t="shared" si="42"/>
        <v>2</v>
      </c>
      <c r="BS29" s="1">
        <f>General!A27</f>
        <v>0</v>
      </c>
      <c r="BT29" s="1">
        <f>General!B27</f>
        <v>0</v>
      </c>
      <c r="BU29" s="1" t="str">
        <f>General!C27</f>
        <v/>
      </c>
      <c r="BV29" s="1">
        <f>General!D27</f>
        <v>0</v>
      </c>
      <c r="BX29" s="1" t="str">
        <f>General!F27</f>
        <v>WWLL</v>
      </c>
      <c r="BY29" s="1">
        <f>General!G27</f>
        <v>-3</v>
      </c>
    </row>
    <row r="30" spans="1:77" ht="15.75" thickBot="1">
      <c r="A30" s="1">
        <v>21</v>
      </c>
      <c r="B30" s="12" t="str">
        <f t="shared" si="11"/>
        <v>P9</v>
      </c>
      <c r="C30" s="101" t="str">
        <f t="shared" si="1"/>
        <v/>
      </c>
      <c r="D30" s="13" t="str">
        <f t="shared" si="23"/>
        <v>L3</v>
      </c>
      <c r="E30" s="45" t="str">
        <f t="shared" si="24"/>
        <v/>
      </c>
      <c r="F30" s="14" t="str">
        <f t="shared" si="12"/>
        <v/>
      </c>
      <c r="H30" s="104" t="str">
        <f t="shared" si="2"/>
        <v/>
      </c>
      <c r="I30" s="13" t="str">
        <f t="shared" si="25"/>
        <v>L3</v>
      </c>
      <c r="J30" s="45" t="str">
        <f t="shared" si="26"/>
        <v/>
      </c>
      <c r="K30" s="14" t="str">
        <f t="shared" si="27"/>
        <v/>
      </c>
      <c r="L30" s="54"/>
      <c r="M30" s="16" t="str">
        <f>IF('Hedging Dashboard'!AH30="","",'Hedging Dashboard'!AH30)</f>
        <v/>
      </c>
      <c r="O30" s="12" t="str">
        <f t="shared" si="3"/>
        <v>D3</v>
      </c>
      <c r="P30" s="13" t="str">
        <f t="shared" si="28"/>
        <v>F3</v>
      </c>
      <c r="Q30" s="45" t="str">
        <f t="shared" si="29"/>
        <v/>
      </c>
      <c r="R30" s="96" t="str">
        <f t="shared" si="30"/>
        <v/>
      </c>
      <c r="S30" s="96" t="str">
        <f t="shared" si="13"/>
        <v/>
      </c>
      <c r="T30" s="107" t="str">
        <f t="shared" si="31"/>
        <v/>
      </c>
      <c r="U30" s="96" t="str">
        <f>IF(M30="","",IF(B30="NB",U29,IF(T30="",SUM($T$5:$T30)+S30,SUM($T$5:$T30))))</f>
        <v/>
      </c>
      <c r="V30" s="108" t="str">
        <f t="shared" si="0"/>
        <v/>
      </c>
      <c r="W30" s="83" t="e">
        <f>IF(M30="","",IF(K30="W",0+BO30,0-BO30)+IF(F30="W",0+BN30,0-BN30))+IF(R30="W",0+BP30,0-BP30)</f>
        <v>#VALUE!</v>
      </c>
      <c r="X30" s="85" t="str">
        <f t="shared" si="14"/>
        <v/>
      </c>
      <c r="Y30" s="9" t="str">
        <f t="shared" si="6"/>
        <v>B</v>
      </c>
      <c r="Z30" s="4" t="str">
        <f t="shared" si="7"/>
        <v>B</v>
      </c>
      <c r="AA30" s="4" t="str">
        <f t="shared" si="8"/>
        <v>D3</v>
      </c>
      <c r="AB30" s="4" t="str">
        <f t="shared" si="4"/>
        <v>WW</v>
      </c>
      <c r="AC30" s="4" t="str">
        <f t="shared" si="9"/>
        <v>WW</v>
      </c>
      <c r="AD30" s="4" t="str">
        <f t="shared" si="10"/>
        <v>LL</v>
      </c>
      <c r="AE30" s="1" t="str">
        <f>IF(M29="","",IF(Y30="B",IF(M29="P",BI30,""),IF(BG30="P",BI30,"")))</f>
        <v>L3</v>
      </c>
      <c r="AF30" s="1" t="str">
        <f>IF(M29="","",IF(Y30="B",IF(M29="B",BI30,""),IF(BG30="B",BI30,"")))</f>
        <v/>
      </c>
      <c r="AG30" s="1" t="str">
        <f>IF(M29="","",IF(Z30="B",IF(M29="P",BK30,""),IF(BG30="B",BK30,"")))</f>
        <v>L3</v>
      </c>
      <c r="AH30" s="1" t="str">
        <f>IF(M29="","",IF(Z30="B",IF(M29="B",BK30,""),IF(BG30="P",BK30,"")))</f>
        <v/>
      </c>
      <c r="AI30" s="1" t="str">
        <f t="shared" si="15"/>
        <v>F3</v>
      </c>
      <c r="AJ30" s="1" t="str">
        <f t="shared" si="16"/>
        <v/>
      </c>
      <c r="AK30" s="1">
        <f t="shared" si="32"/>
        <v>9</v>
      </c>
      <c r="AL30" s="1">
        <f t="shared" si="33"/>
        <v>0</v>
      </c>
      <c r="AM30" s="1" t="str">
        <f t="shared" si="5"/>
        <v/>
      </c>
      <c r="AN30" s="1">
        <f>IF(X30="",0,IFERROR(VLOOKUP(X25&amp;X26&amp;X27&amp;X28&amp;X29&amp;X30,BX:BY,2,FALSE),0))</f>
        <v>0</v>
      </c>
      <c r="AO30" s="1" t="str">
        <f t="shared" si="43"/>
        <v>C</v>
      </c>
      <c r="AP30" s="1" t="str">
        <f t="shared" si="17"/>
        <v>Y</v>
      </c>
      <c r="AQ30" s="1" t="str">
        <f t="shared" si="18"/>
        <v>Y</v>
      </c>
      <c r="AR30" s="1" t="str">
        <f t="shared" si="19"/>
        <v>N</v>
      </c>
      <c r="AS30" s="1">
        <f t="shared" si="20"/>
        <v>18</v>
      </c>
      <c r="AT30" s="15" t="str">
        <f>IF(AT29="Y","N",IF(M29="","",(IF(AND(F29&amp;F30="WW",OR(AO29&amp;AO30="SC",AO29&amp;AO30="CC")),"Y",IF(AND(F28&amp;F29&amp;F30="WLW",BI30&lt;&gt;"B",OR(F28&amp;F29&amp;F30="SCC",F28&amp;F29&amp;F30="CCC")),"Y","N")))))</f>
        <v>N</v>
      </c>
      <c r="AU30" s="1" t="str">
        <f>IF(AU29="Y","N",IF(M29="","",IF(AND(K29&amp;K30="WW",OR(AO29&amp;AO30="SC",AO29&amp;AO30="CC")),"Y",IF(AND(K28&amp;K29&amp;K30="WLW",BK30&lt;&gt;"B",OR(AO28&amp;AO29&amp;AO30="SCC",AO28&amp;AO29&amp;AO30="CCC")),"Y","N"))))</f>
        <v>N</v>
      </c>
      <c r="AV30" s="1" t="str">
        <f>IF(AV29="Y","N",IF(M29="","",IF(AND(R29&amp;R30="WW",OR(AO29&amp;AO30="SC",AO29&amp;AO30="CC")),"Y",IF(AND(R28&amp;R29&amp;R30="WLW",BM30&lt;&gt;"B",OR(AO28&amp;AO29&amp;AO30="SCC",AO28&amp;AO29&amp;AO30="CCC")),"Y","N"))))</f>
        <v>N</v>
      </c>
      <c r="AW30" s="1" t="str">
        <f t="shared" si="21"/>
        <v>N</v>
      </c>
      <c r="AX30" s="1" t="str">
        <f>IF(M29="","",IF(AA30="D3",IF(BG30="P",BM30,""),IF(BG30="B",BM30,"")))</f>
        <v>F3</v>
      </c>
      <c r="AY30" s="1" t="str">
        <f>IF(M29="","",IF(AA30="D3",IF(BG30="B",BM30,""),IF(BG30="P",BM30,"")))</f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44"/>
        <v>01234</v>
      </c>
      <c r="BC30" s="1" t="str">
        <f t="shared" si="44"/>
        <v>30000</v>
      </c>
      <c r="BD30" s="1" t="str">
        <f t="shared" si="34"/>
        <v>001234</v>
      </c>
      <c r="BE30" s="1" t="str">
        <f t="shared" si="34"/>
        <v>230000</v>
      </c>
      <c r="BF30" s="1" t="str">
        <f t="shared" si="35"/>
        <v>P</v>
      </c>
      <c r="BG30" s="1" t="str">
        <f t="shared" si="36"/>
        <v>P</v>
      </c>
      <c r="BH30" s="1" t="str">
        <f>IF(AE29="",AF29,AE29)&amp;F29</f>
        <v>L4W</v>
      </c>
      <c r="BI30" s="1" t="str">
        <f t="shared" si="37"/>
        <v>L3</v>
      </c>
      <c r="BJ30" s="1" t="str">
        <f>IF(AG29="",AH29,AG29)&amp;K29</f>
        <v>L4W</v>
      </c>
      <c r="BK30" s="1" t="str">
        <f t="shared" si="38"/>
        <v>L3</v>
      </c>
      <c r="BL30" s="1" t="str">
        <f>IF(AI29="",AJ29,AI29)&amp;R29</f>
        <v>F2L</v>
      </c>
      <c r="BM30" s="1" t="str">
        <f t="shared" si="39"/>
        <v>F3</v>
      </c>
      <c r="BN30" s="1" t="str">
        <f t="shared" si="40"/>
        <v>3</v>
      </c>
      <c r="BO30" s="1" t="str">
        <f t="shared" si="41"/>
        <v>3</v>
      </c>
      <c r="BP30" s="1" t="str">
        <f t="shared" si="42"/>
        <v>3</v>
      </c>
      <c r="BS30" s="1">
        <f>General!A28</f>
        <v>0</v>
      </c>
      <c r="BT30" s="1">
        <f>General!B28</f>
        <v>0</v>
      </c>
      <c r="BU30" s="1" t="str">
        <f>General!C28</f>
        <v/>
      </c>
      <c r="BV30" s="1">
        <f>General!D28</f>
        <v>0</v>
      </c>
      <c r="BX30" s="1" t="str">
        <f>General!F28</f>
        <v>WWLW</v>
      </c>
      <c r="BY30" s="1">
        <f>General!G28</f>
        <v>1</v>
      </c>
    </row>
    <row r="31" spans="1:77" ht="15.75" thickBot="1">
      <c r="A31" s="1">
        <v>22</v>
      </c>
      <c r="B31" s="9" t="str">
        <f t="shared" si="11"/>
        <v/>
      </c>
      <c r="C31" s="102" t="str">
        <f t="shared" si="1"/>
        <v/>
      </c>
      <c r="D31" s="97" t="str">
        <f t="shared" si="23"/>
        <v/>
      </c>
      <c r="E31" s="98" t="str">
        <f t="shared" si="24"/>
        <v/>
      </c>
      <c r="F31" s="8" t="str">
        <f t="shared" si="12"/>
        <v/>
      </c>
      <c r="H31" s="105" t="str">
        <f t="shared" si="2"/>
        <v/>
      </c>
      <c r="I31" s="97" t="str">
        <f t="shared" si="25"/>
        <v/>
      </c>
      <c r="J31" s="98" t="str">
        <f t="shared" si="26"/>
        <v/>
      </c>
      <c r="K31" s="8" t="str">
        <f t="shared" si="27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7" t="str">
        <f t="shared" si="28"/>
        <v/>
      </c>
      <c r="Q31" s="98" t="str">
        <f t="shared" si="29"/>
        <v/>
      </c>
      <c r="R31" s="4" t="str">
        <f t="shared" si="30"/>
        <v/>
      </c>
      <c r="S31" s="4" t="str">
        <f t="shared" si="13"/>
        <v/>
      </c>
      <c r="T31" s="107" t="str">
        <f t="shared" si="31"/>
        <v/>
      </c>
      <c r="U31" s="4" t="str">
        <f>IF(M31="","",IF(B31="NB",U30,IF(T31="",SUM($T$5:$T31)+S31,SUM($T$5:$T31))))</f>
        <v/>
      </c>
      <c r="V31" s="109" t="str">
        <f t="shared" si="0"/>
        <v/>
      </c>
      <c r="W31" s="83" t="e">
        <f>IF(M31="","",IF(K31="W",0+BO31,0-BO31)+IF(F31="W",0+BN31,0-BN31))+IF(R31="W",0+BP31,0-BP31)</f>
        <v>#VALUE!</v>
      </c>
      <c r="X31" s="85" t="str">
        <f t="shared" si="14"/>
        <v/>
      </c>
      <c r="Y31" s="9" t="str">
        <f t="shared" si="6"/>
        <v>B</v>
      </c>
      <c r="Z31" s="4" t="str">
        <f t="shared" si="7"/>
        <v>B</v>
      </c>
      <c r="AA31" s="4" t="str">
        <f t="shared" si="8"/>
        <v>D3</v>
      </c>
      <c r="AB31" s="4" t="str">
        <f t="shared" si="4"/>
        <v>W</v>
      </c>
      <c r="AC31" s="4" t="str">
        <f t="shared" si="9"/>
        <v>W</v>
      </c>
      <c r="AD31" s="4" t="str">
        <f t="shared" si="10"/>
        <v>L</v>
      </c>
      <c r="AE31" s="1" t="str">
        <f>IF(M30="","",IF(Y31="B",IF(M30="P",BI31,""),IF(BG31="P",BI31,"")))</f>
        <v/>
      </c>
      <c r="AF31" s="1" t="str">
        <f>IF(M30="","",IF(Y31="B",IF(M30="B",BI31,""),IF(BG31="B",BI31,"")))</f>
        <v/>
      </c>
      <c r="AG31" s="1" t="str">
        <f>IF(M30="","",IF(Z31="B",IF(M30="P",BK31,""),IF(BG31="B",BK31,"")))</f>
        <v/>
      </c>
      <c r="AH31" s="1" t="str">
        <f>IF(M30="","",IF(Z31="B",IF(M30="B",BK31,""),IF(BG31="P",BK31,"")))</f>
        <v/>
      </c>
      <c r="AI31" s="1" t="str">
        <f t="shared" si="15"/>
        <v/>
      </c>
      <c r="AJ31" s="1" t="str">
        <f t="shared" si="16"/>
        <v/>
      </c>
      <c r="AK31" s="1">
        <f t="shared" si="32"/>
        <v>0</v>
      </c>
      <c r="AL31" s="1">
        <f t="shared" si="33"/>
        <v>0</v>
      </c>
      <c r="AM31" s="1" t="str">
        <f t="shared" si="5"/>
        <v/>
      </c>
      <c r="AN31" s="1">
        <f>IF(X31="",0,IFERROR(VLOOKUP(X26&amp;X27&amp;X28&amp;X29&amp;X30&amp;X31,BX:BY,2,FALSE),0))</f>
        <v>0</v>
      </c>
      <c r="AO31" s="1" t="str">
        <f t="shared" si="43"/>
        <v/>
      </c>
      <c r="AP31" s="1" t="str">
        <f t="shared" si="17"/>
        <v>Y</v>
      </c>
      <c r="AQ31" s="1" t="str">
        <f t="shared" si="18"/>
        <v>Y</v>
      </c>
      <c r="AR31" s="1" t="str">
        <f t="shared" si="19"/>
        <v>N</v>
      </c>
      <c r="AS31" s="1" t="str">
        <f t="shared" si="20"/>
        <v/>
      </c>
      <c r="AT31" s="15" t="str">
        <f>IF(AT30="Y","N",IF(M30="","",(IF(AND(F30&amp;F31="WW",OR(AO30&amp;AO31="SC",AO30&amp;AO31="CC")),"Y",IF(AND(F29&amp;F30&amp;F31="WLW",BI31&lt;&gt;"B",OR(F29&amp;F30&amp;F31="SCC",F29&amp;F30&amp;F31="CCC")),"Y","N")))))</f>
        <v/>
      </c>
      <c r="AU31" s="1" t="str">
        <f>IF(AU30="Y","N",IF(M30="","",IF(AND(K30&amp;K31="WW",OR(AO30&amp;AO31="SC",AO30&amp;AO31="CC")),"Y",IF(AND(K29&amp;K30&amp;K31="WLW",BK31&lt;&gt;"B",OR(AO29&amp;AO30&amp;AO31="SCC",AO29&amp;AO30&amp;AO31="CCC")),"Y","N"))))</f>
        <v/>
      </c>
      <c r="AV31" s="1" t="str">
        <f>IF(AV30="Y","N",IF(M30="","",IF(AND(R30&amp;R31="WW",OR(AO30&amp;AO31="SC",AO30&amp;AO31="CC")),"Y",IF(AND(R29&amp;R30&amp;R31="WLW",BM31&lt;&gt;"B",OR(AO29&amp;AO30&amp;AO31="SCC",AO29&amp;AO30&amp;AO31="CCC")),"Y","N"))))</f>
        <v/>
      </c>
      <c r="AW31" s="1" t="str">
        <f t="shared" si="21"/>
        <v/>
      </c>
      <c r="AX31" s="1" t="str">
        <f>IF(M30="","",IF(AA31="D3",IF(BG31="P",BM31,""),IF(BG31="B",BM31,"")))</f>
        <v/>
      </c>
      <c r="AY31" s="1" t="str">
        <f>IF(M30="","",IF(AA31="D3",IF(BG31="B",BM31,""),IF(BG31="P",BM31,"")))</f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44"/>
        <v>12340</v>
      </c>
      <c r="BC31" s="1" t="str">
        <f t="shared" si="44"/>
        <v>00000</v>
      </c>
      <c r="BD31" s="1" t="str">
        <f t="shared" si="34"/>
        <v>012340</v>
      </c>
      <c r="BE31" s="1" t="str">
        <f t="shared" si="34"/>
        <v>300000</v>
      </c>
      <c r="BF31" s="1" t="str">
        <f t="shared" si="35"/>
        <v>P</v>
      </c>
      <c r="BG31" s="1" t="str">
        <f t="shared" si="36"/>
        <v>P</v>
      </c>
      <c r="BH31" s="1" t="str">
        <f>IF(AE30="",AF30,AE30)&amp;F30</f>
        <v>L3</v>
      </c>
      <c r="BI31" s="1" t="str">
        <f t="shared" si="37"/>
        <v/>
      </c>
      <c r="BJ31" s="1" t="str">
        <f>IF(AG30="",AH30,AG30)&amp;K30</f>
        <v>L3</v>
      </c>
      <c r="BK31" s="1" t="str">
        <f t="shared" si="38"/>
        <v/>
      </c>
      <c r="BL31" s="1" t="str">
        <f>IF(AI30="",AJ30,AI30)&amp;R30</f>
        <v>F3</v>
      </c>
      <c r="BM31" s="1" t="str">
        <f t="shared" si="39"/>
        <v/>
      </c>
      <c r="BN31" s="1" t="str">
        <f t="shared" si="40"/>
        <v/>
      </c>
      <c r="BO31" s="1" t="str">
        <f t="shared" si="41"/>
        <v/>
      </c>
      <c r="BP31" s="1" t="str">
        <f t="shared" si="42"/>
        <v/>
      </c>
      <c r="BS31" s="1">
        <f>General!A29</f>
        <v>0</v>
      </c>
      <c r="BT31" s="1">
        <f>General!B29</f>
        <v>0</v>
      </c>
      <c r="BU31" s="1" t="str">
        <f>General!C29</f>
        <v/>
      </c>
      <c r="BV31" s="1">
        <f>General!D29</f>
        <v>0</v>
      </c>
      <c r="BX31" s="1" t="str">
        <f>General!F29</f>
        <v>WWWL</v>
      </c>
      <c r="BY31" s="1">
        <f>General!G29</f>
        <v>-1</v>
      </c>
    </row>
    <row r="32" spans="1:77" ht="15.75" thickBot="1">
      <c r="A32" s="1">
        <v>23</v>
      </c>
      <c r="B32" s="9" t="str">
        <f t="shared" si="11"/>
        <v/>
      </c>
      <c r="C32" s="102" t="str">
        <f t="shared" si="1"/>
        <v/>
      </c>
      <c r="D32" s="97" t="str">
        <f t="shared" si="23"/>
        <v/>
      </c>
      <c r="E32" s="98" t="str">
        <f t="shared" si="24"/>
        <v/>
      </c>
      <c r="F32" s="8" t="str">
        <f t="shared" si="12"/>
        <v/>
      </c>
      <c r="H32" s="105" t="str">
        <f t="shared" si="2"/>
        <v/>
      </c>
      <c r="I32" s="97" t="str">
        <f t="shared" si="25"/>
        <v/>
      </c>
      <c r="J32" s="98" t="str">
        <f t="shared" si="26"/>
        <v/>
      </c>
      <c r="K32" s="8" t="str">
        <f t="shared" si="27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7" t="str">
        <f t="shared" si="28"/>
        <v/>
      </c>
      <c r="Q32" s="98" t="str">
        <f t="shared" si="29"/>
        <v/>
      </c>
      <c r="R32" s="4" t="str">
        <f t="shared" si="30"/>
        <v/>
      </c>
      <c r="S32" s="4" t="str">
        <f t="shared" si="13"/>
        <v/>
      </c>
      <c r="T32" s="107" t="str">
        <f t="shared" si="31"/>
        <v/>
      </c>
      <c r="U32" s="4" t="str">
        <f>IF(M32="","",IF(B32="NB",U31,IF(T32="",SUM($T$5:$T32)+S32,SUM($T$5:$T32))))</f>
        <v/>
      </c>
      <c r="V32" s="109" t="str">
        <f t="shared" si="0"/>
        <v/>
      </c>
      <c r="W32" s="83" t="e">
        <f>IF(M32="","",IF(K32="W",0+BO32,0-BO32)+IF(F32="W",0+BN32,0-BN32))+IF(R32="W",0+BP32,0-BP32)</f>
        <v>#VALUE!</v>
      </c>
      <c r="X32" s="85" t="str">
        <f t="shared" si="14"/>
        <v/>
      </c>
      <c r="Y32" s="9" t="str">
        <f t="shared" si="6"/>
        <v>B</v>
      </c>
      <c r="Z32" s="4" t="str">
        <f t="shared" si="7"/>
        <v>B</v>
      </c>
      <c r="AA32" s="4" t="str">
        <f t="shared" si="8"/>
        <v>D3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>IF(M31="","",IF(Y32="B",IF(M31="P",BI32,""),IF(BG32="P",BI32,"")))</f>
        <v/>
      </c>
      <c r="AF32" s="1" t="str">
        <f>IF(M31="","",IF(Y32="B",IF(M31="B",BI32,""),IF(BG32="B",BI32,"")))</f>
        <v/>
      </c>
      <c r="AG32" s="1" t="str">
        <f>IF(M31="","",IF(Z32="B",IF(M31="P",BK32,""),IF(BG32="B",BK32,"")))</f>
        <v/>
      </c>
      <c r="AH32" s="1" t="str">
        <f>IF(M31="","",IF(Z32="B",IF(M31="B",BK32,""),IF(BG32="P",BK32,"")))</f>
        <v/>
      </c>
      <c r="AI32" s="1" t="str">
        <f t="shared" si="15"/>
        <v/>
      </c>
      <c r="AJ32" s="1" t="str">
        <f t="shared" si="16"/>
        <v/>
      </c>
      <c r="AK32" s="1">
        <f t="shared" si="32"/>
        <v>0</v>
      </c>
      <c r="AL32" s="1">
        <f t="shared" si="33"/>
        <v>0</v>
      </c>
      <c r="AM32" s="1" t="str">
        <f t="shared" si="5"/>
        <v/>
      </c>
      <c r="AN32" s="1">
        <f>IF(X32="",0,IFERROR(VLOOKUP(X27&amp;X28&amp;X29&amp;X30&amp;X31&amp;X32,BX:BY,2,FALSE),0))</f>
        <v>0</v>
      </c>
      <c r="AO32" s="1" t="str">
        <f t="shared" si="43"/>
        <v/>
      </c>
      <c r="AP32" s="1" t="str">
        <f t="shared" si="17"/>
        <v>N</v>
      </c>
      <c r="AQ32" s="1" t="str">
        <f t="shared" si="18"/>
        <v>N</v>
      </c>
      <c r="AR32" s="1" t="str">
        <f t="shared" si="19"/>
        <v>N</v>
      </c>
      <c r="AS32" s="1" t="str">
        <f t="shared" si="20"/>
        <v/>
      </c>
      <c r="AT32" s="15" t="str">
        <f>IF(AT31="Y","N",IF(M31="","",(IF(AND(F31&amp;F32="WW",OR(AO31&amp;AO32="SC",AO31&amp;AO32="CC")),"Y",IF(AND(F30&amp;F31&amp;F32="WLW",BI32&lt;&gt;"B",OR(F30&amp;F31&amp;F32="SCC",F30&amp;F31&amp;F32="CCC")),"Y","N")))))</f>
        <v/>
      </c>
      <c r="AU32" s="1" t="str">
        <f>IF(AU31="Y","N",IF(M31="","",IF(AND(K31&amp;K32="WW",OR(AO31&amp;AO32="SC",AO31&amp;AO32="CC")),"Y",IF(AND(K30&amp;K31&amp;K32="WLW",BK32&lt;&gt;"B",OR(AO30&amp;AO31&amp;AO32="SCC",AO30&amp;AO31&amp;AO32="CCC")),"Y","N"))))</f>
        <v/>
      </c>
      <c r="AV32" s="1" t="str">
        <f>IF(AV31="Y","N",IF(M31="","",IF(AND(R31&amp;R32="WW",OR(AO31&amp;AO32="SC",AO31&amp;AO32="CC")),"Y",IF(AND(R30&amp;R31&amp;R32="WLW",BM32&lt;&gt;"B",OR(AO30&amp;AO31&amp;AO32="SCC",AO30&amp;AO31&amp;AO32="CCC")),"Y","N"))))</f>
        <v/>
      </c>
      <c r="AW32" s="1" t="str">
        <f t="shared" si="21"/>
        <v/>
      </c>
      <c r="AX32" s="1" t="str">
        <f>IF(M31="","",IF(AA32="D3",IF(BG32="P",BM32,""),IF(BG32="B",BM32,"")))</f>
        <v/>
      </c>
      <c r="AY32" s="1" t="str">
        <f>IF(M31="","",IF(AA32="D3",IF(BG32="B",BM32,""),IF(BG32="P",BM32,"")))</f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44"/>
        <v>23400</v>
      </c>
      <c r="BC32" s="1" t="str">
        <f t="shared" si="44"/>
        <v>00000</v>
      </c>
      <c r="BD32" s="1" t="str">
        <f t="shared" si="34"/>
        <v>123400</v>
      </c>
      <c r="BE32" s="1" t="str">
        <f t="shared" si="34"/>
        <v>000000</v>
      </c>
      <c r="BF32" s="1" t="str">
        <f t="shared" si="35"/>
        <v>P</v>
      </c>
      <c r="BG32" s="1" t="str">
        <f t="shared" si="36"/>
        <v>B</v>
      </c>
      <c r="BH32" s="1" t="str">
        <f>IF(AE31="",AF31,AE31)&amp;F31</f>
        <v/>
      </c>
      <c r="BI32" s="1">
        <f t="shared" si="37"/>
        <v>0</v>
      </c>
      <c r="BJ32" s="1" t="str">
        <f>IF(AG31="",AH31,AG31)&amp;K31</f>
        <v/>
      </c>
      <c r="BK32" s="1">
        <f t="shared" si="38"/>
        <v>0</v>
      </c>
      <c r="BL32" s="1" t="str">
        <f>IF(AI31="",AJ31,AI31)&amp;R31</f>
        <v/>
      </c>
      <c r="BM32" s="1">
        <f t="shared" si="39"/>
        <v>0</v>
      </c>
      <c r="BN32" s="1" t="str">
        <f t="shared" si="40"/>
        <v>0</v>
      </c>
      <c r="BO32" s="1" t="str">
        <f t="shared" si="41"/>
        <v>0</v>
      </c>
      <c r="BP32" s="1" t="str">
        <f t="shared" si="42"/>
        <v>0</v>
      </c>
      <c r="BS32" s="1">
        <f>General!A30</f>
        <v>0</v>
      </c>
      <c r="BT32" s="1">
        <f>General!B30</f>
        <v>0</v>
      </c>
      <c r="BU32" s="1" t="str">
        <f>General!C30</f>
        <v/>
      </c>
      <c r="BV32" s="1">
        <f>General!D30</f>
        <v>0</v>
      </c>
      <c r="BX32" s="1" t="str">
        <f>General!F30</f>
        <v>LLLLL</v>
      </c>
      <c r="BY32" s="1">
        <f>General!G30</f>
        <v>-6</v>
      </c>
    </row>
    <row r="33" spans="1:77" ht="15.75" thickBot="1">
      <c r="A33" s="1">
        <v>24</v>
      </c>
      <c r="B33" s="9" t="str">
        <f t="shared" si="11"/>
        <v/>
      </c>
      <c r="C33" s="102" t="str">
        <f t="shared" si="1"/>
        <v/>
      </c>
      <c r="D33" s="97" t="str">
        <f t="shared" si="23"/>
        <v/>
      </c>
      <c r="E33" s="98" t="str">
        <f t="shared" si="24"/>
        <v/>
      </c>
      <c r="F33" s="8" t="str">
        <f t="shared" si="12"/>
        <v/>
      </c>
      <c r="H33" s="105" t="str">
        <f t="shared" si="2"/>
        <v/>
      </c>
      <c r="I33" s="97" t="str">
        <f t="shared" si="25"/>
        <v/>
      </c>
      <c r="J33" s="98" t="str">
        <f t="shared" si="26"/>
        <v/>
      </c>
      <c r="K33" s="8" t="str">
        <f t="shared" si="27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7" t="str">
        <f t="shared" si="28"/>
        <v/>
      </c>
      <c r="Q33" s="98" t="str">
        <f t="shared" si="29"/>
        <v/>
      </c>
      <c r="R33" s="4" t="str">
        <f t="shared" si="30"/>
        <v/>
      </c>
      <c r="S33" s="4" t="str">
        <f t="shared" si="13"/>
        <v/>
      </c>
      <c r="T33" s="107" t="str">
        <f t="shared" si="31"/>
        <v/>
      </c>
      <c r="U33" s="4" t="str">
        <f>IF(M33="","",IF(B33="NB",U32,IF(T33="",SUM($T$5:$T33)+S33,SUM($T$5:$T33))))</f>
        <v/>
      </c>
      <c r="V33" s="109" t="str">
        <f t="shared" si="0"/>
        <v/>
      </c>
      <c r="W33" s="83" t="e">
        <f>IF(M33="","",IF(K33="W",0+BO33,0-BO33)+IF(F33="W",0+BN33,0-BN33))+IF(R33="W",0+BP33,0-BP33)</f>
        <v>#VALUE!</v>
      </c>
      <c r="X33" s="85" t="str">
        <f t="shared" si="14"/>
        <v/>
      </c>
      <c r="Y33" s="9" t="str">
        <f t="shared" si="6"/>
        <v>B</v>
      </c>
      <c r="Z33" s="4" t="str">
        <f t="shared" si="7"/>
        <v>B</v>
      </c>
      <c r="AA33" s="4" t="str">
        <f t="shared" si="8"/>
        <v>D3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>IF(M32="","",IF(Y33="B",IF(M32="P",BI33,""),IF(BG33="P",BI33,"")))</f>
        <v/>
      </c>
      <c r="AF33" s="1" t="str">
        <f>IF(M32="","",IF(Y33="B",IF(M32="B",BI33,""),IF(BG33="B",BI33,"")))</f>
        <v/>
      </c>
      <c r="AG33" s="1" t="str">
        <f>IF(M32="","",IF(Z33="B",IF(M32="P",BK33,""),IF(BG33="B",BK33,"")))</f>
        <v/>
      </c>
      <c r="AH33" s="1" t="str">
        <f>IF(M32="","",IF(Z33="B",IF(M32="B",BK33,""),IF(BG33="P",BK33,"")))</f>
        <v/>
      </c>
      <c r="AI33" s="1" t="str">
        <f t="shared" si="15"/>
        <v/>
      </c>
      <c r="AJ33" s="1" t="str">
        <f t="shared" si="16"/>
        <v/>
      </c>
      <c r="AK33" s="1">
        <f t="shared" si="32"/>
        <v>0</v>
      </c>
      <c r="AL33" s="1">
        <f t="shared" si="33"/>
        <v>0</v>
      </c>
      <c r="AM33" s="1" t="str">
        <f t="shared" si="5"/>
        <v/>
      </c>
      <c r="AN33" s="1">
        <f>IF(X33="",0,IFERROR(VLOOKUP(X28&amp;X29&amp;X30&amp;X31&amp;X32&amp;X33,BX:BY,2,FALSE),0))</f>
        <v>0</v>
      </c>
      <c r="AO33" s="1" t="str">
        <f t="shared" si="43"/>
        <v/>
      </c>
      <c r="AP33" s="1" t="str">
        <f t="shared" si="17"/>
        <v>N</v>
      </c>
      <c r="AQ33" s="1" t="str">
        <f t="shared" si="18"/>
        <v>N</v>
      </c>
      <c r="AR33" s="1" t="str">
        <f t="shared" si="19"/>
        <v>N</v>
      </c>
      <c r="AS33" s="1" t="str">
        <f t="shared" si="20"/>
        <v/>
      </c>
      <c r="AT33" s="15" t="str">
        <f>IF(AT32="Y","N",IF(M32="","",(IF(AND(F32&amp;F33="WW",OR(AO32&amp;AO33="SC",AO32&amp;AO33="CC")),"Y",IF(AND(F31&amp;F32&amp;F33="WLW",BI33&lt;&gt;"B",OR(F31&amp;F32&amp;F33="SCC",F31&amp;F32&amp;F33="CCC")),"Y","N")))))</f>
        <v/>
      </c>
      <c r="AU33" s="1" t="str">
        <f>IF(AU32="Y","N",IF(M32="","",IF(AND(K32&amp;K33="WW",OR(AO32&amp;AO33="SC",AO32&amp;AO33="CC")),"Y",IF(AND(K31&amp;K32&amp;K33="WLW",BK33&lt;&gt;"B",OR(AO31&amp;AO32&amp;AO33="SCC",AO31&amp;AO32&amp;AO33="CCC")),"Y","N"))))</f>
        <v/>
      </c>
      <c r="AV33" s="1" t="str">
        <f>IF(AV32="Y","N",IF(M32="","",IF(AND(R32&amp;R33="WW",OR(AO32&amp;AO33="SC",AO32&amp;AO33="CC")),"Y",IF(AND(R31&amp;R32&amp;R33="WLW",BM33&lt;&gt;"B",OR(AO31&amp;AO32&amp;AO33="SCC",AO31&amp;AO32&amp;AO33="CCC")),"Y","N"))))</f>
        <v/>
      </c>
      <c r="AW33" s="1" t="str">
        <f t="shared" si="21"/>
        <v/>
      </c>
      <c r="AX33" s="1" t="str">
        <f>IF(M32="","",IF(AA33="D3",IF(BG33="P",BM33,""),IF(BG33="B",BM33,"")))</f>
        <v/>
      </c>
      <c r="AY33" s="1" t="str">
        <f>IF(M32="","",IF(AA33="D3",IF(BG33="B",BM33,""),IF(BG33="P",BM33,"")))</f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44"/>
        <v>34000</v>
      </c>
      <c r="BC33" s="1" t="str">
        <f t="shared" si="44"/>
        <v>00000</v>
      </c>
      <c r="BD33" s="1" t="str">
        <f t="shared" si="34"/>
        <v>234000</v>
      </c>
      <c r="BE33" s="1" t="str">
        <f t="shared" si="34"/>
        <v>000000</v>
      </c>
      <c r="BF33" s="1" t="str">
        <f t="shared" si="35"/>
        <v>B</v>
      </c>
      <c r="BG33" s="1" t="str">
        <f t="shared" si="36"/>
        <v>B</v>
      </c>
      <c r="BH33" s="1" t="str">
        <f>IF(AE32="",AF32,AE32)&amp;F32</f>
        <v/>
      </c>
      <c r="BI33" s="1">
        <f t="shared" si="37"/>
        <v>0</v>
      </c>
      <c r="BJ33" s="1" t="str">
        <f>IF(AG32="",AH32,AG32)&amp;K32</f>
        <v/>
      </c>
      <c r="BK33" s="1">
        <f t="shared" si="38"/>
        <v>0</v>
      </c>
      <c r="BL33" s="1" t="str">
        <f>IF(AI32="",AJ32,AI32)&amp;R32</f>
        <v/>
      </c>
      <c r="BM33" s="1">
        <f t="shared" si="39"/>
        <v>0</v>
      </c>
      <c r="BN33" s="1" t="str">
        <f t="shared" si="40"/>
        <v>0</v>
      </c>
      <c r="BO33" s="1" t="str">
        <f t="shared" si="41"/>
        <v>0</v>
      </c>
      <c r="BP33" s="1" t="str">
        <f t="shared" si="42"/>
        <v>0</v>
      </c>
      <c r="BS33" s="1">
        <f>General!A31</f>
        <v>0</v>
      </c>
      <c r="BT33" s="1">
        <f>General!B31</f>
        <v>0</v>
      </c>
      <c r="BU33" s="1" t="str">
        <f>General!C31</f>
        <v/>
      </c>
      <c r="BV33" s="1">
        <f>General!D31</f>
        <v>0</v>
      </c>
      <c r="BX33" s="1" t="str">
        <f>General!F31</f>
        <v>LWLLL</v>
      </c>
      <c r="BY33" s="1">
        <f>General!G31</f>
        <v>-6</v>
      </c>
    </row>
    <row r="34" spans="1:77" ht="15.75" thickBot="1">
      <c r="A34" s="1">
        <v>25</v>
      </c>
      <c r="B34" s="86" t="str">
        <f t="shared" si="11"/>
        <v/>
      </c>
      <c r="C34" s="103" t="str">
        <f t="shared" si="1"/>
        <v/>
      </c>
      <c r="D34" s="99" t="str">
        <f t="shared" si="23"/>
        <v/>
      </c>
      <c r="E34" s="100" t="str">
        <f t="shared" si="24"/>
        <v/>
      </c>
      <c r="F34" s="10" t="str">
        <f t="shared" si="12"/>
        <v/>
      </c>
      <c r="H34" s="106" t="str">
        <f t="shared" si="2"/>
        <v/>
      </c>
      <c r="I34" s="99" t="str">
        <f t="shared" si="25"/>
        <v/>
      </c>
      <c r="J34" s="100" t="str">
        <f t="shared" si="26"/>
        <v/>
      </c>
      <c r="K34" s="10" t="str">
        <f t="shared" si="27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99" t="str">
        <f t="shared" si="28"/>
        <v/>
      </c>
      <c r="Q34" s="100" t="str">
        <f t="shared" si="29"/>
        <v/>
      </c>
      <c r="R34" s="5" t="str">
        <f t="shared" si="30"/>
        <v/>
      </c>
      <c r="S34" s="5" t="str">
        <f t="shared" si="13"/>
        <v/>
      </c>
      <c r="T34" s="107" t="str">
        <f t="shared" si="31"/>
        <v/>
      </c>
      <c r="U34" s="5" t="str">
        <f>IF(M34="","",IF(B34="NB",U33,IF(T34="",SUM($T$5:$T34)+S34,SUM($T$5:$T34))))</f>
        <v/>
      </c>
      <c r="V34" s="110" t="str">
        <f t="shared" si="0"/>
        <v/>
      </c>
      <c r="W34" s="83" t="e">
        <f>IF(M34="","",IF(K34="W",0+BO34,0-BO34)+IF(F34="W",0+BN34,0-BN34))+IF(R34="W",0+BP34,0-BP34)</f>
        <v>#VALUE!</v>
      </c>
      <c r="X34" s="85" t="str">
        <f t="shared" si="14"/>
        <v/>
      </c>
      <c r="Y34" s="9" t="str">
        <f t="shared" si="6"/>
        <v>B</v>
      </c>
      <c r="Z34" s="4" t="str">
        <f t="shared" si="7"/>
        <v>B</v>
      </c>
      <c r="AA34" s="4" t="str">
        <f t="shared" si="8"/>
        <v>D3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>IF(M33="","",IF(Y34="B",IF(M33="P",BI34,""),IF(BG34="P",BI34,"")))</f>
        <v/>
      </c>
      <c r="AF34" s="1" t="str">
        <f>IF(M33="","",IF(Y34="B",IF(M33="B",BI34,""),IF(BG34="B",BI34,"")))</f>
        <v/>
      </c>
      <c r="AG34" s="1" t="str">
        <f>IF(M33="","",IF(Z34="B",IF(M33="P",BK34,""),IF(BG34="B",BK34,"")))</f>
        <v/>
      </c>
      <c r="AH34" s="1" t="str">
        <f>IF(M33="","",IF(Z34="B",IF(M33="B",BK34,""),IF(BG34="P",BK34,"")))</f>
        <v/>
      </c>
      <c r="AI34" s="1" t="str">
        <f t="shared" si="15"/>
        <v/>
      </c>
      <c r="AJ34" s="1" t="str">
        <f t="shared" si="16"/>
        <v/>
      </c>
      <c r="AK34" s="1">
        <f t="shared" si="32"/>
        <v>0</v>
      </c>
      <c r="AL34" s="1">
        <f t="shared" si="33"/>
        <v>0</v>
      </c>
      <c r="AM34" s="1" t="str">
        <f t="shared" si="5"/>
        <v/>
      </c>
      <c r="AN34" s="1">
        <f>IF(X34="",0,IFERROR(VLOOKUP(X29&amp;X30&amp;X31&amp;X32&amp;X33&amp;X34,BX:BY,2,FALSE),0))</f>
        <v>0</v>
      </c>
      <c r="AO34" s="1" t="str">
        <f t="shared" si="43"/>
        <v/>
      </c>
      <c r="AP34" s="1" t="str">
        <f t="shared" si="17"/>
        <v>N</v>
      </c>
      <c r="AQ34" s="1" t="str">
        <f t="shared" si="18"/>
        <v>N</v>
      </c>
      <c r="AR34" s="1" t="str">
        <f t="shared" si="19"/>
        <v>N</v>
      </c>
      <c r="AS34" s="1" t="str">
        <f t="shared" si="20"/>
        <v/>
      </c>
      <c r="AT34" s="15" t="str">
        <f>IF(AT33="Y","N",IF(M33="","",(IF(AND(F33&amp;F34="WW",OR(AO33&amp;AO34="SC",AO33&amp;AO34="CC")),"Y",IF(AND(F32&amp;F33&amp;F34="WLW",BI34&lt;&gt;"B",OR(F32&amp;F33&amp;F34="SCC",F32&amp;F33&amp;F34="CCC")),"Y","N")))))</f>
        <v/>
      </c>
      <c r="AU34" s="1" t="str">
        <f>IF(AU33="Y","N",IF(M33="","",IF(AND(K33&amp;K34="WW",OR(AO33&amp;AO34="SC",AO33&amp;AO34="CC")),"Y",IF(AND(K32&amp;K33&amp;K34="WLW",BK34&lt;&gt;"B",OR(AO32&amp;AO33&amp;AO34="SCC",AO32&amp;AO33&amp;AO34="CCC")),"Y","N"))))</f>
        <v/>
      </c>
      <c r="AV34" s="1" t="str">
        <f>IF(AV33="Y","N",IF(M33="","",IF(AND(R33&amp;R34="WW",OR(AO33&amp;AO34="SC",AO33&amp;AO34="CC")),"Y",IF(AND(R32&amp;R33&amp;R34="WLW",BM34&lt;&gt;"B",OR(AO32&amp;AO33&amp;AO34="SCC",AO32&amp;AO33&amp;AO34="CCC")),"Y","N"))))</f>
        <v/>
      </c>
      <c r="AW34" s="1" t="str">
        <f t="shared" si="21"/>
        <v/>
      </c>
      <c r="AX34" s="1" t="str">
        <f>IF(M33="","",IF(AA34="D3",IF(BG34="P",BM34,""),IF(BG34="B",BM34,"")))</f>
        <v/>
      </c>
      <c r="AY34" s="1" t="str">
        <f>IF(M33="","",IF(AA34="D3",IF(BG34="B",BM34,""),IF(BG34="P",BM34,"")))</f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44"/>
        <v>40000</v>
      </c>
      <c r="BC34" s="1" t="str">
        <f t="shared" si="44"/>
        <v>00000</v>
      </c>
      <c r="BD34" s="1" t="str">
        <f t="shared" si="34"/>
        <v>340000</v>
      </c>
      <c r="BE34" s="1" t="str">
        <f t="shared" si="34"/>
        <v>000000</v>
      </c>
      <c r="BF34" s="1" t="str">
        <f t="shared" si="35"/>
        <v>B</v>
      </c>
      <c r="BG34" s="1" t="str">
        <f t="shared" si="36"/>
        <v>B</v>
      </c>
      <c r="BH34" s="1" t="str">
        <f>IF(AE33="",AF33,AE33)&amp;F33</f>
        <v/>
      </c>
      <c r="BI34" s="1">
        <f t="shared" si="37"/>
        <v>0</v>
      </c>
      <c r="BJ34" s="1" t="str">
        <f>IF(AG33="",AH33,AG33)&amp;K33</f>
        <v/>
      </c>
      <c r="BK34" s="1">
        <f t="shared" si="38"/>
        <v>0</v>
      </c>
      <c r="BL34" s="1" t="str">
        <f>IF(AI33="",AJ33,AI33)&amp;R33</f>
        <v/>
      </c>
      <c r="BM34" s="1">
        <f t="shared" si="39"/>
        <v>0</v>
      </c>
      <c r="BN34" s="1" t="str">
        <f t="shared" si="40"/>
        <v>0</v>
      </c>
      <c r="BO34" s="1" t="str">
        <f t="shared" si="41"/>
        <v>0</v>
      </c>
      <c r="BP34" s="1" t="str">
        <f t="shared" si="42"/>
        <v>0</v>
      </c>
      <c r="BS34" s="1">
        <f>General!A32</f>
        <v>0</v>
      </c>
      <c r="BT34" s="1">
        <f>General!B32</f>
        <v>0</v>
      </c>
      <c r="BU34" s="1" t="str">
        <f>General!C32</f>
        <v/>
      </c>
      <c r="BV34" s="1">
        <f>General!D32</f>
        <v>0</v>
      </c>
      <c r="BX34" s="1" t="str">
        <f>General!F32</f>
        <v>LLWLL</v>
      </c>
      <c r="BY34" s="1">
        <f>General!G32</f>
        <v>-3</v>
      </c>
    </row>
    <row r="35" spans="1:77" ht="15.75" thickBot="1">
      <c r="A35" s="1">
        <v>26</v>
      </c>
      <c r="B35" s="12" t="str">
        <f t="shared" si="11"/>
        <v/>
      </c>
      <c r="C35" s="101" t="str">
        <f t="shared" si="1"/>
        <v/>
      </c>
      <c r="D35" s="13" t="str">
        <f t="shared" si="23"/>
        <v/>
      </c>
      <c r="E35" s="45" t="str">
        <f t="shared" si="24"/>
        <v/>
      </c>
      <c r="F35" s="14" t="str">
        <f t="shared" si="12"/>
        <v/>
      </c>
      <c r="H35" s="104" t="str">
        <f t="shared" si="2"/>
        <v/>
      </c>
      <c r="I35" s="13" t="str">
        <f t="shared" si="25"/>
        <v/>
      </c>
      <c r="J35" s="45" t="str">
        <f t="shared" si="26"/>
        <v/>
      </c>
      <c r="K35" s="14" t="str">
        <f t="shared" si="27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28"/>
        <v/>
      </c>
      <c r="Q35" s="45" t="str">
        <f t="shared" si="29"/>
        <v/>
      </c>
      <c r="R35" s="96" t="str">
        <f t="shared" si="30"/>
        <v/>
      </c>
      <c r="S35" s="96" t="str">
        <f t="shared" si="13"/>
        <v/>
      </c>
      <c r="T35" s="107" t="str">
        <f t="shared" si="31"/>
        <v/>
      </c>
      <c r="U35" s="96" t="str">
        <f>IF(M35="","",IF(B35="NB",U34,IF(T35="",SUM($T$5:$T35)+S35,SUM($T$5:$T35))))</f>
        <v/>
      </c>
      <c r="V35" s="108" t="str">
        <f t="shared" si="0"/>
        <v/>
      </c>
      <c r="W35" s="83" t="e">
        <f>IF(M35="","",IF(K35="W",0+BO35,0-BO35)+IF(F35="W",0+BN35,0-BN35))+IF(R35="W",0+BP35,0-BP35)</f>
        <v>#VALUE!</v>
      </c>
      <c r="X35" s="85" t="str">
        <f t="shared" si="14"/>
        <v/>
      </c>
      <c r="Y35" s="9" t="str">
        <f t="shared" si="6"/>
        <v>B</v>
      </c>
      <c r="Z35" s="4" t="str">
        <f t="shared" si="7"/>
        <v>B</v>
      </c>
      <c r="AA35" s="4" t="str">
        <f t="shared" si="8"/>
        <v>D3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>IF(M34="","",IF(Y35="B",IF(M34="P",BI35,""),IF(BG35="P",BI35,"")))</f>
        <v/>
      </c>
      <c r="AF35" s="1" t="str">
        <f>IF(M34="","",IF(Y35="B",IF(M34="B",BI35,""),IF(BG35="B",BI35,"")))</f>
        <v/>
      </c>
      <c r="AG35" s="1" t="str">
        <f>IF(M34="","",IF(Z35="B",IF(M34="P",BK35,""),IF(BG35="B",BK35,"")))</f>
        <v/>
      </c>
      <c r="AH35" s="1" t="str">
        <f>IF(M34="","",IF(Z35="B",IF(M34="B",BK35,""),IF(BG35="P",BK35,"")))</f>
        <v/>
      </c>
      <c r="AI35" s="1" t="str">
        <f t="shared" si="15"/>
        <v/>
      </c>
      <c r="AJ35" s="1" t="str">
        <f t="shared" si="16"/>
        <v/>
      </c>
      <c r="AK35" s="1">
        <f t="shared" si="32"/>
        <v>0</v>
      </c>
      <c r="AL35" s="1">
        <f t="shared" si="33"/>
        <v>0</v>
      </c>
      <c r="AM35" s="1" t="str">
        <f t="shared" si="5"/>
        <v/>
      </c>
      <c r="AN35" s="1">
        <f>IF(X35="",0,IFERROR(VLOOKUP(X30&amp;X31&amp;X32&amp;X33&amp;X34&amp;X35,BX:BY,2,FALSE),0))</f>
        <v>0</v>
      </c>
      <c r="AO35" s="1" t="str">
        <f t="shared" si="43"/>
        <v/>
      </c>
      <c r="AP35" s="1" t="str">
        <f t="shared" si="17"/>
        <v>N</v>
      </c>
      <c r="AQ35" s="1" t="str">
        <f t="shared" si="18"/>
        <v>N</v>
      </c>
      <c r="AR35" s="1" t="str">
        <f t="shared" si="19"/>
        <v>N</v>
      </c>
      <c r="AS35" s="1" t="str">
        <f t="shared" si="20"/>
        <v/>
      </c>
      <c r="AT35" s="15" t="str">
        <f>IF(AT34="Y","N",IF(M34="","",(IF(AND(F34&amp;F35="WW",OR(AO34&amp;AO35="SC",AO34&amp;AO35="CC")),"Y",IF(AND(F33&amp;F34&amp;F35="WLW",BI35&lt;&gt;"B",OR(F33&amp;F34&amp;F35="SCC",F33&amp;F34&amp;F35="CCC")),"Y","N")))))</f>
        <v/>
      </c>
      <c r="AU35" s="1" t="str">
        <f>IF(AU34="Y","N",IF(M34="","",IF(AND(K34&amp;K35="WW",OR(AO34&amp;AO35="SC",AO34&amp;AO35="CC")),"Y",IF(AND(K33&amp;K34&amp;K35="WLW",BK35&lt;&gt;"B",OR(AO33&amp;AO34&amp;AO35="SCC",AO33&amp;AO34&amp;AO35="CCC")),"Y","N"))))</f>
        <v/>
      </c>
      <c r="AV35" s="1" t="str">
        <f>IF(AV34="Y","N",IF(M34="","",IF(AND(R34&amp;R35="WW",OR(AO34&amp;AO35="SC",AO34&amp;AO35="CC")),"Y",IF(AND(R33&amp;R34&amp;R35="WLW",BM35&lt;&gt;"B",OR(AO33&amp;AO34&amp;AO35="SCC",AO33&amp;AO34&amp;AO35="CCC")),"Y","N"))))</f>
        <v/>
      </c>
      <c r="AW35" s="1" t="str">
        <f t="shared" si="21"/>
        <v/>
      </c>
      <c r="AX35" s="1" t="str">
        <f>IF(M34="","",IF(AA35="D3",IF(BG35="P",BM35,""),IF(BG35="B",BM35,"")))</f>
        <v/>
      </c>
      <c r="AY35" s="1" t="str">
        <f>IF(M34="","",IF(AA35="D3",IF(BG35="B",BM35,""),IF(BG35="P",BM35,"")))</f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44"/>
        <v>00000</v>
      </c>
      <c r="BC35" s="1" t="str">
        <f t="shared" si="44"/>
        <v>00000</v>
      </c>
      <c r="BD35" s="1" t="str">
        <f t="shared" si="34"/>
        <v>400000</v>
      </c>
      <c r="BE35" s="1" t="str">
        <f t="shared" si="34"/>
        <v>000000</v>
      </c>
      <c r="BF35" s="1" t="str">
        <f t="shared" si="35"/>
        <v>B</v>
      </c>
      <c r="BG35" s="1" t="str">
        <f t="shared" si="36"/>
        <v>B</v>
      </c>
      <c r="BH35" s="1" t="str">
        <f>IF(AE34="",AF34,AE34)&amp;F34</f>
        <v/>
      </c>
      <c r="BI35" s="1">
        <f t="shared" si="37"/>
        <v>0</v>
      </c>
      <c r="BJ35" s="1" t="str">
        <f>IF(AG34="",AH34,AG34)&amp;K34</f>
        <v/>
      </c>
      <c r="BK35" s="1">
        <f t="shared" si="38"/>
        <v>0</v>
      </c>
      <c r="BL35" s="1" t="str">
        <f>IF(AI34="",AJ34,AI34)&amp;R34</f>
        <v/>
      </c>
      <c r="BM35" s="1">
        <f t="shared" si="39"/>
        <v>0</v>
      </c>
      <c r="BN35" s="1" t="str">
        <f t="shared" si="40"/>
        <v>0</v>
      </c>
      <c r="BO35" s="1" t="str">
        <f t="shared" si="41"/>
        <v>0</v>
      </c>
      <c r="BP35" s="1" t="str">
        <f t="shared" si="42"/>
        <v>0</v>
      </c>
      <c r="BS35" s="1">
        <f>General!A33</f>
        <v>0</v>
      </c>
      <c r="BT35" s="1">
        <f>General!B33</f>
        <v>0</v>
      </c>
      <c r="BU35" s="1" t="str">
        <f>General!C33</f>
        <v/>
      </c>
      <c r="BV35" s="1">
        <f>General!D33</f>
        <v>0</v>
      </c>
      <c r="BX35" s="1" t="str">
        <f>General!F33</f>
        <v>LWWLL</v>
      </c>
      <c r="BY35" s="1">
        <f>General!G33</f>
        <v>-3</v>
      </c>
    </row>
    <row r="36" spans="1:77" ht="15.75" thickBot="1">
      <c r="A36" s="1">
        <v>27</v>
      </c>
      <c r="B36" s="9" t="str">
        <f t="shared" si="11"/>
        <v/>
      </c>
      <c r="C36" s="102" t="str">
        <f t="shared" si="1"/>
        <v/>
      </c>
      <c r="D36" s="97" t="str">
        <f t="shared" si="23"/>
        <v/>
      </c>
      <c r="E36" s="98" t="str">
        <f t="shared" si="24"/>
        <v/>
      </c>
      <c r="F36" s="8" t="str">
        <f t="shared" si="12"/>
        <v/>
      </c>
      <c r="H36" s="105" t="str">
        <f t="shared" si="2"/>
        <v/>
      </c>
      <c r="I36" s="97" t="str">
        <f t="shared" si="25"/>
        <v/>
      </c>
      <c r="J36" s="98" t="str">
        <f t="shared" si="26"/>
        <v/>
      </c>
      <c r="K36" s="8" t="str">
        <f t="shared" si="27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7" t="str">
        <f t="shared" si="28"/>
        <v/>
      </c>
      <c r="Q36" s="98" t="str">
        <f t="shared" si="29"/>
        <v/>
      </c>
      <c r="R36" s="4" t="str">
        <f t="shared" si="30"/>
        <v/>
      </c>
      <c r="S36" s="4" t="str">
        <f t="shared" si="13"/>
        <v/>
      </c>
      <c r="T36" s="107" t="str">
        <f t="shared" si="31"/>
        <v/>
      </c>
      <c r="U36" s="4" t="str">
        <f>IF(M36="","",IF(B36="NB",U35,IF(T36="",SUM($T$5:$T36)+S36,SUM($T$5:$T36))))</f>
        <v/>
      </c>
      <c r="V36" s="109" t="str">
        <f t="shared" si="0"/>
        <v/>
      </c>
      <c r="W36" s="83" t="e">
        <f>IF(M36="","",IF(K36="W",0+BO36,0-BO36)+IF(F36="W",0+BN36,0-BN36))+IF(R36="W",0+BP36,0-BP36)</f>
        <v>#VALUE!</v>
      </c>
      <c r="X36" s="85" t="str">
        <f t="shared" si="14"/>
        <v/>
      </c>
      <c r="Y36" s="9" t="str">
        <f t="shared" si="6"/>
        <v>B</v>
      </c>
      <c r="Z36" s="4" t="str">
        <f t="shared" si="7"/>
        <v>B</v>
      </c>
      <c r="AA36" s="4" t="str">
        <f t="shared" si="8"/>
        <v>D3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>IF(M35="","",IF(Y36="B",IF(M35="P",BI36,""),IF(BG36="P",BI36,"")))</f>
        <v/>
      </c>
      <c r="AF36" s="1" t="str">
        <f>IF(M35="","",IF(Y36="B",IF(M35="B",BI36,""),IF(BG36="B",BI36,"")))</f>
        <v/>
      </c>
      <c r="AG36" s="1" t="str">
        <f>IF(M35="","",IF(Z36="B",IF(M35="P",BK36,""),IF(BG36="B",BK36,"")))</f>
        <v/>
      </c>
      <c r="AH36" s="1" t="str">
        <f>IF(M35="","",IF(Z36="B",IF(M35="B",BK36,""),IF(BG36="P",BK36,"")))</f>
        <v/>
      </c>
      <c r="AI36" s="1" t="str">
        <f t="shared" si="15"/>
        <v/>
      </c>
      <c r="AJ36" s="1" t="str">
        <f t="shared" si="16"/>
        <v/>
      </c>
      <c r="AK36" s="1">
        <f t="shared" si="32"/>
        <v>0</v>
      </c>
      <c r="AL36" s="1">
        <f t="shared" si="33"/>
        <v>0</v>
      </c>
      <c r="AM36" s="1" t="str">
        <f t="shared" si="5"/>
        <v/>
      </c>
      <c r="AN36" s="1">
        <f>IF(X36="",0,IFERROR(VLOOKUP(X31&amp;X32&amp;X33&amp;X34&amp;X35&amp;X36,BX:BY,2,FALSE),0))</f>
        <v>0</v>
      </c>
      <c r="AO36" s="1" t="str">
        <f t="shared" si="43"/>
        <v/>
      </c>
      <c r="AP36" s="1" t="str">
        <f t="shared" si="17"/>
        <v>N</v>
      </c>
      <c r="AQ36" s="1" t="str">
        <f t="shared" si="18"/>
        <v>N</v>
      </c>
      <c r="AR36" s="1" t="str">
        <f t="shared" si="19"/>
        <v>N</v>
      </c>
      <c r="AS36" s="1" t="str">
        <f t="shared" si="20"/>
        <v/>
      </c>
      <c r="AT36" s="15" t="str">
        <f>IF(AT35="Y","N",IF(M35="","",(IF(AND(F35&amp;F36="WW",OR(AO35&amp;AO36="SC",AO35&amp;AO36="CC")),"Y",IF(AND(F34&amp;F35&amp;F36="WLW",BI36&lt;&gt;"B",OR(F34&amp;F35&amp;F36="SCC",F34&amp;F35&amp;F36="CCC")),"Y","N")))))</f>
        <v/>
      </c>
      <c r="AU36" s="1" t="str">
        <f>IF(AU35="Y","N",IF(M35="","",IF(AND(K35&amp;K36="WW",OR(AO35&amp;AO36="SC",AO35&amp;AO36="CC")),"Y",IF(AND(K34&amp;K35&amp;K36="WLW",BK36&lt;&gt;"B",OR(AO34&amp;AO35&amp;AO36="SCC",AO34&amp;AO35&amp;AO36="CCC")),"Y","N"))))</f>
        <v/>
      </c>
      <c r="AV36" s="1" t="str">
        <f>IF(AV35="Y","N",IF(M35="","",IF(AND(R35&amp;R36="WW",OR(AO35&amp;AO36="SC",AO35&amp;AO36="CC")),"Y",IF(AND(R34&amp;R35&amp;R36="WLW",BM36&lt;&gt;"B",OR(AO34&amp;AO35&amp;AO36="SCC",AO34&amp;AO35&amp;AO36="CCC")),"Y","N"))))</f>
        <v/>
      </c>
      <c r="AW36" s="1" t="str">
        <f t="shared" si="21"/>
        <v/>
      </c>
      <c r="AX36" s="1" t="str">
        <f>IF(M35="","",IF(AA36="D3",IF(BG36="P",BM36,""),IF(BG36="B",BM36,"")))</f>
        <v/>
      </c>
      <c r="AY36" s="1" t="str">
        <f>IF(M35="","",IF(AA36="D3",IF(BG36="B",BM36,""),IF(BG36="P",BM36,"")))</f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44"/>
        <v>00000</v>
      </c>
      <c r="BC36" s="1" t="str">
        <f t="shared" si="44"/>
        <v>00000</v>
      </c>
      <c r="BD36" s="1" t="str">
        <f t="shared" si="34"/>
        <v>000000</v>
      </c>
      <c r="BE36" s="1" t="str">
        <f t="shared" si="34"/>
        <v>000000</v>
      </c>
      <c r="BF36" s="1" t="str">
        <f t="shared" si="35"/>
        <v>B</v>
      </c>
      <c r="BG36" s="1" t="str">
        <f t="shared" si="36"/>
        <v>B</v>
      </c>
      <c r="BH36" s="1" t="str">
        <f>IF(AE35="",AF35,AE35)&amp;F35</f>
        <v/>
      </c>
      <c r="BI36" s="1">
        <f t="shared" si="37"/>
        <v>0</v>
      </c>
      <c r="BJ36" s="1" t="str">
        <f>IF(AG35="",AH35,AG35)&amp;K35</f>
        <v/>
      </c>
      <c r="BK36" s="1">
        <f t="shared" si="38"/>
        <v>0</v>
      </c>
      <c r="BL36" s="1" t="str">
        <f>IF(AI35="",AJ35,AI35)&amp;R35</f>
        <v/>
      </c>
      <c r="BM36" s="1">
        <f t="shared" si="39"/>
        <v>0</v>
      </c>
      <c r="BN36" s="1" t="str">
        <f t="shared" si="40"/>
        <v>0</v>
      </c>
      <c r="BO36" s="1" t="str">
        <f t="shared" si="41"/>
        <v>0</v>
      </c>
      <c r="BP36" s="1" t="str">
        <f t="shared" si="42"/>
        <v>0</v>
      </c>
      <c r="BS36" s="1">
        <f>General!A34</f>
        <v>0</v>
      </c>
      <c r="BT36" s="1">
        <f>General!B34</f>
        <v>0</v>
      </c>
      <c r="BU36" s="1" t="str">
        <f>General!C34</f>
        <v/>
      </c>
      <c r="BV36" s="1">
        <f>General!D34</f>
        <v>0</v>
      </c>
      <c r="BX36" s="1" t="str">
        <f>General!F34</f>
        <v>LLLWL</v>
      </c>
      <c r="BY36" s="1">
        <f>General!G34</f>
        <v>-1</v>
      </c>
    </row>
    <row r="37" spans="1:77" ht="15.75" thickBot="1">
      <c r="A37" s="1">
        <v>28</v>
      </c>
      <c r="B37" s="9" t="str">
        <f t="shared" si="11"/>
        <v/>
      </c>
      <c r="C37" s="102" t="str">
        <f t="shared" si="1"/>
        <v/>
      </c>
      <c r="D37" s="97" t="str">
        <f t="shared" si="23"/>
        <v/>
      </c>
      <c r="E37" s="98" t="str">
        <f t="shared" si="24"/>
        <v/>
      </c>
      <c r="F37" s="8" t="str">
        <f t="shared" si="12"/>
        <v/>
      </c>
      <c r="H37" s="105" t="str">
        <f t="shared" si="2"/>
        <v/>
      </c>
      <c r="I37" s="97" t="str">
        <f t="shared" si="25"/>
        <v/>
      </c>
      <c r="J37" s="98" t="str">
        <f t="shared" si="26"/>
        <v/>
      </c>
      <c r="K37" s="8" t="str">
        <f t="shared" si="27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7" t="str">
        <f t="shared" si="28"/>
        <v/>
      </c>
      <c r="Q37" s="98" t="str">
        <f t="shared" si="29"/>
        <v/>
      </c>
      <c r="R37" s="4" t="str">
        <f t="shared" si="30"/>
        <v/>
      </c>
      <c r="S37" s="4" t="str">
        <f t="shared" si="13"/>
        <v/>
      </c>
      <c r="T37" s="107" t="str">
        <f t="shared" si="31"/>
        <v/>
      </c>
      <c r="U37" s="4" t="str">
        <f>IF(M37="","",IF(B37="NB",U36,IF(T37="",SUM($T$5:$T37)+S37,SUM($T$5:$T37))))</f>
        <v/>
      </c>
      <c r="V37" s="109" t="str">
        <f t="shared" si="0"/>
        <v/>
      </c>
      <c r="W37" s="83" t="e">
        <f>IF(M37="","",IF(K37="W",0+BO37,0-BO37)+IF(F37="W",0+BN37,0-BN37))+IF(R37="W",0+BP37,0-BP37)</f>
        <v>#VALUE!</v>
      </c>
      <c r="X37" s="85" t="str">
        <f t="shared" si="14"/>
        <v/>
      </c>
      <c r="Y37" s="9" t="str">
        <f t="shared" si="6"/>
        <v>B</v>
      </c>
      <c r="Z37" s="4" t="str">
        <f t="shared" si="7"/>
        <v>B</v>
      </c>
      <c r="AA37" s="4" t="str">
        <f t="shared" si="8"/>
        <v>D3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>IF(M36="","",IF(Y37="B",IF(M36="P",BI37,""),IF(BG37="P",BI37,"")))</f>
        <v/>
      </c>
      <c r="AF37" s="1" t="str">
        <f>IF(M36="","",IF(Y37="B",IF(M36="B",BI37,""),IF(BG37="B",BI37,"")))</f>
        <v/>
      </c>
      <c r="AG37" s="1" t="str">
        <f>IF(M36="","",IF(Z37="B",IF(M36="P",BK37,""),IF(BG37="B",BK37,"")))</f>
        <v/>
      </c>
      <c r="AH37" s="1" t="str">
        <f>IF(M36="","",IF(Z37="B",IF(M36="B",BK37,""),IF(BG37="P",BK37,"")))</f>
        <v/>
      </c>
      <c r="AI37" s="1" t="str">
        <f t="shared" si="15"/>
        <v/>
      </c>
      <c r="AJ37" s="1" t="str">
        <f t="shared" si="16"/>
        <v/>
      </c>
      <c r="AK37" s="1">
        <f t="shared" si="32"/>
        <v>0</v>
      </c>
      <c r="AL37" s="1">
        <f t="shared" si="33"/>
        <v>0</v>
      </c>
      <c r="AM37" s="1" t="str">
        <f t="shared" si="5"/>
        <v/>
      </c>
      <c r="AN37" s="1">
        <f>IF(X37="",0,IFERROR(VLOOKUP(X32&amp;X33&amp;X34&amp;X35&amp;X36&amp;X37,BX:BY,2,FALSE),0))</f>
        <v>0</v>
      </c>
      <c r="AO37" s="1" t="str">
        <f t="shared" si="43"/>
        <v/>
      </c>
      <c r="AP37" s="1" t="str">
        <f t="shared" si="17"/>
        <v>N</v>
      </c>
      <c r="AQ37" s="1" t="str">
        <f t="shared" si="18"/>
        <v>N</v>
      </c>
      <c r="AR37" s="1" t="str">
        <f t="shared" si="19"/>
        <v>N</v>
      </c>
      <c r="AS37" s="1" t="str">
        <f t="shared" si="20"/>
        <v/>
      </c>
      <c r="AT37" s="15" t="str">
        <f>IF(AT36="Y","N",IF(M36="","",(IF(AND(F36&amp;F37="WW",OR(AO36&amp;AO37="SC",AO36&amp;AO37="CC")),"Y",IF(AND(F35&amp;F36&amp;F37="WLW",BI37&lt;&gt;"B",OR(F35&amp;F36&amp;F37="SCC",F35&amp;F36&amp;F37="CCC")),"Y","N")))))</f>
        <v/>
      </c>
      <c r="AU37" s="1" t="str">
        <f>IF(AU36="Y","N",IF(M36="","",IF(AND(K36&amp;K37="WW",OR(AO36&amp;AO37="SC",AO36&amp;AO37="CC")),"Y",IF(AND(K35&amp;K36&amp;K37="WLW",BK37&lt;&gt;"B",OR(AO35&amp;AO36&amp;AO37="SCC",AO35&amp;AO36&amp;AO37="CCC")),"Y","N"))))</f>
        <v/>
      </c>
      <c r="AV37" s="1" t="str">
        <f>IF(AV36="Y","N",IF(M36="","",IF(AND(R36&amp;R37="WW",OR(AO36&amp;AO37="SC",AO36&amp;AO37="CC")),"Y",IF(AND(R35&amp;R36&amp;R37="WLW",BM37&lt;&gt;"B",OR(AO35&amp;AO36&amp;AO37="SCC",AO35&amp;AO36&amp;AO37="CCC")),"Y","N"))))</f>
        <v/>
      </c>
      <c r="AW37" s="1" t="str">
        <f t="shared" si="21"/>
        <v/>
      </c>
      <c r="AX37" s="1" t="str">
        <f>IF(M36="","",IF(AA37="D3",IF(BG37="P",BM37,""),IF(BG37="B",BM37,"")))</f>
        <v/>
      </c>
      <c r="AY37" s="1" t="str">
        <f>IF(M36="","",IF(AA37="D3",IF(BG37="B",BM37,""),IF(BG37="P",BM37,"")))</f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44"/>
        <v>00000</v>
      </c>
      <c r="BC37" s="1" t="str">
        <f t="shared" si="44"/>
        <v>00000</v>
      </c>
      <c r="BD37" s="1" t="str">
        <f t="shared" si="34"/>
        <v>000000</v>
      </c>
      <c r="BE37" s="1" t="str">
        <f t="shared" si="34"/>
        <v>000000</v>
      </c>
      <c r="BF37" s="1" t="str">
        <f t="shared" si="35"/>
        <v>B</v>
      </c>
      <c r="BG37" s="1" t="str">
        <f t="shared" si="36"/>
        <v>B</v>
      </c>
      <c r="BH37" s="1" t="str">
        <f>IF(AE36="",AF36,AE36)&amp;F36</f>
        <v/>
      </c>
      <c r="BI37" s="1">
        <f t="shared" si="37"/>
        <v>0</v>
      </c>
      <c r="BJ37" s="1" t="str">
        <f>IF(AG36="",AH36,AG36)&amp;K36</f>
        <v/>
      </c>
      <c r="BK37" s="1">
        <f t="shared" si="38"/>
        <v>0</v>
      </c>
      <c r="BL37" s="1" t="str">
        <f>IF(AI36="",AJ36,AI36)&amp;R36</f>
        <v/>
      </c>
      <c r="BM37" s="1">
        <f t="shared" si="39"/>
        <v>0</v>
      </c>
      <c r="BN37" s="1" t="str">
        <f t="shared" si="40"/>
        <v>0</v>
      </c>
      <c r="BO37" s="1" t="str">
        <f t="shared" si="41"/>
        <v>0</v>
      </c>
      <c r="BP37" s="1" t="str">
        <f t="shared" si="42"/>
        <v>0</v>
      </c>
      <c r="BS37" s="1">
        <f>General!A35</f>
        <v>0</v>
      </c>
      <c r="BT37" s="1">
        <f>General!B35</f>
        <v>0</v>
      </c>
      <c r="BU37" s="1" t="str">
        <f>General!C35</f>
        <v/>
      </c>
      <c r="BV37" s="1">
        <f>General!D35</f>
        <v>0</v>
      </c>
      <c r="BX37" s="1" t="str">
        <f>General!F35</f>
        <v>LWLWL</v>
      </c>
      <c r="BY37" s="1">
        <f>General!G35</f>
        <v>-1</v>
      </c>
    </row>
    <row r="38" spans="1:77" ht="15.75" thickBot="1">
      <c r="A38" s="1">
        <v>29</v>
      </c>
      <c r="B38" s="9" t="str">
        <f t="shared" si="11"/>
        <v/>
      </c>
      <c r="C38" s="102" t="str">
        <f t="shared" si="1"/>
        <v/>
      </c>
      <c r="D38" s="97" t="str">
        <f t="shared" si="23"/>
        <v/>
      </c>
      <c r="E38" s="98" t="str">
        <f t="shared" si="24"/>
        <v/>
      </c>
      <c r="F38" s="8" t="str">
        <f t="shared" si="12"/>
        <v/>
      </c>
      <c r="H38" s="105" t="str">
        <f t="shared" si="2"/>
        <v/>
      </c>
      <c r="I38" s="97" t="str">
        <f t="shared" si="25"/>
        <v/>
      </c>
      <c r="J38" s="98" t="str">
        <f t="shared" si="26"/>
        <v/>
      </c>
      <c r="K38" s="8" t="str">
        <f t="shared" si="27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7" t="str">
        <f t="shared" si="28"/>
        <v/>
      </c>
      <c r="Q38" s="98" t="str">
        <f t="shared" si="29"/>
        <v/>
      </c>
      <c r="R38" s="4" t="str">
        <f t="shared" si="30"/>
        <v/>
      </c>
      <c r="S38" s="4" t="str">
        <f t="shared" si="13"/>
        <v/>
      </c>
      <c r="T38" s="107" t="str">
        <f t="shared" si="31"/>
        <v/>
      </c>
      <c r="U38" s="4" t="str">
        <f>IF(M38="","",IF(B38="NB",U37,IF(T38="",SUM($T$5:$T38)+S38,SUM($T$5:$T38))))</f>
        <v/>
      </c>
      <c r="V38" s="109" t="str">
        <f t="shared" si="0"/>
        <v/>
      </c>
      <c r="W38" s="83" t="e">
        <f>IF(M38="","",IF(K38="W",0+BO38,0-BO38)+IF(F38="W",0+BN38,0-BN38))+IF(R38="W",0+BP38,0-BP38)</f>
        <v>#VALUE!</v>
      </c>
      <c r="X38" s="85" t="str">
        <f t="shared" si="14"/>
        <v/>
      </c>
      <c r="Y38" s="9" t="str">
        <f t="shared" si="6"/>
        <v>B</v>
      </c>
      <c r="Z38" s="4" t="str">
        <f t="shared" si="7"/>
        <v>B</v>
      </c>
      <c r="AA38" s="4" t="str">
        <f t="shared" si="8"/>
        <v>D3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>IF(M37="","",IF(Y38="B",IF(M37="P",BI38,""),IF(BG38="P",BI38,"")))</f>
        <v/>
      </c>
      <c r="AF38" s="1" t="str">
        <f>IF(M37="","",IF(Y38="B",IF(M37="B",BI38,""),IF(BG38="B",BI38,"")))</f>
        <v/>
      </c>
      <c r="AG38" s="1" t="str">
        <f>IF(M37="","",IF(Z38="B",IF(M37="P",BK38,""),IF(BG38="B",BK38,"")))</f>
        <v/>
      </c>
      <c r="AH38" s="1" t="str">
        <f>IF(M37="","",IF(Z38="B",IF(M37="B",BK38,""),IF(BG38="P",BK38,"")))</f>
        <v/>
      </c>
      <c r="AI38" s="1" t="str">
        <f t="shared" si="15"/>
        <v/>
      </c>
      <c r="AJ38" s="1" t="str">
        <f t="shared" si="16"/>
        <v/>
      </c>
      <c r="AK38" s="1">
        <f t="shared" si="32"/>
        <v>0</v>
      </c>
      <c r="AL38" s="1">
        <f t="shared" si="33"/>
        <v>0</v>
      </c>
      <c r="AM38" s="1" t="str">
        <f t="shared" si="5"/>
        <v/>
      </c>
      <c r="AN38" s="1">
        <f>IF(X38="",0,IFERROR(VLOOKUP(X33&amp;X34&amp;X35&amp;X36&amp;X37&amp;X38,BX:BY,2,FALSE),0))</f>
        <v>0</v>
      </c>
      <c r="AO38" s="1" t="str">
        <f t="shared" si="43"/>
        <v/>
      </c>
      <c r="AP38" s="1" t="str">
        <f t="shared" si="17"/>
        <v>N</v>
      </c>
      <c r="AQ38" s="1" t="str">
        <f t="shared" si="18"/>
        <v>N</v>
      </c>
      <c r="AR38" s="1" t="str">
        <f t="shared" si="19"/>
        <v>N</v>
      </c>
      <c r="AS38" s="1" t="str">
        <f t="shared" si="20"/>
        <v/>
      </c>
      <c r="AT38" s="15" t="str">
        <f>IF(AT37="Y","N",IF(M37="","",(IF(AND(F37&amp;F38="WW",OR(AO37&amp;AO38="SC",AO37&amp;AO38="CC")),"Y",IF(AND(F36&amp;F37&amp;F38="WLW",BI38&lt;&gt;"B",OR(F36&amp;F37&amp;F38="SCC",F36&amp;F37&amp;F38="CCC")),"Y","N")))))</f>
        <v/>
      </c>
      <c r="AU38" s="1" t="str">
        <f>IF(AU37="Y","N",IF(M37="","",IF(AND(K37&amp;K38="WW",OR(AO37&amp;AO38="SC",AO37&amp;AO38="CC")),"Y",IF(AND(K36&amp;K37&amp;K38="WLW",BK38&lt;&gt;"B",OR(AO36&amp;AO37&amp;AO38="SCC",AO36&amp;AO37&amp;AO38="CCC")),"Y","N"))))</f>
        <v/>
      </c>
      <c r="AV38" s="1" t="str">
        <f>IF(AV37="Y","N",IF(M37="","",IF(AND(R37&amp;R38="WW",OR(AO37&amp;AO38="SC",AO37&amp;AO38="CC")),"Y",IF(AND(R36&amp;R37&amp;R38="WLW",BM38&lt;&gt;"B",OR(AO36&amp;AO37&amp;AO38="SCC",AO36&amp;AO37&amp;AO38="CCC")),"Y","N"))))</f>
        <v/>
      </c>
      <c r="AW38" s="1" t="str">
        <f t="shared" si="21"/>
        <v/>
      </c>
      <c r="AX38" s="1" t="str">
        <f>IF(M37="","",IF(AA38="D3",IF(BG38="P",BM38,""),IF(BG38="B",BM38,"")))</f>
        <v/>
      </c>
      <c r="AY38" s="1" t="str">
        <f>IF(M37="","",IF(AA38="D3",IF(BG38="B",BM38,""),IF(BG38="P",BM38,"")))</f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44"/>
        <v>00000</v>
      </c>
      <c r="BC38" s="1" t="str">
        <f t="shared" si="44"/>
        <v>00000</v>
      </c>
      <c r="BD38" s="1" t="str">
        <f t="shared" si="34"/>
        <v>000000</v>
      </c>
      <c r="BE38" s="1" t="str">
        <f t="shared" si="34"/>
        <v>000000</v>
      </c>
      <c r="BF38" s="1" t="str">
        <f t="shared" si="35"/>
        <v>B</v>
      </c>
      <c r="BG38" s="1" t="str">
        <f t="shared" si="36"/>
        <v>B</v>
      </c>
      <c r="BH38" s="1" t="str">
        <f>IF(AE37="",AF37,AE37)&amp;F37</f>
        <v/>
      </c>
      <c r="BI38" s="1">
        <f t="shared" si="37"/>
        <v>0</v>
      </c>
      <c r="BJ38" s="1" t="str">
        <f>IF(AG37="",AH37,AG37)&amp;K37</f>
        <v/>
      </c>
      <c r="BK38" s="1">
        <f t="shared" si="38"/>
        <v>0</v>
      </c>
      <c r="BL38" s="1" t="str">
        <f>IF(AI37="",AJ37,AI37)&amp;R37</f>
        <v/>
      </c>
      <c r="BM38" s="1">
        <f t="shared" si="39"/>
        <v>0</v>
      </c>
      <c r="BN38" s="1" t="str">
        <f t="shared" si="40"/>
        <v>0</v>
      </c>
      <c r="BO38" s="1" t="str">
        <f t="shared" si="41"/>
        <v>0</v>
      </c>
      <c r="BP38" s="1" t="str">
        <f t="shared" si="42"/>
        <v>0</v>
      </c>
      <c r="BS38" s="1">
        <f>General!A36</f>
        <v>0</v>
      </c>
      <c r="BT38" s="1">
        <f>General!B36</f>
        <v>0</v>
      </c>
      <c r="BU38" s="1" t="str">
        <f>General!C36</f>
        <v/>
      </c>
      <c r="BV38" s="1">
        <f>General!D36</f>
        <v>0</v>
      </c>
      <c r="BX38" s="1" t="str">
        <f>General!F36</f>
        <v>LLWWL</v>
      </c>
      <c r="BY38" s="1">
        <f>General!G36</f>
        <v>-1</v>
      </c>
    </row>
    <row r="39" spans="1:77" ht="15.75" thickBot="1">
      <c r="A39" s="1">
        <v>30</v>
      </c>
      <c r="B39" s="86" t="str">
        <f t="shared" si="11"/>
        <v/>
      </c>
      <c r="C39" s="103" t="str">
        <f t="shared" si="1"/>
        <v/>
      </c>
      <c r="D39" s="99" t="str">
        <f t="shared" si="23"/>
        <v/>
      </c>
      <c r="E39" s="100" t="str">
        <f t="shared" si="24"/>
        <v/>
      </c>
      <c r="F39" s="10" t="str">
        <f t="shared" si="12"/>
        <v/>
      </c>
      <c r="H39" s="106" t="str">
        <f t="shared" si="2"/>
        <v/>
      </c>
      <c r="I39" s="99" t="str">
        <f t="shared" si="25"/>
        <v/>
      </c>
      <c r="J39" s="100" t="str">
        <f t="shared" si="26"/>
        <v/>
      </c>
      <c r="K39" s="10" t="str">
        <f t="shared" si="27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99" t="str">
        <f t="shared" si="28"/>
        <v/>
      </c>
      <c r="Q39" s="100" t="str">
        <f t="shared" si="29"/>
        <v/>
      </c>
      <c r="R39" s="5" t="str">
        <f t="shared" si="30"/>
        <v/>
      </c>
      <c r="S39" s="5" t="str">
        <f t="shared" si="13"/>
        <v/>
      </c>
      <c r="T39" s="107" t="str">
        <f t="shared" si="31"/>
        <v/>
      </c>
      <c r="U39" s="5" t="str">
        <f>IF(M39="","",IF(B39="NB",U38,IF(T39="",SUM($T$5:$T39)+S39,SUM($T$5:$T39))))</f>
        <v/>
      </c>
      <c r="V39" s="110" t="str">
        <f t="shared" si="0"/>
        <v/>
      </c>
      <c r="W39" s="83" t="e">
        <f>IF(M39="","",IF(K39="W",0+BO39,0-BO39)+IF(F39="W",0+BN39,0-BN39))+IF(R39="W",0+BP39,0-BP39)</f>
        <v>#VALUE!</v>
      </c>
      <c r="X39" s="85" t="str">
        <f t="shared" si="14"/>
        <v/>
      </c>
      <c r="Y39" s="9" t="str">
        <f t="shared" si="6"/>
        <v>B</v>
      </c>
      <c r="Z39" s="4" t="str">
        <f t="shared" si="7"/>
        <v>B</v>
      </c>
      <c r="AA39" s="4" t="str">
        <f t="shared" si="8"/>
        <v>D3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>IF(M38="","",IF(Y39="B",IF(M38="P",BI39,""),IF(BG39="P",BI39,"")))</f>
        <v/>
      </c>
      <c r="AF39" s="1" t="str">
        <f>IF(M38="","",IF(Y39="B",IF(M38="B",BI39,""),IF(BG39="B",BI39,"")))</f>
        <v/>
      </c>
      <c r="AG39" s="1" t="str">
        <f>IF(M38="","",IF(Z39="B",IF(M38="P",BK39,""),IF(BG39="B",BK39,"")))</f>
        <v/>
      </c>
      <c r="AH39" s="1" t="str">
        <f>IF(M38="","",IF(Z39="B",IF(M38="B",BK39,""),IF(BG39="P",BK39,"")))</f>
        <v/>
      </c>
      <c r="AI39" s="1" t="str">
        <f t="shared" si="15"/>
        <v/>
      </c>
      <c r="AJ39" s="1" t="str">
        <f t="shared" si="16"/>
        <v/>
      </c>
      <c r="AK39" s="1">
        <f t="shared" si="32"/>
        <v>0</v>
      </c>
      <c r="AL39" s="1">
        <f t="shared" si="33"/>
        <v>0</v>
      </c>
      <c r="AM39" s="1" t="str">
        <f t="shared" ref="AM39:AM70" si="45">IF(M39="","",IF(AM38+AN39&gt;=10,10,IF(AM38+AN39&lt;=-10,-10,AM38+AN39)))</f>
        <v/>
      </c>
      <c r="AN39" s="1">
        <f>IF(X39="",0,IFERROR(VLOOKUP(X34&amp;X35&amp;X36&amp;X37&amp;X38&amp;X39,BX:BY,2,FALSE),0))</f>
        <v>0</v>
      </c>
      <c r="AO39" s="1" t="str">
        <f t="shared" si="43"/>
        <v/>
      </c>
      <c r="AP39" s="1" t="str">
        <f t="shared" si="17"/>
        <v>N</v>
      </c>
      <c r="AQ39" s="1" t="str">
        <f t="shared" si="18"/>
        <v>N</v>
      </c>
      <c r="AR39" s="1" t="str">
        <f t="shared" si="19"/>
        <v>N</v>
      </c>
      <c r="AS39" s="1" t="str">
        <f t="shared" si="20"/>
        <v/>
      </c>
      <c r="AT39" s="15" t="str">
        <f>IF(AT38="Y","N",IF(M38="","",(IF(AND(F38&amp;F39="WW",OR(AO38&amp;AO39="SC",AO38&amp;AO39="CC")),"Y",IF(AND(F37&amp;F38&amp;F39="WLW",BI39&lt;&gt;"B",OR(F37&amp;F38&amp;F39="SCC",F37&amp;F38&amp;F39="CCC")),"Y","N")))))</f>
        <v/>
      </c>
      <c r="AU39" s="1" t="str">
        <f>IF(AU38="Y","N",IF(M38="","",IF(AND(K38&amp;K39="WW",OR(AO38&amp;AO39="SC",AO38&amp;AO39="CC")),"Y",IF(AND(K37&amp;K38&amp;K39="WLW",BK39&lt;&gt;"B",OR(AO37&amp;AO38&amp;AO39="SCC",AO37&amp;AO38&amp;AO39="CCC")),"Y","N"))))</f>
        <v/>
      </c>
      <c r="AV39" s="1" t="str">
        <f>IF(AV38="Y","N",IF(M38="","",IF(AND(R38&amp;R39="WW",OR(AO38&amp;AO39="SC",AO38&amp;AO39="CC")),"Y",IF(AND(R37&amp;R38&amp;R39="WLW",BM39&lt;&gt;"B",OR(AO37&amp;AO38&amp;AO39="SCC",AO37&amp;AO38&amp;AO39="CCC")),"Y","N"))))</f>
        <v/>
      </c>
      <c r="AW39" s="1" t="str">
        <f t="shared" si="21"/>
        <v/>
      </c>
      <c r="AX39" s="1" t="str">
        <f>IF(M38="","",IF(AA39="D3",IF(BG39="P",BM39,""),IF(BG39="B",BM39,"")))</f>
        <v/>
      </c>
      <c r="AY39" s="1" t="str">
        <f>IF(M38="","",IF(AA39="D3",IF(BG39="B",BM39,""),IF(BG39="P",BM39,"")))</f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44"/>
        <v>00000</v>
      </c>
      <c r="BC39" s="1" t="str">
        <f t="shared" si="44"/>
        <v>00000</v>
      </c>
      <c r="BD39" s="1" t="str">
        <f t="shared" si="34"/>
        <v>000000</v>
      </c>
      <c r="BE39" s="1" t="str">
        <f t="shared" si="34"/>
        <v>000000</v>
      </c>
      <c r="BF39" s="1" t="str">
        <f t="shared" si="35"/>
        <v>B</v>
      </c>
      <c r="BG39" s="1" t="str">
        <f t="shared" si="36"/>
        <v>B</v>
      </c>
      <c r="BH39" s="1" t="str">
        <f>IF(AE38="",AF38,AE38)&amp;F38</f>
        <v/>
      </c>
      <c r="BI39" s="1">
        <f t="shared" si="37"/>
        <v>0</v>
      </c>
      <c r="BJ39" s="1" t="str">
        <f>IF(AG38="",AH38,AG38)&amp;K38</f>
        <v/>
      </c>
      <c r="BK39" s="1">
        <f t="shared" si="38"/>
        <v>0</v>
      </c>
      <c r="BL39" s="1" t="str">
        <f>IF(AI38="",AJ38,AI38)&amp;R38</f>
        <v/>
      </c>
      <c r="BM39" s="1">
        <f t="shared" si="39"/>
        <v>0</v>
      </c>
      <c r="BN39" s="1" t="str">
        <f t="shared" si="40"/>
        <v>0</v>
      </c>
      <c r="BO39" s="1" t="str">
        <f t="shared" si="41"/>
        <v>0</v>
      </c>
      <c r="BP39" s="1" t="str">
        <f t="shared" si="42"/>
        <v>0</v>
      </c>
      <c r="BS39" s="1">
        <f>General!A37</f>
        <v>0</v>
      </c>
      <c r="BT39" s="1">
        <f>General!B37</f>
        <v>0</v>
      </c>
      <c r="BU39" s="1" t="str">
        <f>General!C37</f>
        <v/>
      </c>
      <c r="BV39" s="1">
        <f>General!D37</f>
        <v>0</v>
      </c>
      <c r="BX39" s="1" t="str">
        <f>General!F37</f>
        <v>LWWWL</v>
      </c>
      <c r="BY39" s="1">
        <f>General!G37</f>
        <v>-1</v>
      </c>
    </row>
    <row r="40" spans="1:77" ht="15.75" thickBot="1">
      <c r="A40" s="1">
        <v>31</v>
      </c>
      <c r="B40" s="12" t="str">
        <f t="shared" si="11"/>
        <v/>
      </c>
      <c r="C40" s="101" t="str">
        <f t="shared" si="1"/>
        <v/>
      </c>
      <c r="D40" s="13" t="str">
        <f t="shared" si="23"/>
        <v/>
      </c>
      <c r="E40" s="45" t="str">
        <f t="shared" si="24"/>
        <v/>
      </c>
      <c r="F40" s="14" t="str">
        <f t="shared" si="12"/>
        <v/>
      </c>
      <c r="H40" s="104" t="str">
        <f t="shared" si="2"/>
        <v/>
      </c>
      <c r="I40" s="13" t="str">
        <f t="shared" si="25"/>
        <v/>
      </c>
      <c r="J40" s="45" t="str">
        <f t="shared" si="26"/>
        <v/>
      </c>
      <c r="K40" s="14" t="str">
        <f t="shared" si="27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28"/>
        <v/>
      </c>
      <c r="Q40" s="45" t="str">
        <f t="shared" si="29"/>
        <v/>
      </c>
      <c r="R40" s="96" t="str">
        <f t="shared" si="30"/>
        <v/>
      </c>
      <c r="S40" s="96" t="str">
        <f t="shared" si="13"/>
        <v/>
      </c>
      <c r="T40" s="107" t="str">
        <f t="shared" si="31"/>
        <v/>
      </c>
      <c r="U40" s="96" t="str">
        <f>IF(M40="","",IF(B40="NB",U39,IF(T40="",SUM($T$5:$T40)+S40,SUM($T$5:$T40))))</f>
        <v/>
      </c>
      <c r="V40" s="108" t="str">
        <f t="shared" si="0"/>
        <v/>
      </c>
      <c r="W40" s="83" t="e">
        <f>IF(M40="","",IF(K40="W",0+BO40,0-BO40)+IF(F40="W",0+BN40,0-BN40))+IF(R40="W",0+BP40,0-BP40)</f>
        <v>#VALUE!</v>
      </c>
      <c r="X40" s="85" t="str">
        <f t="shared" si="14"/>
        <v/>
      </c>
      <c r="Y40" s="9" t="str">
        <f t="shared" si="6"/>
        <v>B</v>
      </c>
      <c r="Z40" s="4" t="str">
        <f t="shared" si="7"/>
        <v>B</v>
      </c>
      <c r="AA40" s="4" t="str">
        <f t="shared" si="8"/>
        <v>D3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>IF(M39="","",IF(Y40="B",IF(M39="P",BI40,""),IF(BG40="P",BI40,"")))</f>
        <v/>
      </c>
      <c r="AF40" s="1" t="str">
        <f>IF(M39="","",IF(Y40="B",IF(M39="B",BI40,""),IF(BG40="B",BI40,"")))</f>
        <v/>
      </c>
      <c r="AG40" s="1" t="str">
        <f>IF(M39="","",IF(Z40="B",IF(M39="P",BK40,""),IF(BG40="B",BK40,"")))</f>
        <v/>
      </c>
      <c r="AH40" s="1" t="str">
        <f>IF(M39="","",IF(Z40="B",IF(M39="B",BK40,""),IF(BG40="P",BK40,"")))</f>
        <v/>
      </c>
      <c r="AI40" s="1" t="str">
        <f t="shared" si="15"/>
        <v/>
      </c>
      <c r="AJ40" s="1" t="str">
        <f t="shared" si="16"/>
        <v/>
      </c>
      <c r="AK40" s="1">
        <f t="shared" si="32"/>
        <v>0</v>
      </c>
      <c r="AL40" s="1">
        <f t="shared" si="33"/>
        <v>0</v>
      </c>
      <c r="AM40" s="1" t="str">
        <f t="shared" si="45"/>
        <v/>
      </c>
      <c r="AN40" s="1">
        <f>IF(X40="",0,IFERROR(VLOOKUP(X35&amp;X36&amp;X37&amp;X38&amp;X39&amp;X40,BX:BY,2,FALSE),0))</f>
        <v>0</v>
      </c>
      <c r="AO40" s="1" t="str">
        <f t="shared" si="43"/>
        <v/>
      </c>
      <c r="AP40" s="1" t="str">
        <f t="shared" si="17"/>
        <v>N</v>
      </c>
      <c r="AQ40" s="1" t="str">
        <f t="shared" si="18"/>
        <v>N</v>
      </c>
      <c r="AR40" s="1" t="str">
        <f t="shared" si="19"/>
        <v>N</v>
      </c>
      <c r="AS40" s="1" t="str">
        <f t="shared" si="20"/>
        <v/>
      </c>
      <c r="AT40" s="15" t="str">
        <f>IF(AT39="Y","N",IF(M39="","",(IF(AND(F39&amp;F40="WW",OR(AO39&amp;AO40="SC",AO39&amp;AO40="CC")),"Y",IF(AND(F38&amp;F39&amp;F40="WLW",BI40&lt;&gt;"B",OR(F38&amp;F39&amp;F40="SCC",F38&amp;F39&amp;F40="CCC")),"Y","N")))))</f>
        <v/>
      </c>
      <c r="AU40" s="1" t="str">
        <f>IF(AU39="Y","N",IF(M39="","",IF(AND(K39&amp;K40="WW",OR(AO39&amp;AO40="SC",AO39&amp;AO40="CC")),"Y",IF(AND(K38&amp;K39&amp;K40="WLW",BK40&lt;&gt;"B",OR(AO38&amp;AO39&amp;AO40="SCC",AO38&amp;AO39&amp;AO40="CCC")),"Y","N"))))</f>
        <v/>
      </c>
      <c r="AV40" s="1" t="str">
        <f>IF(AV39="Y","N",IF(M39="","",IF(AND(R39&amp;R40="WW",OR(AO39&amp;AO40="SC",AO39&amp;AO40="CC")),"Y",IF(AND(R38&amp;R39&amp;R40="WLW",BM40&lt;&gt;"B",OR(AO38&amp;AO39&amp;AO40="SCC",AO38&amp;AO39&amp;AO40="CCC")),"Y","N"))))</f>
        <v/>
      </c>
      <c r="AW40" s="1" t="str">
        <f t="shared" si="21"/>
        <v/>
      </c>
      <c r="AX40" s="1" t="str">
        <f>IF(M39="","",IF(AA40="D3",IF(BG40="P",BM40,""),IF(BG40="B",BM40,"")))</f>
        <v/>
      </c>
      <c r="AY40" s="1" t="str">
        <f>IF(M39="","",IF(AA40="D3",IF(BG40="B",BM40,""),IF(BG40="P",BM40,"")))</f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44"/>
        <v>00000</v>
      </c>
      <c r="BC40" s="1" t="str">
        <f t="shared" si="44"/>
        <v>00000</v>
      </c>
      <c r="BD40" s="1" t="str">
        <f t="shared" si="34"/>
        <v>000000</v>
      </c>
      <c r="BE40" s="1" t="str">
        <f t="shared" si="34"/>
        <v>000000</v>
      </c>
      <c r="BF40" s="1" t="str">
        <f t="shared" si="35"/>
        <v>B</v>
      </c>
      <c r="BG40" s="1" t="str">
        <f t="shared" si="36"/>
        <v>B</v>
      </c>
      <c r="BH40" s="1" t="str">
        <f>IF(AE39="",AF39,AE39)&amp;F39</f>
        <v/>
      </c>
      <c r="BI40" s="1">
        <f t="shared" si="37"/>
        <v>0</v>
      </c>
      <c r="BJ40" s="1" t="str">
        <f>IF(AG39="",AH39,AG39)&amp;K39</f>
        <v/>
      </c>
      <c r="BK40" s="1">
        <f t="shared" si="38"/>
        <v>0</v>
      </c>
      <c r="BL40" s="1" t="str">
        <f>IF(AI39="",AJ39,AI39)&amp;R39</f>
        <v/>
      </c>
      <c r="BM40" s="1">
        <f t="shared" si="39"/>
        <v>0</v>
      </c>
      <c r="BN40" s="1" t="str">
        <f t="shared" si="40"/>
        <v>0</v>
      </c>
      <c r="BO40" s="1" t="str">
        <f t="shared" si="41"/>
        <v>0</v>
      </c>
      <c r="BP40" s="1" t="str">
        <f t="shared" si="42"/>
        <v>0</v>
      </c>
      <c r="BS40" s="1">
        <f>General!A38</f>
        <v>0</v>
      </c>
      <c r="BT40" s="1">
        <f>General!B38</f>
        <v>0</v>
      </c>
      <c r="BU40" s="1" t="str">
        <f>General!C38</f>
        <v/>
      </c>
      <c r="BV40" s="1">
        <f>General!D38</f>
        <v>0</v>
      </c>
      <c r="BX40" s="1" t="str">
        <f>General!F38</f>
        <v>WLLLL</v>
      </c>
      <c r="BY40" s="1">
        <f>General!G38</f>
        <v>-6</v>
      </c>
    </row>
    <row r="41" spans="1:77" ht="15.75" thickBot="1">
      <c r="A41" s="1">
        <v>32</v>
      </c>
      <c r="B41" s="9" t="str">
        <f t="shared" si="11"/>
        <v/>
      </c>
      <c r="C41" s="102" t="str">
        <f t="shared" si="1"/>
        <v/>
      </c>
      <c r="D41" s="97" t="str">
        <f t="shared" si="23"/>
        <v/>
      </c>
      <c r="E41" s="98" t="str">
        <f t="shared" si="24"/>
        <v/>
      </c>
      <c r="F41" s="8" t="str">
        <f t="shared" si="12"/>
        <v/>
      </c>
      <c r="H41" s="105" t="str">
        <f t="shared" si="2"/>
        <v/>
      </c>
      <c r="I41" s="97" t="str">
        <f t="shared" si="25"/>
        <v/>
      </c>
      <c r="J41" s="98" t="str">
        <f t="shared" si="26"/>
        <v/>
      </c>
      <c r="K41" s="8" t="str">
        <f t="shared" si="27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7" t="str">
        <f t="shared" si="28"/>
        <v/>
      </c>
      <c r="Q41" s="98" t="str">
        <f t="shared" si="29"/>
        <v/>
      </c>
      <c r="R41" s="4" t="str">
        <f t="shared" si="30"/>
        <v/>
      </c>
      <c r="S41" s="4" t="str">
        <f t="shared" si="13"/>
        <v/>
      </c>
      <c r="T41" s="107" t="str">
        <f t="shared" si="31"/>
        <v/>
      </c>
      <c r="U41" s="4" t="str">
        <f>IF(M41="","",IF(B41="NB",U40,IF(T41="",SUM($T$5:$T41)+S41,SUM($T$5:$T41))))</f>
        <v/>
      </c>
      <c r="V41" s="109" t="str">
        <f t="shared" si="0"/>
        <v/>
      </c>
      <c r="W41" s="83" t="e">
        <f>IF(M41="","",IF(K41="W",0+BO41,0-BO41)+IF(F41="W",0+BN41,0-BN41))+IF(R41="W",0+BP41,0-BP41)</f>
        <v>#VALUE!</v>
      </c>
      <c r="X41" s="85" t="str">
        <f t="shared" si="14"/>
        <v/>
      </c>
      <c r="Y41" s="9" t="str">
        <f t="shared" si="6"/>
        <v>B</v>
      </c>
      <c r="Z41" s="4" t="str">
        <f t="shared" si="7"/>
        <v>B</v>
      </c>
      <c r="AA41" s="4" t="str">
        <f t="shared" si="8"/>
        <v>D3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>IF(M40="","",IF(Y41="B",IF(M40="P",BI41,""),IF(BG41="P",BI41,"")))</f>
        <v/>
      </c>
      <c r="AF41" s="1" t="str">
        <f>IF(M40="","",IF(Y41="B",IF(M40="B",BI41,""),IF(BG41="B",BI41,"")))</f>
        <v/>
      </c>
      <c r="AG41" s="1" t="str">
        <f>IF(M40="","",IF(Z41="B",IF(M40="P",BK41,""),IF(BG41="B",BK41,"")))</f>
        <v/>
      </c>
      <c r="AH41" s="1" t="str">
        <f>IF(M40="","",IF(Z41="B",IF(M40="B",BK41,""),IF(BG41="P",BK41,"")))</f>
        <v/>
      </c>
      <c r="AI41" s="1" t="str">
        <f t="shared" si="15"/>
        <v/>
      </c>
      <c r="AJ41" s="1" t="str">
        <f t="shared" si="16"/>
        <v/>
      </c>
      <c r="AK41" s="1">
        <f t="shared" si="32"/>
        <v>0</v>
      </c>
      <c r="AL41" s="1">
        <f t="shared" si="33"/>
        <v>0</v>
      </c>
      <c r="AM41" s="1" t="str">
        <f t="shared" si="45"/>
        <v/>
      </c>
      <c r="AN41" s="1">
        <f>IF(X41="",0,IFERROR(VLOOKUP(X36&amp;X37&amp;X38&amp;X39&amp;X40&amp;X41,BX:BY,2,FALSE),0))</f>
        <v>0</v>
      </c>
      <c r="AO41" s="1" t="str">
        <f t="shared" si="43"/>
        <v/>
      </c>
      <c r="AP41" s="1" t="str">
        <f t="shared" si="17"/>
        <v>N</v>
      </c>
      <c r="AQ41" s="1" t="str">
        <f t="shared" si="18"/>
        <v>N</v>
      </c>
      <c r="AR41" s="1" t="str">
        <f t="shared" si="19"/>
        <v>N</v>
      </c>
      <c r="AS41" s="1" t="str">
        <f t="shared" si="20"/>
        <v/>
      </c>
      <c r="AT41" s="15" t="str">
        <f>IF(AT40="Y","N",IF(M40="","",(IF(AND(F40&amp;F41="WW",OR(AO40&amp;AO41="SC",AO40&amp;AO41="CC")),"Y",IF(AND(F39&amp;F40&amp;F41="WLW",BI41&lt;&gt;"B",OR(F39&amp;F40&amp;F41="SCC",F39&amp;F40&amp;F41="CCC")),"Y","N")))))</f>
        <v/>
      </c>
      <c r="AU41" s="1" t="str">
        <f>IF(AU40="Y","N",IF(M40="","",IF(AND(K40&amp;K41="WW",OR(AO40&amp;AO41="SC",AO40&amp;AO41="CC")),"Y",IF(AND(K39&amp;K40&amp;K41="WLW",BK41&lt;&gt;"B",OR(AO39&amp;AO40&amp;AO41="SCC",AO39&amp;AO40&amp;AO41="CCC")),"Y","N"))))</f>
        <v/>
      </c>
      <c r="AV41" s="1" t="str">
        <f>IF(AV40="Y","N",IF(M40="","",IF(AND(R40&amp;R41="WW",OR(AO40&amp;AO41="SC",AO40&amp;AO41="CC")),"Y",IF(AND(R39&amp;R40&amp;R41="WLW",BM41&lt;&gt;"B",OR(AO39&amp;AO40&amp;AO41="SCC",AO39&amp;AO40&amp;AO41="CCC")),"Y","N"))))</f>
        <v/>
      </c>
      <c r="AW41" s="1" t="str">
        <f t="shared" si="21"/>
        <v/>
      </c>
      <c r="AX41" s="1" t="str">
        <f>IF(M40="","",IF(AA41="D3",IF(BG41="P",BM41,""),IF(BG41="B",BM41,"")))</f>
        <v/>
      </c>
      <c r="AY41" s="1" t="str">
        <f>IF(M40="","",IF(AA41="D3",IF(BG41="B",BM41,""),IF(BG41="P",BM41,"")))</f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44"/>
        <v>00000</v>
      </c>
      <c r="BC41" s="1" t="str">
        <f t="shared" si="44"/>
        <v>00000</v>
      </c>
      <c r="BD41" s="1" t="str">
        <f t="shared" si="34"/>
        <v>000000</v>
      </c>
      <c r="BE41" s="1" t="str">
        <f t="shared" si="34"/>
        <v>000000</v>
      </c>
      <c r="BF41" s="1" t="str">
        <f t="shared" si="35"/>
        <v>B</v>
      </c>
      <c r="BG41" s="1" t="str">
        <f t="shared" si="36"/>
        <v>B</v>
      </c>
      <c r="BH41" s="1" t="str">
        <f>IF(AE40="",AF40,AE40)&amp;F40</f>
        <v/>
      </c>
      <c r="BI41" s="1">
        <f t="shared" si="37"/>
        <v>0</v>
      </c>
      <c r="BJ41" s="1" t="str">
        <f>IF(AG40="",AH40,AG40)&amp;K40</f>
        <v/>
      </c>
      <c r="BK41" s="1">
        <f t="shared" si="38"/>
        <v>0</v>
      </c>
      <c r="BL41" s="1" t="str">
        <f>IF(AI40="",AJ40,AI40)&amp;R40</f>
        <v/>
      </c>
      <c r="BM41" s="1">
        <f t="shared" si="39"/>
        <v>0</v>
      </c>
      <c r="BN41" s="1" t="str">
        <f t="shared" si="40"/>
        <v>0</v>
      </c>
      <c r="BO41" s="1" t="str">
        <f t="shared" si="41"/>
        <v>0</v>
      </c>
      <c r="BP41" s="1" t="str">
        <f t="shared" si="42"/>
        <v>0</v>
      </c>
      <c r="BS41" s="1">
        <f>General!A39</f>
        <v>0</v>
      </c>
      <c r="BT41" s="1">
        <f>General!B39</f>
        <v>0</v>
      </c>
      <c r="BU41" s="1" t="str">
        <f>General!C39</f>
        <v/>
      </c>
      <c r="BV41" s="1">
        <f>General!D39</f>
        <v>0</v>
      </c>
      <c r="BX41" s="1" t="str">
        <f>General!F39</f>
        <v>WWLLL</v>
      </c>
      <c r="BY41" s="1">
        <f>General!G39</f>
        <v>-6</v>
      </c>
    </row>
    <row r="42" spans="1:77" ht="15.75" thickBot="1">
      <c r="A42" s="1">
        <v>33</v>
      </c>
      <c r="B42" s="9" t="str">
        <f t="shared" ref="B42:B73" si="46">IF(M41="","",IF(AK42=AL42,"NB",IF(AK42&gt;AL42,"P"&amp;(AK42-AL42),"B"&amp;(AL42-AK42))))</f>
        <v/>
      </c>
      <c r="C42" s="102" t="str">
        <f t="shared" si="1"/>
        <v/>
      </c>
      <c r="D42" s="97" t="str">
        <f t="shared" si="23"/>
        <v/>
      </c>
      <c r="E42" s="98" t="str">
        <f t="shared" si="24"/>
        <v/>
      </c>
      <c r="F42" s="8" t="str">
        <f t="shared" si="12"/>
        <v/>
      </c>
      <c r="H42" s="105" t="str">
        <f t="shared" si="2"/>
        <v/>
      </c>
      <c r="I42" s="97" t="str">
        <f t="shared" si="25"/>
        <v/>
      </c>
      <c r="J42" s="98" t="str">
        <f t="shared" si="26"/>
        <v/>
      </c>
      <c r="K42" s="8" t="str">
        <f t="shared" si="27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7" t="str">
        <f t="shared" si="28"/>
        <v/>
      </c>
      <c r="Q42" s="98" t="str">
        <f t="shared" si="29"/>
        <v/>
      </c>
      <c r="R42" s="4" t="str">
        <f t="shared" si="30"/>
        <v/>
      </c>
      <c r="S42" s="4" t="str">
        <f t="shared" ref="S42:S73" si="47">IF(M42="","",IF(X42="",IF(AO42="S",0,S41),IF(X42="W",IF(AO42="S",0,S41)+INT(REPLACE(B42,1,1,"")),IF(AO42="S",0,S41)-INT(REPLACE(B42,1,1,"")))))</f>
        <v/>
      </c>
      <c r="T42" s="107" t="str">
        <f t="shared" si="31"/>
        <v/>
      </c>
      <c r="U42" s="4" t="str">
        <f>IF(M42="","",IF(B42="NB",U41,IF(T42="",SUM($T$5:$T42)+S42,SUM($T$5:$T42))))</f>
        <v/>
      </c>
      <c r="V42" s="109" t="str">
        <f t="shared" si="0"/>
        <v/>
      </c>
      <c r="W42" s="83" t="e">
        <f>IF(M42="","",IF(K42="W",0+BO42,0-BO42)+IF(F42="W",0+BN42,0-BN42))+IF(R42="W",0+BP42,0-BP42)</f>
        <v>#VALUE!</v>
      </c>
      <c r="X42" s="85" t="str">
        <f t="shared" si="14"/>
        <v/>
      </c>
      <c r="Y42" s="9" t="str">
        <f t="shared" si="6"/>
        <v>B</v>
      </c>
      <c r="Z42" s="4" t="str">
        <f t="shared" si="7"/>
        <v>B</v>
      </c>
      <c r="AA42" s="4" t="str">
        <f t="shared" si="8"/>
        <v>D3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>IF(M41="","",IF(Y42="B",IF(M41="P",BI42,""),IF(BG42="P",BI42,"")))</f>
        <v/>
      </c>
      <c r="AF42" s="1" t="str">
        <f>IF(M41="","",IF(Y42="B",IF(M41="B",BI42,""),IF(BG42="B",BI42,"")))</f>
        <v/>
      </c>
      <c r="AG42" s="1" t="str">
        <f>IF(M41="","",IF(Z42="B",IF(M41="P",BK42,""),IF(BG42="B",BK42,"")))</f>
        <v/>
      </c>
      <c r="AH42" s="1" t="str">
        <f>IF(M41="","",IF(Z42="B",IF(M41="B",BK42,""),IF(BG42="P",BK42,"")))</f>
        <v/>
      </c>
      <c r="AI42" s="1" t="str">
        <f t="shared" ref="AI42:AI73" si="48">IF(M41="","",IF(AND(AE42="L5",AH42="L5",AY42=""),"L0",AX42))</f>
        <v/>
      </c>
      <c r="AJ42" s="1" t="str">
        <f t="shared" ref="AJ42:AJ73" si="49">IF(M41="","",IF(AND(AF42="L5",AH42="L5",AX42=""),"L0",AY42))</f>
        <v/>
      </c>
      <c r="AK42" s="1">
        <f t="shared" si="32"/>
        <v>0</v>
      </c>
      <c r="AL42" s="1">
        <f t="shared" si="33"/>
        <v>0</v>
      </c>
      <c r="AM42" s="1" t="str">
        <f t="shared" si="45"/>
        <v/>
      </c>
      <c r="AN42" s="1">
        <f>IF(X42="",0,IFERROR(VLOOKUP(X37&amp;X38&amp;X39&amp;X40&amp;X41&amp;X42,BX:BY,2,FALSE),0))</f>
        <v>0</v>
      </c>
      <c r="AO42" s="1" t="str">
        <f t="shared" si="43"/>
        <v/>
      </c>
      <c r="AP42" s="1" t="str">
        <f t="shared" si="17"/>
        <v>N</v>
      </c>
      <c r="AQ42" s="1" t="str">
        <f t="shared" ref="AQ42:AQ73" si="50">IF(OR(K38&amp;K39&amp;K40="WLW",K39&amp;K40="WW"),"Y","N")</f>
        <v>N</v>
      </c>
      <c r="AR42" s="1" t="str">
        <f t="shared" ref="AR42:AR73" si="51">IF(OR(R38&amp;R39&amp;R40="WLW",R39&amp;R40="WW"),"Y","N")</f>
        <v>N</v>
      </c>
      <c r="AS42" s="1" t="str">
        <f t="shared" ref="AS42:AS73" si="52">IF(M41="","",IF(AO42="S",1,AS41+1))</f>
        <v/>
      </c>
      <c r="AT42" s="15" t="str">
        <f>IF(AT41="Y","N",IF(M41="","",(IF(AND(F41&amp;F42="WW",OR(AO41&amp;AO42="SC",AO41&amp;AO42="CC")),"Y",IF(AND(F40&amp;F41&amp;F42="WLW",BI42&lt;&gt;"B",OR(F40&amp;F41&amp;F42="SCC",F40&amp;F41&amp;F42="CCC")),"Y","N")))))</f>
        <v/>
      </c>
      <c r="AU42" s="1" t="str">
        <f>IF(AU41="Y","N",IF(M41="","",IF(AND(K41&amp;K42="WW",OR(AO41&amp;AO42="SC",AO41&amp;AO42="CC")),"Y",IF(AND(K40&amp;K41&amp;K42="WLW",BK42&lt;&gt;"B",OR(AO40&amp;AO41&amp;AO42="SCC",AO40&amp;AO41&amp;AO42="CCC")),"Y","N"))))</f>
        <v/>
      </c>
      <c r="AV42" s="1" t="str">
        <f>IF(AV41="Y","N",IF(M41="","",IF(AND(R41&amp;R42="WW",OR(AO41&amp;AO42="SC",AO41&amp;AO42="CC")),"Y",IF(AND(R40&amp;R41&amp;R42="WLW",BM42&lt;&gt;"B",OR(AO40&amp;AO41&amp;AO42="SCC",AO40&amp;AO41&amp;AO42="CCC")),"Y","N"))))</f>
        <v/>
      </c>
      <c r="AW42" s="1" t="str">
        <f t="shared" ref="AW42:AW73" si="53">IF(M41="","",IF(AND(S42&lt;0,AS42&gt;2,S42&gt;=(2-AS42)),"R","N"))</f>
        <v/>
      </c>
      <c r="AX42" s="1" t="str">
        <f>IF(M41="","",IF(AA42="D3",IF(BG42="P",BM42,""),IF(BG42="B",BM42,"")))</f>
        <v/>
      </c>
      <c r="AY42" s="1" t="str">
        <f>IF(M41="","",IF(AA42="D3",IF(BG42="B",BM42,""),IF(BG42="P",BM42,"")))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44"/>
        <v>00000</v>
      </c>
      <c r="BC42" s="1" t="str">
        <f t="shared" si="44"/>
        <v>00000</v>
      </c>
      <c r="BD42" s="1" t="str">
        <f t="shared" si="34"/>
        <v>000000</v>
      </c>
      <c r="BE42" s="1" t="str">
        <f t="shared" si="34"/>
        <v>000000</v>
      </c>
      <c r="BF42" s="1" t="str">
        <f t="shared" si="35"/>
        <v>B</v>
      </c>
      <c r="BG42" s="1" t="str">
        <f t="shared" si="36"/>
        <v>B</v>
      </c>
      <c r="BH42" s="1" t="str">
        <f>IF(AE41="",AF41,AE41)&amp;F41</f>
        <v/>
      </c>
      <c r="BI42" s="1">
        <f t="shared" si="37"/>
        <v>0</v>
      </c>
      <c r="BJ42" s="1" t="str">
        <f>IF(AG41="",AH41,AG41)&amp;K41</f>
        <v/>
      </c>
      <c r="BK42" s="1">
        <f t="shared" si="38"/>
        <v>0</v>
      </c>
      <c r="BL42" s="1" t="str">
        <f>IF(AI41="",AJ41,AI41)&amp;R41</f>
        <v/>
      </c>
      <c r="BM42" s="1">
        <f t="shared" si="39"/>
        <v>0</v>
      </c>
      <c r="BN42" s="1" t="str">
        <f t="shared" si="40"/>
        <v>0</v>
      </c>
      <c r="BO42" s="1" t="str">
        <f t="shared" si="41"/>
        <v>0</v>
      </c>
      <c r="BP42" s="1" t="str">
        <f t="shared" si="42"/>
        <v>0</v>
      </c>
      <c r="BS42" s="1">
        <f>General!A40</f>
        <v>0</v>
      </c>
      <c r="BT42" s="1">
        <f>General!B40</f>
        <v>0</v>
      </c>
      <c r="BU42" s="1" t="str">
        <f>General!C40</f>
        <v/>
      </c>
      <c r="BV42" s="1">
        <f>General!D40</f>
        <v>0</v>
      </c>
      <c r="BX42" s="1" t="str">
        <f>General!F40</f>
        <v>WLWLL</v>
      </c>
      <c r="BY42" s="1">
        <f>General!G40</f>
        <v>-3</v>
      </c>
    </row>
    <row r="43" spans="1:77" ht="15.75" thickBot="1">
      <c r="A43" s="1">
        <v>34</v>
      </c>
      <c r="B43" s="9" t="str">
        <f t="shared" si="46"/>
        <v/>
      </c>
      <c r="C43" s="102" t="str">
        <f t="shared" si="1"/>
        <v/>
      </c>
      <c r="D43" s="97" t="str">
        <f t="shared" si="23"/>
        <v/>
      </c>
      <c r="E43" s="98" t="str">
        <f t="shared" si="24"/>
        <v/>
      </c>
      <c r="F43" s="8" t="str">
        <f t="shared" si="12"/>
        <v/>
      </c>
      <c r="H43" s="105" t="str">
        <f t="shared" si="2"/>
        <v/>
      </c>
      <c r="I43" s="97" t="str">
        <f t="shared" si="25"/>
        <v/>
      </c>
      <c r="J43" s="98" t="str">
        <f t="shared" si="26"/>
        <v/>
      </c>
      <c r="K43" s="8" t="str">
        <f t="shared" si="27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7" t="str">
        <f t="shared" si="28"/>
        <v/>
      </c>
      <c r="Q43" s="98" t="str">
        <f t="shared" si="29"/>
        <v/>
      </c>
      <c r="R43" s="4" t="str">
        <f t="shared" si="30"/>
        <v/>
      </c>
      <c r="S43" s="4" t="str">
        <f t="shared" si="47"/>
        <v/>
      </c>
      <c r="T43" s="107" t="str">
        <f t="shared" si="31"/>
        <v/>
      </c>
      <c r="U43" s="4" t="str">
        <f>IF(M43="","",IF(B43="NB",U42,IF(T43="",SUM($T$5:$T43)+S43,SUM($T$5:$T43))))</f>
        <v/>
      </c>
      <c r="V43" s="109" t="str">
        <f t="shared" si="0"/>
        <v/>
      </c>
      <c r="W43" s="83" t="e">
        <f>IF(M43="","",IF(K43="W",0+BO43,0-BO43)+IF(F43="W",0+BN43,0-BN43))+IF(R43="W",0+BP43,0-BP43)</f>
        <v>#VALUE!</v>
      </c>
      <c r="X43" s="85" t="str">
        <f t="shared" si="14"/>
        <v/>
      </c>
      <c r="Y43" s="9" t="str">
        <f t="shared" si="6"/>
        <v>B</v>
      </c>
      <c r="Z43" s="4" t="str">
        <f t="shared" si="7"/>
        <v>B</v>
      </c>
      <c r="AA43" s="4" t="str">
        <f t="shared" si="8"/>
        <v>D3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>IF(M42="","",IF(Y43="B",IF(M42="P",BI43,""),IF(BG43="P",BI43,"")))</f>
        <v/>
      </c>
      <c r="AF43" s="1" t="str">
        <f>IF(M42="","",IF(Y43="B",IF(M42="B",BI43,""),IF(BG43="B",BI43,"")))</f>
        <v/>
      </c>
      <c r="AG43" s="1" t="str">
        <f>IF(M42="","",IF(Z43="B",IF(M42="P",BK43,""),IF(BG43="B",BK43,"")))</f>
        <v/>
      </c>
      <c r="AH43" s="1" t="str">
        <f>IF(M42="","",IF(Z43="B",IF(M42="B",BK43,""),IF(BG43="P",BK43,"")))</f>
        <v/>
      </c>
      <c r="AI43" s="1" t="str">
        <f t="shared" si="48"/>
        <v/>
      </c>
      <c r="AJ43" s="1" t="str">
        <f t="shared" si="49"/>
        <v/>
      </c>
      <c r="AK43" s="1">
        <f t="shared" si="32"/>
        <v>0</v>
      </c>
      <c r="AL43" s="1">
        <f t="shared" si="33"/>
        <v>0</v>
      </c>
      <c r="AM43" s="1" t="str">
        <f t="shared" si="45"/>
        <v/>
      </c>
      <c r="AN43" s="1">
        <f>IF(X43="",0,IFERROR(VLOOKUP(X38&amp;X39&amp;X40&amp;X41&amp;X42&amp;X43,BX:BY,2,FALSE),0))</f>
        <v>0</v>
      </c>
      <c r="AO43" s="1" t="str">
        <f t="shared" si="43"/>
        <v/>
      </c>
      <c r="AP43" s="1" t="str">
        <f t="shared" si="17"/>
        <v>N</v>
      </c>
      <c r="AQ43" s="1" t="str">
        <f t="shared" si="50"/>
        <v>N</v>
      </c>
      <c r="AR43" s="1" t="str">
        <f t="shared" si="51"/>
        <v>N</v>
      </c>
      <c r="AS43" s="1" t="str">
        <f t="shared" si="52"/>
        <v/>
      </c>
      <c r="AT43" s="15" t="str">
        <f>IF(AT42="Y","N",IF(M42="","",(IF(AND(F42&amp;F43="WW",OR(AO42&amp;AO43="SC",AO42&amp;AO43="CC")),"Y",IF(AND(F41&amp;F42&amp;F43="WLW",BI43&lt;&gt;"B",OR(F41&amp;F42&amp;F43="SCC",F41&amp;F42&amp;F43="CCC")),"Y","N")))))</f>
        <v/>
      </c>
      <c r="AU43" s="1" t="str">
        <f>IF(AU42="Y","N",IF(M42="","",IF(AND(K42&amp;K43="WW",OR(AO42&amp;AO43="SC",AO42&amp;AO43="CC")),"Y",IF(AND(K41&amp;K42&amp;K43="WLW",BK43&lt;&gt;"B",OR(AO41&amp;AO42&amp;AO43="SCC",AO41&amp;AO42&amp;AO43="CCC")),"Y","N"))))</f>
        <v/>
      </c>
      <c r="AV43" s="1" t="str">
        <f>IF(AV42="Y","N",IF(M42="","",IF(AND(R42&amp;R43="WW",OR(AO42&amp;AO43="SC",AO42&amp;AO43="CC")),"Y",IF(AND(R41&amp;R42&amp;R43="WLW",BM43&lt;&gt;"B",OR(AO41&amp;AO42&amp;AO43="SCC",AO41&amp;AO42&amp;AO43="CCC")),"Y","N"))))</f>
        <v/>
      </c>
      <c r="AW43" s="1" t="str">
        <f t="shared" si="53"/>
        <v/>
      </c>
      <c r="AX43" s="1" t="str">
        <f>IF(M42="","",IF(AA43="D3",IF(BG43="P",BM43,""),IF(BG43="B",BM43,"")))</f>
        <v/>
      </c>
      <c r="AY43" s="1" t="str">
        <f>IF(M42="","",IF(AA43="D3",IF(BG43="B",BM43,""),IF(BG43="P",BM43,"")))</f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44"/>
        <v>00000</v>
      </c>
      <c r="BC43" s="1" t="str">
        <f t="shared" si="44"/>
        <v>00000</v>
      </c>
      <c r="BD43" s="1" t="str">
        <f t="shared" si="34"/>
        <v>000000</v>
      </c>
      <c r="BE43" s="1" t="str">
        <f t="shared" si="34"/>
        <v>000000</v>
      </c>
      <c r="BF43" s="1" t="str">
        <f t="shared" si="35"/>
        <v>B</v>
      </c>
      <c r="BG43" s="1" t="str">
        <f t="shared" si="36"/>
        <v>B</v>
      </c>
      <c r="BH43" s="1" t="str">
        <f>IF(AE42="",AF42,AE42)&amp;F42</f>
        <v/>
      </c>
      <c r="BI43" s="1">
        <f t="shared" si="37"/>
        <v>0</v>
      </c>
      <c r="BJ43" s="1" t="str">
        <f>IF(AG42="",AH42,AG42)&amp;K42</f>
        <v/>
      </c>
      <c r="BK43" s="1">
        <f t="shared" si="38"/>
        <v>0</v>
      </c>
      <c r="BL43" s="1" t="str">
        <f>IF(AI42="",AJ42,AI42)&amp;R42</f>
        <v/>
      </c>
      <c r="BM43" s="1">
        <f t="shared" si="39"/>
        <v>0</v>
      </c>
      <c r="BN43" s="1" t="str">
        <f t="shared" si="40"/>
        <v>0</v>
      </c>
      <c r="BO43" s="1" t="str">
        <f t="shared" si="41"/>
        <v>0</v>
      </c>
      <c r="BP43" s="1" t="str">
        <f t="shared" si="42"/>
        <v>0</v>
      </c>
      <c r="BS43" s="1">
        <f>General!A41</f>
        <v>0</v>
      </c>
      <c r="BT43" s="1">
        <f>General!B41</f>
        <v>0</v>
      </c>
      <c r="BU43" s="1" t="str">
        <f>General!C41</f>
        <v/>
      </c>
      <c r="BV43" s="1">
        <f>General!D41</f>
        <v>0</v>
      </c>
      <c r="BX43" s="1" t="str">
        <f>General!F41</f>
        <v>WWWLL</v>
      </c>
      <c r="BY43" s="1">
        <f>General!G41</f>
        <v>-3</v>
      </c>
    </row>
    <row r="44" spans="1:77" ht="15.75" thickBot="1">
      <c r="A44" s="1">
        <v>35</v>
      </c>
      <c r="B44" s="86" t="str">
        <f t="shared" si="46"/>
        <v/>
      </c>
      <c r="C44" s="103" t="str">
        <f t="shared" si="1"/>
        <v/>
      </c>
      <c r="D44" s="99" t="str">
        <f t="shared" si="23"/>
        <v/>
      </c>
      <c r="E44" s="100" t="str">
        <f t="shared" si="24"/>
        <v/>
      </c>
      <c r="F44" s="10" t="str">
        <f t="shared" si="12"/>
        <v/>
      </c>
      <c r="H44" s="106" t="str">
        <f t="shared" si="2"/>
        <v/>
      </c>
      <c r="I44" s="99" t="str">
        <f t="shared" si="25"/>
        <v/>
      </c>
      <c r="J44" s="100" t="str">
        <f t="shared" si="26"/>
        <v/>
      </c>
      <c r="K44" s="10" t="str">
        <f t="shared" si="27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99" t="str">
        <f t="shared" si="28"/>
        <v/>
      </c>
      <c r="Q44" s="100" t="str">
        <f t="shared" si="29"/>
        <v/>
      </c>
      <c r="R44" s="5" t="str">
        <f t="shared" si="30"/>
        <v/>
      </c>
      <c r="S44" s="5" t="str">
        <f t="shared" si="47"/>
        <v/>
      </c>
      <c r="T44" s="107" t="str">
        <f t="shared" si="31"/>
        <v/>
      </c>
      <c r="U44" s="5" t="str">
        <f>IF(M44="","",IF(B44="NB",U43,IF(T44="",SUM($T$5:$T44)+S44,SUM($T$5:$T44))))</f>
        <v/>
      </c>
      <c r="V44" s="110" t="str">
        <f t="shared" si="0"/>
        <v/>
      </c>
      <c r="W44" s="83" t="e">
        <f>IF(M44="","",IF(K44="W",0+BO44,0-BO44)+IF(F44="W",0+BN44,0-BN44))+IF(R44="W",0+BP44,0-BP44)</f>
        <v>#VALUE!</v>
      </c>
      <c r="X44" s="85" t="str">
        <f t="shared" si="14"/>
        <v/>
      </c>
      <c r="Y44" s="9" t="str">
        <f t="shared" si="6"/>
        <v>B</v>
      </c>
      <c r="Z44" s="4" t="str">
        <f t="shared" si="7"/>
        <v>B</v>
      </c>
      <c r="AA44" s="4" t="str">
        <f t="shared" si="8"/>
        <v>D3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>IF(M43="","",IF(Y44="B",IF(M43="P",BI44,""),IF(BG44="P",BI44,"")))</f>
        <v/>
      </c>
      <c r="AF44" s="1" t="str">
        <f>IF(M43="","",IF(Y44="B",IF(M43="B",BI44,""),IF(BG44="B",BI44,"")))</f>
        <v/>
      </c>
      <c r="AG44" s="1" t="str">
        <f>IF(M43="","",IF(Z44="B",IF(M43="P",BK44,""),IF(BG44="B",BK44,"")))</f>
        <v/>
      </c>
      <c r="AH44" s="1" t="str">
        <f>IF(M43="","",IF(Z44="B",IF(M43="B",BK44,""),IF(BG44="P",BK44,"")))</f>
        <v/>
      </c>
      <c r="AI44" s="1" t="str">
        <f t="shared" si="48"/>
        <v/>
      </c>
      <c r="AJ44" s="1" t="str">
        <f t="shared" si="49"/>
        <v/>
      </c>
      <c r="AK44" s="1">
        <f t="shared" si="32"/>
        <v>0</v>
      </c>
      <c r="AL44" s="1">
        <f t="shared" si="33"/>
        <v>0</v>
      </c>
      <c r="AM44" s="1" t="str">
        <f t="shared" si="45"/>
        <v/>
      </c>
      <c r="AN44" s="1">
        <f>IF(X44="",0,IFERROR(VLOOKUP(X39&amp;X40&amp;X41&amp;X42&amp;X43&amp;X44,BX:BY,2,FALSE),0))</f>
        <v>0</v>
      </c>
      <c r="AO44" s="1" t="str">
        <f t="shared" si="43"/>
        <v/>
      </c>
      <c r="AP44" s="1" t="str">
        <f t="shared" si="17"/>
        <v>N</v>
      </c>
      <c r="AQ44" s="1" t="str">
        <f t="shared" si="50"/>
        <v>N</v>
      </c>
      <c r="AR44" s="1" t="str">
        <f t="shared" si="51"/>
        <v>N</v>
      </c>
      <c r="AS44" s="1" t="str">
        <f t="shared" si="52"/>
        <v/>
      </c>
      <c r="AT44" s="15" t="str">
        <f>IF(AT43="Y","N",IF(M43="","",(IF(AND(F43&amp;F44="WW",OR(AO43&amp;AO44="SC",AO43&amp;AO44="CC")),"Y",IF(AND(F42&amp;F43&amp;F44="WLW",BI44&lt;&gt;"B",OR(F42&amp;F43&amp;F44="SCC",F42&amp;F43&amp;F44="CCC")),"Y","N")))))</f>
        <v/>
      </c>
      <c r="AU44" s="1" t="str">
        <f>IF(AU43="Y","N",IF(M43="","",IF(AND(K43&amp;K44="WW",OR(AO43&amp;AO44="SC",AO43&amp;AO44="CC")),"Y",IF(AND(K42&amp;K43&amp;K44="WLW",BK44&lt;&gt;"B",OR(AO42&amp;AO43&amp;AO44="SCC",AO42&amp;AO43&amp;AO44="CCC")),"Y","N"))))</f>
        <v/>
      </c>
      <c r="AV44" s="1" t="str">
        <f>IF(AV43="Y","N",IF(M43="","",IF(AND(R43&amp;R44="WW",OR(AO43&amp;AO44="SC",AO43&amp;AO44="CC")),"Y",IF(AND(R42&amp;R43&amp;R44="WLW",BM44&lt;&gt;"B",OR(AO42&amp;AO43&amp;AO44="SCC",AO42&amp;AO43&amp;AO44="CCC")),"Y","N"))))</f>
        <v/>
      </c>
      <c r="AW44" s="1" t="str">
        <f t="shared" si="53"/>
        <v/>
      </c>
      <c r="AX44" s="1" t="str">
        <f>IF(M43="","",IF(AA44="D3",IF(BG44="P",BM44,""),IF(BG44="B",BM44,"")))</f>
        <v/>
      </c>
      <c r="AY44" s="1" t="str">
        <f>IF(M43="","",IF(AA44="D3",IF(BG44="B",BM44,""),IF(BG44="P",BM44,"")))</f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44"/>
        <v>00000</v>
      </c>
      <c r="BC44" s="1" t="str">
        <f t="shared" si="44"/>
        <v>00000</v>
      </c>
      <c r="BD44" s="1" t="str">
        <f t="shared" si="34"/>
        <v>000000</v>
      </c>
      <c r="BE44" s="1" t="str">
        <f t="shared" si="34"/>
        <v>000000</v>
      </c>
      <c r="BF44" s="1" t="str">
        <f t="shared" si="35"/>
        <v>B</v>
      </c>
      <c r="BG44" s="1" t="str">
        <f t="shared" si="36"/>
        <v>B</v>
      </c>
      <c r="BH44" s="1" t="str">
        <f>IF(AE43="",AF43,AE43)&amp;F43</f>
        <v/>
      </c>
      <c r="BI44" s="1">
        <f t="shared" si="37"/>
        <v>0</v>
      </c>
      <c r="BJ44" s="1" t="str">
        <f>IF(AG43="",AH43,AG43)&amp;K43</f>
        <v/>
      </c>
      <c r="BK44" s="1">
        <f t="shared" si="38"/>
        <v>0</v>
      </c>
      <c r="BL44" s="1" t="str">
        <f>IF(AI43="",AJ43,AI43)&amp;R43</f>
        <v/>
      </c>
      <c r="BM44" s="1">
        <f t="shared" si="39"/>
        <v>0</v>
      </c>
      <c r="BN44" s="1" t="str">
        <f t="shared" si="40"/>
        <v>0</v>
      </c>
      <c r="BO44" s="1" t="str">
        <f t="shared" si="41"/>
        <v>0</v>
      </c>
      <c r="BP44" s="1" t="str">
        <f t="shared" si="42"/>
        <v>0</v>
      </c>
      <c r="BS44" s="1">
        <f>General!A42</f>
        <v>0</v>
      </c>
      <c r="BT44" s="1">
        <f>General!B42</f>
        <v>0</v>
      </c>
      <c r="BU44" s="1" t="str">
        <f>General!C42</f>
        <v/>
      </c>
      <c r="BV44" s="1">
        <f>General!D42</f>
        <v>0</v>
      </c>
      <c r="BX44" s="1" t="str">
        <f>General!F42</f>
        <v>WLLWL</v>
      </c>
      <c r="BY44" s="1">
        <f>General!G42</f>
        <v>-1</v>
      </c>
    </row>
    <row r="45" spans="1:77" ht="15.75" thickBot="1">
      <c r="A45" s="1">
        <v>36</v>
      </c>
      <c r="B45" s="12" t="str">
        <f t="shared" si="46"/>
        <v/>
      </c>
      <c r="C45" s="101" t="str">
        <f t="shared" si="1"/>
        <v/>
      </c>
      <c r="D45" s="13" t="str">
        <f t="shared" si="23"/>
        <v/>
      </c>
      <c r="E45" s="45" t="str">
        <f t="shared" si="24"/>
        <v/>
      </c>
      <c r="F45" s="14" t="str">
        <f t="shared" si="12"/>
        <v/>
      </c>
      <c r="H45" s="104" t="str">
        <f t="shared" si="2"/>
        <v/>
      </c>
      <c r="I45" s="13" t="str">
        <f t="shared" si="25"/>
        <v/>
      </c>
      <c r="J45" s="45" t="str">
        <f t="shared" si="26"/>
        <v/>
      </c>
      <c r="K45" s="14" t="str">
        <f t="shared" si="27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28"/>
        <v/>
      </c>
      <c r="Q45" s="45" t="str">
        <f t="shared" si="29"/>
        <v/>
      </c>
      <c r="R45" s="96" t="str">
        <f t="shared" si="30"/>
        <v/>
      </c>
      <c r="S45" s="96" t="str">
        <f t="shared" si="47"/>
        <v/>
      </c>
      <c r="T45" s="107" t="str">
        <f t="shared" si="31"/>
        <v/>
      </c>
      <c r="U45" s="96" t="str">
        <f>IF(M45="","",IF(B45="NB",U44,IF(T45="",SUM($T$5:$T45)+S45,SUM($T$5:$T45))))</f>
        <v/>
      </c>
      <c r="V45" s="108" t="str">
        <f t="shared" si="0"/>
        <v/>
      </c>
      <c r="W45" s="83" t="e">
        <f>IF(M45="","",IF(K45="W",0+BO45,0-BO45)+IF(F45="W",0+BN45,0-BN45))+IF(R45="W",0+BP45,0-BP45)</f>
        <v>#VALUE!</v>
      </c>
      <c r="X45" s="85" t="str">
        <f t="shared" si="14"/>
        <v/>
      </c>
      <c r="Y45" s="9" t="str">
        <f t="shared" si="6"/>
        <v>B</v>
      </c>
      <c r="Z45" s="4" t="str">
        <f t="shared" si="7"/>
        <v>B</v>
      </c>
      <c r="AA45" s="4" t="str">
        <f t="shared" si="8"/>
        <v>D3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>IF(M44="","",IF(Y45="B",IF(M44="P",BI45,""),IF(BG45="P",BI45,"")))</f>
        <v/>
      </c>
      <c r="AF45" s="1" t="str">
        <f>IF(M44="","",IF(Y45="B",IF(M44="B",BI45,""),IF(BG45="B",BI45,"")))</f>
        <v/>
      </c>
      <c r="AG45" s="1" t="str">
        <f>IF(M44="","",IF(Z45="B",IF(M44="P",BK45,""),IF(BG45="B",BK45,"")))</f>
        <v/>
      </c>
      <c r="AH45" s="1" t="str">
        <f>IF(M44="","",IF(Z45="B",IF(M44="B",BK45,""),IF(BG45="P",BK45,"")))</f>
        <v/>
      </c>
      <c r="AI45" s="1" t="str">
        <f t="shared" si="48"/>
        <v/>
      </c>
      <c r="AJ45" s="1" t="str">
        <f t="shared" si="49"/>
        <v/>
      </c>
      <c r="AK45" s="1">
        <f t="shared" si="32"/>
        <v>0</v>
      </c>
      <c r="AL45" s="1">
        <f t="shared" si="33"/>
        <v>0</v>
      </c>
      <c r="AM45" s="1" t="str">
        <f t="shared" si="45"/>
        <v/>
      </c>
      <c r="AN45" s="1">
        <f>IF(X45="",0,IFERROR(VLOOKUP(X40&amp;X41&amp;X42&amp;X43&amp;X44&amp;X45,BX:BY,2,FALSE),0))</f>
        <v>0</v>
      </c>
      <c r="AO45" s="1" t="str">
        <f t="shared" si="43"/>
        <v/>
      </c>
      <c r="AP45" s="1" t="str">
        <f t="shared" si="17"/>
        <v>N</v>
      </c>
      <c r="AQ45" s="1" t="str">
        <f t="shared" si="50"/>
        <v>N</v>
      </c>
      <c r="AR45" s="1" t="str">
        <f t="shared" si="51"/>
        <v>N</v>
      </c>
      <c r="AS45" s="1" t="str">
        <f t="shared" si="52"/>
        <v/>
      </c>
      <c r="AT45" s="15" t="str">
        <f>IF(AT44="Y","N",IF(M44="","",(IF(AND(F44&amp;F45="WW",OR(AO44&amp;AO45="SC",AO44&amp;AO45="CC")),"Y",IF(AND(F43&amp;F44&amp;F45="WLW",BI45&lt;&gt;"B",OR(F43&amp;F44&amp;F45="SCC",F43&amp;F44&amp;F45="CCC")),"Y","N")))))</f>
        <v/>
      </c>
      <c r="AU45" s="1" t="str">
        <f>IF(AU44="Y","N",IF(M44="","",IF(AND(K44&amp;K45="WW",OR(AO44&amp;AO45="SC",AO44&amp;AO45="CC")),"Y",IF(AND(K43&amp;K44&amp;K45="WLW",BK45&lt;&gt;"B",OR(AO43&amp;AO44&amp;AO45="SCC",AO43&amp;AO44&amp;AO45="CCC")),"Y","N"))))</f>
        <v/>
      </c>
      <c r="AV45" s="1" t="str">
        <f>IF(AV44="Y","N",IF(M44="","",IF(AND(R44&amp;R45="WW",OR(AO44&amp;AO45="SC",AO44&amp;AO45="CC")),"Y",IF(AND(R43&amp;R44&amp;R45="WLW",BM45&lt;&gt;"B",OR(AO43&amp;AO44&amp;AO45="SCC",AO43&amp;AO44&amp;AO45="CCC")),"Y","N"))))</f>
        <v/>
      </c>
      <c r="AW45" s="1" t="str">
        <f t="shared" si="53"/>
        <v/>
      </c>
      <c r="AX45" s="1" t="str">
        <f>IF(M44="","",IF(AA45="D3",IF(BG45="P",BM45,""),IF(BG45="B",BM45,"")))</f>
        <v/>
      </c>
      <c r="AY45" s="1" t="str">
        <f>IF(M44="","",IF(AA45="D3",IF(BG45="B",BM45,""),IF(BG45="P",BM45,"")))</f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44"/>
        <v>00000</v>
      </c>
      <c r="BC45" s="1" t="str">
        <f t="shared" si="44"/>
        <v>00000</v>
      </c>
      <c r="BD45" s="1" t="str">
        <f t="shared" si="34"/>
        <v>000000</v>
      </c>
      <c r="BE45" s="1" t="str">
        <f t="shared" si="34"/>
        <v>000000</v>
      </c>
      <c r="BF45" s="1" t="str">
        <f t="shared" si="35"/>
        <v>B</v>
      </c>
      <c r="BG45" s="1" t="str">
        <f t="shared" si="36"/>
        <v>B</v>
      </c>
      <c r="BH45" s="1" t="str">
        <f>IF(AE44="",AF44,AE44)&amp;F44</f>
        <v/>
      </c>
      <c r="BI45" s="1">
        <f t="shared" si="37"/>
        <v>0</v>
      </c>
      <c r="BJ45" s="1" t="str">
        <f>IF(AG44="",AH44,AG44)&amp;K44</f>
        <v/>
      </c>
      <c r="BK45" s="1">
        <f t="shared" si="38"/>
        <v>0</v>
      </c>
      <c r="BL45" s="1" t="str">
        <f>IF(AI44="",AJ44,AI44)&amp;R44</f>
        <v/>
      </c>
      <c r="BM45" s="1">
        <f t="shared" si="39"/>
        <v>0</v>
      </c>
      <c r="BN45" s="1" t="str">
        <f t="shared" si="40"/>
        <v>0</v>
      </c>
      <c r="BO45" s="1" t="str">
        <f t="shared" si="41"/>
        <v>0</v>
      </c>
      <c r="BP45" s="1" t="str">
        <f t="shared" si="42"/>
        <v>0</v>
      </c>
      <c r="BS45" s="1">
        <f>General!A43</f>
        <v>0</v>
      </c>
      <c r="BT45" s="1">
        <f>General!B43</f>
        <v>0</v>
      </c>
      <c r="BU45" s="1" t="str">
        <f>General!C43</f>
        <v/>
      </c>
      <c r="BV45" s="1">
        <f>General!D43</f>
        <v>0</v>
      </c>
      <c r="BX45" s="1" t="str">
        <f>General!F43</f>
        <v>WWLWL</v>
      </c>
      <c r="BY45" s="1">
        <f>General!G43</f>
        <v>-1</v>
      </c>
    </row>
    <row r="46" spans="1:77" ht="15.75" thickBot="1">
      <c r="A46" s="1">
        <v>37</v>
      </c>
      <c r="B46" s="9" t="str">
        <f t="shared" si="46"/>
        <v/>
      </c>
      <c r="C46" s="102" t="str">
        <f t="shared" si="1"/>
        <v/>
      </c>
      <c r="D46" s="97" t="str">
        <f t="shared" si="23"/>
        <v/>
      </c>
      <c r="E46" s="98" t="str">
        <f t="shared" si="24"/>
        <v/>
      </c>
      <c r="F46" s="8" t="str">
        <f t="shared" si="12"/>
        <v/>
      </c>
      <c r="H46" s="105" t="str">
        <f t="shared" si="2"/>
        <v/>
      </c>
      <c r="I46" s="97" t="str">
        <f t="shared" si="25"/>
        <v/>
      </c>
      <c r="J46" s="98" t="str">
        <f t="shared" si="26"/>
        <v/>
      </c>
      <c r="K46" s="8" t="str">
        <f t="shared" si="27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7" t="str">
        <f t="shared" si="28"/>
        <v/>
      </c>
      <c r="Q46" s="98" t="str">
        <f t="shared" si="29"/>
        <v/>
      </c>
      <c r="R46" s="4" t="str">
        <f t="shared" si="30"/>
        <v/>
      </c>
      <c r="S46" s="4" t="str">
        <f t="shared" si="47"/>
        <v/>
      </c>
      <c r="T46" s="107" t="str">
        <f t="shared" si="31"/>
        <v/>
      </c>
      <c r="U46" s="4" t="str">
        <f>IF(M46="","",IF(B46="NB",U45,IF(T46="",SUM($T$5:$T46)+S46,SUM($T$5:$T46))))</f>
        <v/>
      </c>
      <c r="V46" s="109" t="str">
        <f t="shared" si="0"/>
        <v/>
      </c>
      <c r="W46" s="83" t="e">
        <f>IF(M46="","",IF(K46="W",0+BO46,0-BO46)+IF(F46="W",0+BN46,0-BN46))+IF(R46="W",0+BP46,0-BP46)</f>
        <v>#VALUE!</v>
      </c>
      <c r="X46" s="85" t="str">
        <f t="shared" si="14"/>
        <v/>
      </c>
      <c r="Y46" s="9" t="str">
        <f t="shared" si="6"/>
        <v>B</v>
      </c>
      <c r="Z46" s="4" t="str">
        <f t="shared" si="7"/>
        <v>B</v>
      </c>
      <c r="AA46" s="4" t="str">
        <f t="shared" si="8"/>
        <v>D3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>IF(M45="","",IF(Y46="B",IF(M45="P",BI46,""),IF(BG46="P",BI46,"")))</f>
        <v/>
      </c>
      <c r="AF46" s="1" t="str">
        <f>IF(M45="","",IF(Y46="B",IF(M45="B",BI46,""),IF(BG46="B",BI46,"")))</f>
        <v/>
      </c>
      <c r="AG46" s="1" t="str">
        <f>IF(M45="","",IF(Z46="B",IF(M45="P",BK46,""),IF(BG46="B",BK46,"")))</f>
        <v/>
      </c>
      <c r="AH46" s="1" t="str">
        <f>IF(M45="","",IF(Z46="B",IF(M45="B",BK46,""),IF(BG46="P",BK46,"")))</f>
        <v/>
      </c>
      <c r="AI46" s="1" t="str">
        <f t="shared" si="48"/>
        <v/>
      </c>
      <c r="AJ46" s="1" t="str">
        <f t="shared" si="49"/>
        <v/>
      </c>
      <c r="AK46" s="1">
        <f t="shared" si="32"/>
        <v>0</v>
      </c>
      <c r="AL46" s="1">
        <f t="shared" si="33"/>
        <v>0</v>
      </c>
      <c r="AM46" s="1" t="str">
        <f t="shared" si="45"/>
        <v/>
      </c>
      <c r="AN46" s="1">
        <f>IF(X46="",0,IFERROR(VLOOKUP(X41&amp;X42&amp;X43&amp;X44&amp;X45&amp;X46,BX:BY,2,FALSE),0))</f>
        <v>0</v>
      </c>
      <c r="AO46" s="1" t="str">
        <f t="shared" si="43"/>
        <v/>
      </c>
      <c r="AP46" s="1" t="str">
        <f t="shared" si="17"/>
        <v>N</v>
      </c>
      <c r="AQ46" s="1" t="str">
        <f t="shared" si="50"/>
        <v>N</v>
      </c>
      <c r="AR46" s="1" t="str">
        <f t="shared" si="51"/>
        <v>N</v>
      </c>
      <c r="AS46" s="1" t="str">
        <f t="shared" si="52"/>
        <v/>
      </c>
      <c r="AT46" s="15" t="str">
        <f>IF(AT45="Y","N",IF(M45="","",(IF(AND(F45&amp;F46="WW",OR(AO45&amp;AO46="SC",AO45&amp;AO46="CC")),"Y",IF(AND(F44&amp;F45&amp;F46="WLW",BI46&lt;&gt;"B",OR(F44&amp;F45&amp;F46="SCC",F44&amp;F45&amp;F46="CCC")),"Y","N")))))</f>
        <v/>
      </c>
      <c r="AU46" s="1" t="str">
        <f>IF(AU45="Y","N",IF(M45="","",IF(AND(K45&amp;K46="WW",OR(AO45&amp;AO46="SC",AO45&amp;AO46="CC")),"Y",IF(AND(K44&amp;K45&amp;K46="WLW",BK46&lt;&gt;"B",OR(AO44&amp;AO45&amp;AO46="SCC",AO44&amp;AO45&amp;AO46="CCC")),"Y","N"))))</f>
        <v/>
      </c>
      <c r="AV46" s="1" t="str">
        <f>IF(AV45="Y","N",IF(M45="","",IF(AND(R45&amp;R46="WW",OR(AO45&amp;AO46="SC",AO45&amp;AO46="CC")),"Y",IF(AND(R44&amp;R45&amp;R46="WLW",BM46&lt;&gt;"B",OR(AO44&amp;AO45&amp;AO46="SCC",AO44&amp;AO45&amp;AO46="CCC")),"Y","N"))))</f>
        <v/>
      </c>
      <c r="AW46" s="1" t="str">
        <f t="shared" si="53"/>
        <v/>
      </c>
      <c r="AX46" s="1" t="str">
        <f>IF(M45="","",IF(AA46="D3",IF(BG46="P",BM46,""),IF(BG46="B",BM46,"")))</f>
        <v/>
      </c>
      <c r="AY46" s="1" t="str">
        <f>IF(M45="","",IF(AA46="D3",IF(BG46="B",BM46,""),IF(BG46="P",BM46,"")))</f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54">IF(AZ41="",0,AZ41)&amp;IF(AZ42="",0,AZ42)&amp;IF(AZ43="",0,AZ43)&amp;IF(AZ44="",0,AZ44)&amp;IF(AZ45="",0,AZ45)</f>
        <v>00000</v>
      </c>
      <c r="BC46" s="1" t="str">
        <f t="shared" si="54"/>
        <v>00000</v>
      </c>
      <c r="BD46" s="1" t="str">
        <f t="shared" ref="BD46:BE61" si="55">IF(AZ40="",0,AZ40)&amp;IF(AZ41="",0,AZ41)&amp;IF(AZ42="",0,AZ42)&amp;IF(AZ43="",0,AZ43)&amp;IF(AZ44="",0,AZ44)&amp;IF(AZ45="",0,AZ45)</f>
        <v>000000</v>
      </c>
      <c r="BE46" s="1" t="str">
        <f t="shared" si="55"/>
        <v>000000</v>
      </c>
      <c r="BF46" s="1" t="str">
        <f t="shared" si="35"/>
        <v>B</v>
      </c>
      <c r="BG46" s="1" t="str">
        <f t="shared" si="36"/>
        <v>B</v>
      </c>
      <c r="BH46" s="1" t="str">
        <f>IF(AE45="",AF45,AE45)&amp;F45</f>
        <v/>
      </c>
      <c r="BI46" s="1">
        <f t="shared" si="37"/>
        <v>0</v>
      </c>
      <c r="BJ46" s="1" t="str">
        <f>IF(AG45="",AH45,AG45)&amp;K45</f>
        <v/>
      </c>
      <c r="BK46" s="1">
        <f t="shared" si="38"/>
        <v>0</v>
      </c>
      <c r="BL46" s="1" t="str">
        <f>IF(AI45="",AJ45,AI45)&amp;R45</f>
        <v/>
      </c>
      <c r="BM46" s="1">
        <f t="shared" si="39"/>
        <v>0</v>
      </c>
      <c r="BN46" s="1" t="str">
        <f t="shared" si="40"/>
        <v>0</v>
      </c>
      <c r="BO46" s="1" t="str">
        <f t="shared" si="41"/>
        <v>0</v>
      </c>
      <c r="BP46" s="1" t="str">
        <f t="shared" si="42"/>
        <v>0</v>
      </c>
      <c r="BS46" s="1">
        <f>General!A44</f>
        <v>0</v>
      </c>
      <c r="BT46" s="1">
        <f>General!B44</f>
        <v>0</v>
      </c>
      <c r="BU46" s="1" t="str">
        <f>General!C44</f>
        <v/>
      </c>
      <c r="BV46" s="1">
        <f>General!D44</f>
        <v>0</v>
      </c>
      <c r="BX46" s="1" t="str">
        <f>General!F44</f>
        <v>WLWWL</v>
      </c>
      <c r="BY46" s="1">
        <f>General!G44</f>
        <v>-1</v>
      </c>
    </row>
    <row r="47" spans="1:77" ht="15.75" thickBot="1">
      <c r="A47" s="1">
        <v>38</v>
      </c>
      <c r="B47" s="9" t="str">
        <f t="shared" si="46"/>
        <v/>
      </c>
      <c r="C47" s="102" t="str">
        <f t="shared" si="1"/>
        <v/>
      </c>
      <c r="D47" s="97" t="str">
        <f t="shared" si="23"/>
        <v/>
      </c>
      <c r="E47" s="98" t="str">
        <f t="shared" si="24"/>
        <v/>
      </c>
      <c r="F47" s="8" t="str">
        <f t="shared" si="12"/>
        <v/>
      </c>
      <c r="H47" s="105" t="str">
        <f t="shared" si="2"/>
        <v/>
      </c>
      <c r="I47" s="97" t="str">
        <f t="shared" si="25"/>
        <v/>
      </c>
      <c r="J47" s="98" t="str">
        <f t="shared" si="26"/>
        <v/>
      </c>
      <c r="K47" s="8" t="str">
        <f t="shared" si="27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7" t="str">
        <f t="shared" si="28"/>
        <v/>
      </c>
      <c r="Q47" s="98" t="str">
        <f t="shared" si="29"/>
        <v/>
      </c>
      <c r="R47" s="4" t="str">
        <f t="shared" si="30"/>
        <v/>
      </c>
      <c r="S47" s="4" t="str">
        <f t="shared" si="47"/>
        <v/>
      </c>
      <c r="T47" s="107" t="str">
        <f t="shared" si="31"/>
        <v/>
      </c>
      <c r="U47" s="4" t="str">
        <f>IF(M47="","",IF(B47="NB",U46,IF(T47="",SUM($T$5:$T47)+S47,SUM($T$5:$T47))))</f>
        <v/>
      </c>
      <c r="V47" s="109" t="str">
        <f t="shared" si="0"/>
        <v/>
      </c>
      <c r="W47" s="83" t="e">
        <f>IF(M47="","",IF(K47="W",0+BO47,0-BO47)+IF(F47="W",0+BN47,0-BN47))+IF(R47="W",0+BP47,0-BP47)</f>
        <v>#VALUE!</v>
      </c>
      <c r="X47" s="85" t="str">
        <f t="shared" si="14"/>
        <v/>
      </c>
      <c r="Y47" s="9" t="str">
        <f t="shared" si="6"/>
        <v>B</v>
      </c>
      <c r="Z47" s="4" t="str">
        <f t="shared" si="7"/>
        <v>B</v>
      </c>
      <c r="AA47" s="4" t="str">
        <f t="shared" si="8"/>
        <v>D3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>IF(M46="","",IF(Y47="B",IF(M46="P",BI47,""),IF(BG47="P",BI47,"")))</f>
        <v/>
      </c>
      <c r="AF47" s="1" t="str">
        <f>IF(M46="","",IF(Y47="B",IF(M46="B",BI47,""),IF(BG47="B",BI47,"")))</f>
        <v/>
      </c>
      <c r="AG47" s="1" t="str">
        <f>IF(M46="","",IF(Z47="B",IF(M46="P",BK47,""),IF(BG47="B",BK47,"")))</f>
        <v/>
      </c>
      <c r="AH47" s="1" t="str">
        <f>IF(M46="","",IF(Z47="B",IF(M46="B",BK47,""),IF(BG47="P",BK47,"")))</f>
        <v/>
      </c>
      <c r="AI47" s="1" t="str">
        <f t="shared" si="48"/>
        <v/>
      </c>
      <c r="AJ47" s="1" t="str">
        <f t="shared" si="49"/>
        <v/>
      </c>
      <c r="AK47" s="1">
        <f t="shared" si="32"/>
        <v>0</v>
      </c>
      <c r="AL47" s="1">
        <f t="shared" si="33"/>
        <v>0</v>
      </c>
      <c r="AM47" s="1" t="str">
        <f t="shared" si="45"/>
        <v/>
      </c>
      <c r="AN47" s="1">
        <f>IF(X47="",0,IFERROR(VLOOKUP(X42&amp;X43&amp;X44&amp;X45&amp;X46&amp;X47,BX:BY,2,FALSE),0))</f>
        <v>0</v>
      </c>
      <c r="AO47" s="1" t="str">
        <f t="shared" si="43"/>
        <v/>
      </c>
      <c r="AP47" s="1" t="str">
        <f t="shared" si="17"/>
        <v>N</v>
      </c>
      <c r="AQ47" s="1" t="str">
        <f t="shared" si="50"/>
        <v>N</v>
      </c>
      <c r="AR47" s="1" t="str">
        <f t="shared" si="51"/>
        <v>N</v>
      </c>
      <c r="AS47" s="1" t="str">
        <f t="shared" si="52"/>
        <v/>
      </c>
      <c r="AT47" s="15" t="str">
        <f>IF(AT46="Y","N",IF(M46="","",(IF(AND(F46&amp;F47="WW",OR(AO46&amp;AO47="SC",AO46&amp;AO47="CC")),"Y",IF(AND(F45&amp;F46&amp;F47="WLW",BI47&lt;&gt;"B",OR(F45&amp;F46&amp;F47="SCC",F45&amp;F46&amp;F47="CCC")),"Y","N")))))</f>
        <v/>
      </c>
      <c r="AU47" s="1" t="str">
        <f>IF(AU46="Y","N",IF(M46="","",IF(AND(K46&amp;K47="WW",OR(AO46&amp;AO47="SC",AO46&amp;AO47="CC")),"Y",IF(AND(K45&amp;K46&amp;K47="WLW",BK47&lt;&gt;"B",OR(AO45&amp;AO46&amp;AO47="SCC",AO45&amp;AO46&amp;AO47="CCC")),"Y","N"))))</f>
        <v/>
      </c>
      <c r="AV47" s="1" t="str">
        <f>IF(AV46="Y","N",IF(M46="","",IF(AND(R46&amp;R47="WW",OR(AO46&amp;AO47="SC",AO46&amp;AO47="CC")),"Y",IF(AND(R45&amp;R46&amp;R47="WLW",BM47&lt;&gt;"B",OR(AO45&amp;AO46&amp;AO47="SCC",AO45&amp;AO46&amp;AO47="CCC")),"Y","N"))))</f>
        <v/>
      </c>
      <c r="AW47" s="1" t="str">
        <f t="shared" si="53"/>
        <v/>
      </c>
      <c r="AX47" s="1" t="str">
        <f>IF(M46="","",IF(AA47="D3",IF(BG47="P",BM47,""),IF(BG47="B",BM47,"")))</f>
        <v/>
      </c>
      <c r="AY47" s="1" t="str">
        <f>IF(M46="","",IF(AA47="D3",IF(BG47="B",BM47,""),IF(BG47="P",BM47,"")))</f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54"/>
        <v>00000</v>
      </c>
      <c r="BC47" s="1" t="str">
        <f t="shared" si="54"/>
        <v>00000</v>
      </c>
      <c r="BD47" s="1" t="str">
        <f t="shared" si="55"/>
        <v>000000</v>
      </c>
      <c r="BE47" s="1" t="str">
        <f t="shared" si="55"/>
        <v>000000</v>
      </c>
      <c r="BF47" s="1" t="str">
        <f t="shared" si="35"/>
        <v>B</v>
      </c>
      <c r="BG47" s="1" t="str">
        <f t="shared" si="36"/>
        <v>B</v>
      </c>
      <c r="BH47" s="1" t="str">
        <f>IF(AE46="",AF46,AE46)&amp;F46</f>
        <v/>
      </c>
      <c r="BI47" s="1">
        <f t="shared" si="37"/>
        <v>0</v>
      </c>
      <c r="BJ47" s="1" t="str">
        <f>IF(AG46="",AH46,AG46)&amp;K46</f>
        <v/>
      </c>
      <c r="BK47" s="1">
        <f t="shared" si="38"/>
        <v>0</v>
      </c>
      <c r="BL47" s="1" t="str">
        <f>IF(AI46="",AJ46,AI46)&amp;R46</f>
        <v/>
      </c>
      <c r="BM47" s="1">
        <f t="shared" si="39"/>
        <v>0</v>
      </c>
      <c r="BN47" s="1" t="str">
        <f t="shared" si="40"/>
        <v>0</v>
      </c>
      <c r="BO47" s="1" t="str">
        <f t="shared" si="41"/>
        <v>0</v>
      </c>
      <c r="BP47" s="1" t="str">
        <f t="shared" si="42"/>
        <v>0</v>
      </c>
      <c r="BS47" s="1">
        <f>General!A45</f>
        <v>0</v>
      </c>
      <c r="BT47" s="1">
        <f>General!B45</f>
        <v>0</v>
      </c>
      <c r="BU47" s="1" t="str">
        <f>General!C45</f>
        <v/>
      </c>
      <c r="BV47" s="1">
        <f>General!D45</f>
        <v>0</v>
      </c>
      <c r="BX47" s="1" t="str">
        <f>General!F45</f>
        <v>WWWWL</v>
      </c>
      <c r="BY47" s="1">
        <f>General!G45</f>
        <v>-1</v>
      </c>
    </row>
    <row r="48" spans="1:77" ht="15.75" thickBot="1">
      <c r="A48" s="1">
        <v>39</v>
      </c>
      <c r="B48" s="9" t="str">
        <f t="shared" si="46"/>
        <v/>
      </c>
      <c r="C48" s="102" t="str">
        <f t="shared" si="1"/>
        <v/>
      </c>
      <c r="D48" s="97" t="str">
        <f t="shared" si="23"/>
        <v/>
      </c>
      <c r="E48" s="98" t="str">
        <f t="shared" si="24"/>
        <v/>
      </c>
      <c r="F48" s="8" t="str">
        <f t="shared" si="12"/>
        <v/>
      </c>
      <c r="H48" s="105" t="str">
        <f t="shared" si="2"/>
        <v/>
      </c>
      <c r="I48" s="97" t="str">
        <f t="shared" si="25"/>
        <v/>
      </c>
      <c r="J48" s="98" t="str">
        <f t="shared" si="26"/>
        <v/>
      </c>
      <c r="K48" s="8" t="str">
        <f t="shared" si="27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7" t="str">
        <f t="shared" si="28"/>
        <v/>
      </c>
      <c r="Q48" s="98" t="str">
        <f t="shared" si="29"/>
        <v/>
      </c>
      <c r="R48" s="4" t="str">
        <f t="shared" si="30"/>
        <v/>
      </c>
      <c r="S48" s="4" t="str">
        <f t="shared" si="47"/>
        <v/>
      </c>
      <c r="T48" s="107" t="str">
        <f t="shared" si="31"/>
        <v/>
      </c>
      <c r="U48" s="4" t="str">
        <f>IF(M48="","",IF(B48="NB",U47,IF(T48="",SUM($T$5:$T48)+S48,SUM($T$5:$T48))))</f>
        <v/>
      </c>
      <c r="V48" s="109" t="str">
        <f t="shared" si="0"/>
        <v/>
      </c>
      <c r="W48" s="83" t="e">
        <f>IF(M48="","",IF(K48="W",0+BO48,0-BO48)+IF(F48="W",0+BN48,0-BN48))+IF(R48="W",0+BP48,0-BP48)</f>
        <v>#VALUE!</v>
      </c>
      <c r="X48" s="85" t="str">
        <f t="shared" si="14"/>
        <v/>
      </c>
      <c r="Y48" s="9" t="str">
        <f t="shared" si="6"/>
        <v>B</v>
      </c>
      <c r="Z48" s="4" t="str">
        <f t="shared" si="7"/>
        <v>B</v>
      </c>
      <c r="AA48" s="4" t="str">
        <f t="shared" si="8"/>
        <v>D3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>IF(M47="","",IF(Y48="B",IF(M47="P",BI48,""),IF(BG48="P",BI48,"")))</f>
        <v/>
      </c>
      <c r="AF48" s="1" t="str">
        <f>IF(M47="","",IF(Y48="B",IF(M47="B",BI48,""),IF(BG48="B",BI48,"")))</f>
        <v/>
      </c>
      <c r="AG48" s="1" t="str">
        <f>IF(M47="","",IF(Z48="B",IF(M47="P",BK48,""),IF(BG48="B",BK48,"")))</f>
        <v/>
      </c>
      <c r="AH48" s="1" t="str">
        <f>IF(M47="","",IF(Z48="B",IF(M47="B",BK48,""),IF(BG48="P",BK48,"")))</f>
        <v/>
      </c>
      <c r="AI48" s="1" t="str">
        <f t="shared" si="48"/>
        <v/>
      </c>
      <c r="AJ48" s="1" t="str">
        <f t="shared" si="49"/>
        <v/>
      </c>
      <c r="AK48" s="1">
        <f t="shared" si="32"/>
        <v>0</v>
      </c>
      <c r="AL48" s="1">
        <f t="shared" si="33"/>
        <v>0</v>
      </c>
      <c r="AM48" s="1" t="str">
        <f t="shared" si="45"/>
        <v/>
      </c>
      <c r="AN48" s="1">
        <f>IF(X48="",0,IFERROR(VLOOKUP(X43&amp;X44&amp;X45&amp;X46&amp;X47&amp;X48,BX:BY,2,FALSE),0))</f>
        <v>0</v>
      </c>
      <c r="AO48" s="1" t="str">
        <f t="shared" si="43"/>
        <v/>
      </c>
      <c r="AP48" s="1" t="str">
        <f t="shared" si="17"/>
        <v>N</v>
      </c>
      <c r="AQ48" s="1" t="str">
        <f t="shared" si="50"/>
        <v>N</v>
      </c>
      <c r="AR48" s="1" t="str">
        <f t="shared" si="51"/>
        <v>N</v>
      </c>
      <c r="AS48" s="1" t="str">
        <f t="shared" si="52"/>
        <v/>
      </c>
      <c r="AT48" s="15" t="str">
        <f>IF(AT47="Y","N",IF(M47="","",(IF(AND(F47&amp;F48="WW",OR(AO47&amp;AO48="SC",AO47&amp;AO48="CC")),"Y",IF(AND(F46&amp;F47&amp;F48="WLW",BI48&lt;&gt;"B",OR(F46&amp;F47&amp;F48="SCC",F46&amp;F47&amp;F48="CCC")),"Y","N")))))</f>
        <v/>
      </c>
      <c r="AU48" s="1" t="str">
        <f>IF(AU47="Y","N",IF(M47="","",IF(AND(K47&amp;K48="WW",OR(AO47&amp;AO48="SC",AO47&amp;AO48="CC")),"Y",IF(AND(K46&amp;K47&amp;K48="WLW",BK48&lt;&gt;"B",OR(AO46&amp;AO47&amp;AO48="SCC",AO46&amp;AO47&amp;AO48="CCC")),"Y","N"))))</f>
        <v/>
      </c>
      <c r="AV48" s="1" t="str">
        <f>IF(AV47="Y","N",IF(M47="","",IF(AND(R47&amp;R48="WW",OR(AO47&amp;AO48="SC",AO47&amp;AO48="CC")),"Y",IF(AND(R46&amp;R47&amp;R48="WLW",BM48&lt;&gt;"B",OR(AO46&amp;AO47&amp;AO48="SCC",AO46&amp;AO47&amp;AO48="CCC")),"Y","N"))))</f>
        <v/>
      </c>
      <c r="AW48" s="1" t="str">
        <f t="shared" si="53"/>
        <v/>
      </c>
      <c r="AX48" s="1" t="str">
        <f>IF(M47="","",IF(AA48="D3",IF(BG48="P",BM48,""),IF(BG48="B",BM48,"")))</f>
        <v/>
      </c>
      <c r="AY48" s="1" t="str">
        <f>IF(M47="","",IF(AA48="D3",IF(BG48="B",BM48,""),IF(BG48="P",BM48,"")))</f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54"/>
        <v>00000</v>
      </c>
      <c r="BC48" s="1" t="str">
        <f t="shared" si="54"/>
        <v>00000</v>
      </c>
      <c r="BD48" s="1" t="str">
        <f t="shared" si="55"/>
        <v>000000</v>
      </c>
      <c r="BE48" s="1" t="str">
        <f t="shared" si="55"/>
        <v>000000</v>
      </c>
      <c r="BF48" s="1" t="str">
        <f t="shared" si="35"/>
        <v>B</v>
      </c>
      <c r="BG48" s="1" t="str">
        <f t="shared" si="36"/>
        <v>B</v>
      </c>
      <c r="BH48" s="1" t="str">
        <f>IF(AE47="",AF47,AE47)&amp;F47</f>
        <v/>
      </c>
      <c r="BI48" s="1">
        <f t="shared" si="37"/>
        <v>0</v>
      </c>
      <c r="BJ48" s="1" t="str">
        <f>IF(AG47="",AH47,AG47)&amp;K47</f>
        <v/>
      </c>
      <c r="BK48" s="1">
        <f t="shared" si="38"/>
        <v>0</v>
      </c>
      <c r="BL48" s="1" t="str">
        <f>IF(AI47="",AJ47,AI47)&amp;R47</f>
        <v/>
      </c>
      <c r="BM48" s="1">
        <f t="shared" si="39"/>
        <v>0</v>
      </c>
      <c r="BN48" s="1" t="str">
        <f t="shared" si="40"/>
        <v>0</v>
      </c>
      <c r="BO48" s="1" t="str">
        <f t="shared" si="41"/>
        <v>0</v>
      </c>
      <c r="BP48" s="1" t="str">
        <f t="shared" si="42"/>
        <v>0</v>
      </c>
      <c r="BS48" s="1">
        <f>General!A46</f>
        <v>0</v>
      </c>
      <c r="BT48" s="1">
        <f>General!B46</f>
        <v>0</v>
      </c>
      <c r="BU48" s="1" t="str">
        <f>General!C46</f>
        <v/>
      </c>
      <c r="BV48" s="1">
        <f>General!D46</f>
        <v>0</v>
      </c>
      <c r="BX48" s="1" t="str">
        <f>General!F46</f>
        <v>LLLLW</v>
      </c>
      <c r="BY48" s="1">
        <f>General!G46</f>
        <v>1</v>
      </c>
    </row>
    <row r="49" spans="1:77" ht="15.75" thickBot="1">
      <c r="A49" s="1">
        <v>40</v>
      </c>
      <c r="B49" s="86" t="str">
        <f t="shared" si="46"/>
        <v/>
      </c>
      <c r="C49" s="103" t="str">
        <f t="shared" si="1"/>
        <v/>
      </c>
      <c r="D49" s="99" t="str">
        <f t="shared" si="23"/>
        <v/>
      </c>
      <c r="E49" s="100" t="str">
        <f t="shared" si="24"/>
        <v/>
      </c>
      <c r="F49" s="10" t="str">
        <f t="shared" si="12"/>
        <v/>
      </c>
      <c r="H49" s="106" t="str">
        <f t="shared" si="2"/>
        <v/>
      </c>
      <c r="I49" s="99" t="str">
        <f t="shared" si="25"/>
        <v/>
      </c>
      <c r="J49" s="100" t="str">
        <f t="shared" si="26"/>
        <v/>
      </c>
      <c r="K49" s="10" t="str">
        <f t="shared" si="27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99" t="str">
        <f t="shared" si="28"/>
        <v/>
      </c>
      <c r="Q49" s="100" t="str">
        <f t="shared" si="29"/>
        <v/>
      </c>
      <c r="R49" s="5" t="str">
        <f t="shared" si="30"/>
        <v/>
      </c>
      <c r="S49" s="5" t="str">
        <f t="shared" si="47"/>
        <v/>
      </c>
      <c r="T49" s="107" t="str">
        <f t="shared" si="31"/>
        <v/>
      </c>
      <c r="U49" s="5" t="str">
        <f>IF(M49="","",IF(B49="NB",U48,IF(T49="",SUM($T$5:$T49)+S49,SUM($T$5:$T49))))</f>
        <v/>
      </c>
      <c r="V49" s="110" t="str">
        <f t="shared" si="0"/>
        <v/>
      </c>
      <c r="W49" s="83" t="e">
        <f>IF(M49="","",IF(K49="W",0+BO49,0-BO49)+IF(F49="W",0+BN49,0-BN49))+IF(R49="W",0+BP49,0-BP49)</f>
        <v>#VALUE!</v>
      </c>
      <c r="X49" s="85" t="str">
        <f t="shared" si="14"/>
        <v/>
      </c>
      <c r="Y49" s="9" t="str">
        <f t="shared" si="6"/>
        <v>B</v>
      </c>
      <c r="Z49" s="4" t="str">
        <f t="shared" si="7"/>
        <v>B</v>
      </c>
      <c r="AA49" s="4" t="str">
        <f t="shared" si="8"/>
        <v>D3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>IF(M48="","",IF(Y49="B",IF(M48="P",BI49,""),IF(BG49="P",BI49,"")))</f>
        <v/>
      </c>
      <c r="AF49" s="1" t="str">
        <f>IF(M48="","",IF(Y49="B",IF(M48="B",BI49,""),IF(BG49="B",BI49,"")))</f>
        <v/>
      </c>
      <c r="AG49" s="1" t="str">
        <f>IF(M48="","",IF(Z49="B",IF(M48="P",BK49,""),IF(BG49="B",BK49,"")))</f>
        <v/>
      </c>
      <c r="AH49" s="1" t="str">
        <f>IF(M48="","",IF(Z49="B",IF(M48="B",BK49,""),IF(BG49="P",BK49,"")))</f>
        <v/>
      </c>
      <c r="AI49" s="1" t="str">
        <f t="shared" si="48"/>
        <v/>
      </c>
      <c r="AJ49" s="1" t="str">
        <f t="shared" si="49"/>
        <v/>
      </c>
      <c r="AK49" s="1">
        <f t="shared" si="32"/>
        <v>0</v>
      </c>
      <c r="AL49" s="1">
        <f t="shared" si="33"/>
        <v>0</v>
      </c>
      <c r="AM49" s="1" t="str">
        <f t="shared" si="45"/>
        <v/>
      </c>
      <c r="AN49" s="1">
        <f>IF(X49="",0,IFERROR(VLOOKUP(X44&amp;X45&amp;X46&amp;X47&amp;X48&amp;X49,BX:BY,2,FALSE),0))</f>
        <v>0</v>
      </c>
      <c r="AO49" s="1" t="str">
        <f t="shared" si="43"/>
        <v/>
      </c>
      <c r="AP49" s="1" t="str">
        <f t="shared" si="17"/>
        <v>N</v>
      </c>
      <c r="AQ49" s="1" t="str">
        <f t="shared" si="50"/>
        <v>N</v>
      </c>
      <c r="AR49" s="1" t="str">
        <f t="shared" si="51"/>
        <v>N</v>
      </c>
      <c r="AS49" s="1" t="str">
        <f t="shared" si="52"/>
        <v/>
      </c>
      <c r="AT49" s="15" t="str">
        <f>IF(AT48="Y","N",IF(M48="","",(IF(AND(F48&amp;F49="WW",OR(AO48&amp;AO49="SC",AO48&amp;AO49="CC")),"Y",IF(AND(F47&amp;F48&amp;F49="WLW",BI49&lt;&gt;"B",OR(F47&amp;F48&amp;F49="SCC",F47&amp;F48&amp;F49="CCC")),"Y","N")))))</f>
        <v/>
      </c>
      <c r="AU49" s="1" t="str">
        <f>IF(AU48="Y","N",IF(M48="","",IF(AND(K48&amp;K49="WW",OR(AO48&amp;AO49="SC",AO48&amp;AO49="CC")),"Y",IF(AND(K47&amp;K48&amp;K49="WLW",BK49&lt;&gt;"B",OR(AO47&amp;AO48&amp;AO49="SCC",AO47&amp;AO48&amp;AO49="CCC")),"Y","N"))))</f>
        <v/>
      </c>
      <c r="AV49" s="1" t="str">
        <f>IF(AV48="Y","N",IF(M48="","",IF(AND(R48&amp;R49="WW",OR(AO48&amp;AO49="SC",AO48&amp;AO49="CC")),"Y",IF(AND(R47&amp;R48&amp;R49="WLW",BM49&lt;&gt;"B",OR(AO47&amp;AO48&amp;AO49="SCC",AO47&amp;AO48&amp;AO49="CCC")),"Y","N"))))</f>
        <v/>
      </c>
      <c r="AW49" s="1" t="str">
        <f t="shared" si="53"/>
        <v/>
      </c>
      <c r="AX49" s="1" t="str">
        <f>IF(M48="","",IF(AA49="D3",IF(BG49="P",BM49,""),IF(BG49="B",BM49,"")))</f>
        <v/>
      </c>
      <c r="AY49" s="1" t="str">
        <f>IF(M48="","",IF(AA49="D3",IF(BG49="B",BM49,""),IF(BG49="P",BM49,"")))</f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54"/>
        <v>00000</v>
      </c>
      <c r="BC49" s="1" t="str">
        <f t="shared" si="54"/>
        <v>00000</v>
      </c>
      <c r="BD49" s="1" t="str">
        <f t="shared" si="55"/>
        <v>000000</v>
      </c>
      <c r="BE49" s="1" t="str">
        <f t="shared" si="55"/>
        <v>000000</v>
      </c>
      <c r="BF49" s="1" t="str">
        <f t="shared" si="35"/>
        <v>B</v>
      </c>
      <c r="BG49" s="1" t="str">
        <f t="shared" si="36"/>
        <v>B</v>
      </c>
      <c r="BH49" s="1" t="str">
        <f>IF(AE48="",AF48,AE48)&amp;F48</f>
        <v/>
      </c>
      <c r="BI49" s="1">
        <f t="shared" si="37"/>
        <v>0</v>
      </c>
      <c r="BJ49" s="1" t="str">
        <f>IF(AG48="",AH48,AG48)&amp;K48</f>
        <v/>
      </c>
      <c r="BK49" s="1">
        <f t="shared" si="38"/>
        <v>0</v>
      </c>
      <c r="BL49" s="1" t="str">
        <f>IF(AI48="",AJ48,AI48)&amp;R48</f>
        <v/>
      </c>
      <c r="BM49" s="1">
        <f t="shared" si="39"/>
        <v>0</v>
      </c>
      <c r="BN49" s="1" t="str">
        <f t="shared" si="40"/>
        <v>0</v>
      </c>
      <c r="BO49" s="1" t="str">
        <f t="shared" si="41"/>
        <v>0</v>
      </c>
      <c r="BP49" s="1" t="str">
        <f t="shared" si="42"/>
        <v>0</v>
      </c>
      <c r="BS49" s="1">
        <f>General!A47</f>
        <v>0</v>
      </c>
      <c r="BT49" s="1">
        <f>General!B47</f>
        <v>0</v>
      </c>
      <c r="BU49" s="1" t="str">
        <f>General!C47</f>
        <v/>
      </c>
      <c r="BV49" s="1">
        <f>General!D47</f>
        <v>0</v>
      </c>
      <c r="BX49" s="1" t="str">
        <f>General!F47</f>
        <v>LWLLW</v>
      </c>
      <c r="BY49" s="1">
        <f>General!G47</f>
        <v>1</v>
      </c>
    </row>
    <row r="50" spans="1:77" ht="15.75" thickBot="1">
      <c r="A50" s="1">
        <v>41</v>
      </c>
      <c r="B50" s="12" t="str">
        <f t="shared" si="46"/>
        <v/>
      </c>
      <c r="C50" s="101" t="str">
        <f t="shared" si="1"/>
        <v/>
      </c>
      <c r="D50" s="13" t="str">
        <f t="shared" si="23"/>
        <v/>
      </c>
      <c r="E50" s="45" t="str">
        <f t="shared" si="24"/>
        <v/>
      </c>
      <c r="F50" s="14" t="str">
        <f t="shared" si="12"/>
        <v/>
      </c>
      <c r="H50" s="104" t="str">
        <f t="shared" si="2"/>
        <v/>
      </c>
      <c r="I50" s="13" t="str">
        <f t="shared" si="25"/>
        <v/>
      </c>
      <c r="J50" s="45" t="str">
        <f t="shared" si="26"/>
        <v/>
      </c>
      <c r="K50" s="14" t="str">
        <f t="shared" si="27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28"/>
        <v/>
      </c>
      <c r="Q50" s="45" t="str">
        <f t="shared" si="29"/>
        <v/>
      </c>
      <c r="R50" s="96" t="str">
        <f t="shared" si="30"/>
        <v/>
      </c>
      <c r="S50" s="96" t="str">
        <f t="shared" si="47"/>
        <v/>
      </c>
      <c r="T50" s="107" t="str">
        <f t="shared" si="31"/>
        <v/>
      </c>
      <c r="U50" s="96" t="str">
        <f>IF(M50="","",IF(B50="NB",U49,IF(T50="",SUM($T$5:$T50)+S50,SUM($T$5:$T50))))</f>
        <v/>
      </c>
      <c r="V50" s="108" t="str">
        <f t="shared" si="0"/>
        <v/>
      </c>
      <c r="W50" s="83" t="e">
        <f>IF(M50="","",IF(K50="W",0+BO50,0-BO50)+IF(F50="W",0+BN50,0-BN50))+IF(R50="W",0+BP50,0-BP50)</f>
        <v>#VALUE!</v>
      </c>
      <c r="X50" s="85" t="str">
        <f t="shared" si="14"/>
        <v/>
      </c>
      <c r="Y50" s="9" t="str">
        <f t="shared" si="6"/>
        <v>B</v>
      </c>
      <c r="Z50" s="4" t="str">
        <f t="shared" si="7"/>
        <v>B</v>
      </c>
      <c r="AA50" s="4" t="str">
        <f t="shared" si="8"/>
        <v>D3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>IF(M49="","",IF(Y50="B",IF(M49="P",BI50,""),IF(BG50="P",BI50,"")))</f>
        <v/>
      </c>
      <c r="AF50" s="1" t="str">
        <f>IF(M49="","",IF(Y50="B",IF(M49="B",BI50,""),IF(BG50="B",BI50,"")))</f>
        <v/>
      </c>
      <c r="AG50" s="1" t="str">
        <f>IF(M49="","",IF(Z50="B",IF(M49="P",BK50,""),IF(BG50="B",BK50,"")))</f>
        <v/>
      </c>
      <c r="AH50" s="1" t="str">
        <f>IF(M49="","",IF(Z50="B",IF(M49="B",BK50,""),IF(BG50="P",BK50,"")))</f>
        <v/>
      </c>
      <c r="AI50" s="1" t="str">
        <f t="shared" si="48"/>
        <v/>
      </c>
      <c r="AJ50" s="1" t="str">
        <f t="shared" si="49"/>
        <v/>
      </c>
      <c r="AK50" s="1">
        <f t="shared" si="32"/>
        <v>0</v>
      </c>
      <c r="AL50" s="1">
        <f t="shared" si="33"/>
        <v>0</v>
      </c>
      <c r="AM50" s="1" t="str">
        <f t="shared" si="45"/>
        <v/>
      </c>
      <c r="AN50" s="1">
        <f>IF(X50="",0,IFERROR(VLOOKUP(X45&amp;X46&amp;X47&amp;X48&amp;X49&amp;X50,BX:BY,2,FALSE),0))</f>
        <v>0</v>
      </c>
      <c r="AO50" s="1" t="str">
        <f t="shared" si="43"/>
        <v/>
      </c>
      <c r="AP50" s="1" t="str">
        <f t="shared" si="17"/>
        <v>N</v>
      </c>
      <c r="AQ50" s="1" t="str">
        <f t="shared" si="50"/>
        <v>N</v>
      </c>
      <c r="AR50" s="1" t="str">
        <f t="shared" si="51"/>
        <v>N</v>
      </c>
      <c r="AS50" s="1" t="str">
        <f t="shared" si="52"/>
        <v/>
      </c>
      <c r="AT50" s="15" t="str">
        <f>IF(AT49="Y","N",IF(M49="","",(IF(AND(F49&amp;F50="WW",OR(AO49&amp;AO50="SC",AO49&amp;AO50="CC")),"Y",IF(AND(F48&amp;F49&amp;F50="WLW",BI50&lt;&gt;"B",OR(F48&amp;F49&amp;F50="SCC",F48&amp;F49&amp;F50="CCC")),"Y","N")))))</f>
        <v/>
      </c>
      <c r="AU50" s="1" t="str">
        <f>IF(AU49="Y","N",IF(M49="","",IF(AND(K49&amp;K50="WW",OR(AO49&amp;AO50="SC",AO49&amp;AO50="CC")),"Y",IF(AND(K48&amp;K49&amp;K50="WLW",BK50&lt;&gt;"B",OR(AO48&amp;AO49&amp;AO50="SCC",AO48&amp;AO49&amp;AO50="CCC")),"Y","N"))))</f>
        <v/>
      </c>
      <c r="AV50" s="1" t="str">
        <f>IF(AV49="Y","N",IF(M49="","",IF(AND(R49&amp;R50="WW",OR(AO49&amp;AO50="SC",AO49&amp;AO50="CC")),"Y",IF(AND(R48&amp;R49&amp;R50="WLW",BM50&lt;&gt;"B",OR(AO48&amp;AO49&amp;AO50="SCC",AO48&amp;AO49&amp;AO50="CCC")),"Y","N"))))</f>
        <v/>
      </c>
      <c r="AW50" s="1" t="str">
        <f t="shared" si="53"/>
        <v/>
      </c>
      <c r="AX50" s="1" t="str">
        <f>IF(M49="","",IF(AA50="D3",IF(BG50="P",BM50,""),IF(BG50="B",BM50,"")))</f>
        <v/>
      </c>
      <c r="AY50" s="1" t="str">
        <f>IF(M49="","",IF(AA50="D3",IF(BG50="B",BM50,""),IF(BG50="P",BM50,"")))</f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54"/>
        <v>00000</v>
      </c>
      <c r="BC50" s="1" t="str">
        <f t="shared" si="54"/>
        <v>00000</v>
      </c>
      <c r="BD50" s="1" t="str">
        <f t="shared" si="55"/>
        <v>000000</v>
      </c>
      <c r="BE50" s="1" t="str">
        <f t="shared" si="55"/>
        <v>000000</v>
      </c>
      <c r="BF50" s="1" t="str">
        <f t="shared" si="35"/>
        <v>B</v>
      </c>
      <c r="BG50" s="1" t="str">
        <f t="shared" si="36"/>
        <v>B</v>
      </c>
      <c r="BH50" s="1" t="str">
        <f>IF(AE49="",AF49,AE49)&amp;F49</f>
        <v/>
      </c>
      <c r="BI50" s="1">
        <f t="shared" si="37"/>
        <v>0</v>
      </c>
      <c r="BJ50" s="1" t="str">
        <f>IF(AG49="",AH49,AG49)&amp;K49</f>
        <v/>
      </c>
      <c r="BK50" s="1">
        <f t="shared" si="38"/>
        <v>0</v>
      </c>
      <c r="BL50" s="1" t="str">
        <f>IF(AI49="",AJ49,AI49)&amp;R49</f>
        <v/>
      </c>
      <c r="BM50" s="1">
        <f t="shared" si="39"/>
        <v>0</v>
      </c>
      <c r="BN50" s="1" t="str">
        <f t="shared" si="40"/>
        <v>0</v>
      </c>
      <c r="BO50" s="1" t="str">
        <f t="shared" si="41"/>
        <v>0</v>
      </c>
      <c r="BP50" s="1" t="str">
        <f t="shared" si="42"/>
        <v>0</v>
      </c>
      <c r="BS50" s="1">
        <f>General!A48</f>
        <v>0</v>
      </c>
      <c r="BT50" s="1">
        <f>General!B48</f>
        <v>0</v>
      </c>
      <c r="BU50" s="1" t="str">
        <f>General!C48</f>
        <v/>
      </c>
      <c r="BV50" s="1">
        <f>General!D48</f>
        <v>0</v>
      </c>
      <c r="BX50" s="1" t="str">
        <f>General!F48</f>
        <v>LLWLW</v>
      </c>
      <c r="BY50" s="1">
        <f>General!G48</f>
        <v>1</v>
      </c>
    </row>
    <row r="51" spans="1:77" ht="15.75" thickBot="1">
      <c r="A51" s="1">
        <v>42</v>
      </c>
      <c r="B51" s="9" t="str">
        <f t="shared" si="46"/>
        <v/>
      </c>
      <c r="C51" s="102" t="str">
        <f t="shared" si="1"/>
        <v/>
      </c>
      <c r="D51" s="97" t="str">
        <f t="shared" si="23"/>
        <v/>
      </c>
      <c r="E51" s="98" t="str">
        <f t="shared" si="24"/>
        <v/>
      </c>
      <c r="F51" s="8" t="str">
        <f t="shared" si="12"/>
        <v/>
      </c>
      <c r="H51" s="105" t="str">
        <f t="shared" si="2"/>
        <v/>
      </c>
      <c r="I51" s="97" t="str">
        <f t="shared" si="25"/>
        <v/>
      </c>
      <c r="J51" s="98" t="str">
        <f t="shared" si="26"/>
        <v/>
      </c>
      <c r="K51" s="8" t="str">
        <f t="shared" si="27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7" t="str">
        <f t="shared" si="28"/>
        <v/>
      </c>
      <c r="Q51" s="98" t="str">
        <f t="shared" si="29"/>
        <v/>
      </c>
      <c r="R51" s="4" t="str">
        <f t="shared" si="30"/>
        <v/>
      </c>
      <c r="S51" s="4" t="str">
        <f t="shared" si="47"/>
        <v/>
      </c>
      <c r="T51" s="107" t="str">
        <f t="shared" si="31"/>
        <v/>
      </c>
      <c r="U51" s="4" t="str">
        <f>IF(M51="","",IF(B51="NB",U50,IF(T51="",SUM($T$5:$T51)+S51,SUM($T$5:$T51))))</f>
        <v/>
      </c>
      <c r="V51" s="109" t="str">
        <f t="shared" si="0"/>
        <v/>
      </c>
      <c r="W51" s="83" t="e">
        <f>IF(M51="","",IF(K51="W",0+BO51,0-BO51)+IF(F51="W",0+BN51,0-BN51))+IF(R51="W",0+BP51,0-BP51)</f>
        <v>#VALUE!</v>
      </c>
      <c r="X51" s="85" t="str">
        <f t="shared" si="14"/>
        <v/>
      </c>
      <c r="Y51" s="9" t="str">
        <f t="shared" si="6"/>
        <v>B</v>
      </c>
      <c r="Z51" s="4" t="str">
        <f t="shared" si="7"/>
        <v>B</v>
      </c>
      <c r="AA51" s="4" t="str">
        <f t="shared" si="8"/>
        <v>D3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>IF(M50="","",IF(Y51="B",IF(M50="P",BI51,""),IF(BG51="P",BI51,"")))</f>
        <v/>
      </c>
      <c r="AF51" s="1" t="str">
        <f>IF(M50="","",IF(Y51="B",IF(M50="B",BI51,""),IF(BG51="B",BI51,"")))</f>
        <v/>
      </c>
      <c r="AG51" s="1" t="str">
        <f>IF(M50="","",IF(Z51="B",IF(M50="P",BK51,""),IF(BG51="B",BK51,"")))</f>
        <v/>
      </c>
      <c r="AH51" s="1" t="str">
        <f>IF(M50="","",IF(Z51="B",IF(M50="B",BK51,""),IF(BG51="P",BK51,"")))</f>
        <v/>
      </c>
      <c r="AI51" s="1" t="str">
        <f t="shared" si="48"/>
        <v/>
      </c>
      <c r="AJ51" s="1" t="str">
        <f t="shared" si="49"/>
        <v/>
      </c>
      <c r="AK51" s="1">
        <f t="shared" si="32"/>
        <v>0</v>
      </c>
      <c r="AL51" s="1">
        <f t="shared" si="33"/>
        <v>0</v>
      </c>
      <c r="AM51" s="1" t="str">
        <f t="shared" si="45"/>
        <v/>
      </c>
      <c r="AN51" s="1">
        <f>IF(X51="",0,IFERROR(VLOOKUP(X46&amp;X47&amp;X48&amp;X49&amp;X50&amp;X51,BX:BY,2,FALSE),0))</f>
        <v>0</v>
      </c>
      <c r="AO51" s="1" t="str">
        <f t="shared" si="43"/>
        <v/>
      </c>
      <c r="AP51" s="1" t="str">
        <f t="shared" si="17"/>
        <v>N</v>
      </c>
      <c r="AQ51" s="1" t="str">
        <f t="shared" si="50"/>
        <v>N</v>
      </c>
      <c r="AR51" s="1" t="str">
        <f t="shared" si="51"/>
        <v>N</v>
      </c>
      <c r="AS51" s="1" t="str">
        <f t="shared" si="52"/>
        <v/>
      </c>
      <c r="AT51" s="15" t="str">
        <f>IF(AT50="Y","N",IF(M50="","",(IF(AND(F50&amp;F51="WW",OR(AO50&amp;AO51="SC",AO50&amp;AO51="CC")),"Y",IF(AND(F49&amp;F50&amp;F51="WLW",BI51&lt;&gt;"B",OR(F49&amp;F50&amp;F51="SCC",F49&amp;F50&amp;F51="CCC")),"Y","N")))))</f>
        <v/>
      </c>
      <c r="AU51" s="1" t="str">
        <f>IF(AU50="Y","N",IF(M50="","",IF(AND(K50&amp;K51="WW",OR(AO50&amp;AO51="SC",AO50&amp;AO51="CC")),"Y",IF(AND(K49&amp;K50&amp;K51="WLW",BK51&lt;&gt;"B",OR(AO49&amp;AO50&amp;AO51="SCC",AO49&amp;AO50&amp;AO51="CCC")),"Y","N"))))</f>
        <v/>
      </c>
      <c r="AV51" s="1" t="str">
        <f>IF(AV50="Y","N",IF(M50="","",IF(AND(R50&amp;R51="WW",OR(AO50&amp;AO51="SC",AO50&amp;AO51="CC")),"Y",IF(AND(R49&amp;R50&amp;R51="WLW",BM51&lt;&gt;"B",OR(AO49&amp;AO50&amp;AO51="SCC",AO49&amp;AO50&amp;AO51="CCC")),"Y","N"))))</f>
        <v/>
      </c>
      <c r="AW51" s="1" t="str">
        <f t="shared" si="53"/>
        <v/>
      </c>
      <c r="AX51" s="1" t="str">
        <f>IF(M50="","",IF(AA51="D3",IF(BG51="P",BM51,""),IF(BG51="B",BM51,"")))</f>
        <v/>
      </c>
      <c r="AY51" s="1" t="str">
        <f>IF(M50="","",IF(AA51="D3",IF(BG51="B",BM51,""),IF(BG51="P",BM51,"")))</f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54"/>
        <v>00000</v>
      </c>
      <c r="BC51" s="1" t="str">
        <f t="shared" si="54"/>
        <v>00000</v>
      </c>
      <c r="BD51" s="1" t="str">
        <f t="shared" si="55"/>
        <v>000000</v>
      </c>
      <c r="BE51" s="1" t="str">
        <f t="shared" si="55"/>
        <v>000000</v>
      </c>
      <c r="BF51" s="1" t="str">
        <f t="shared" si="35"/>
        <v>B</v>
      </c>
      <c r="BG51" s="1" t="str">
        <f t="shared" si="36"/>
        <v>B</v>
      </c>
      <c r="BH51" s="1" t="str">
        <f>IF(AE50="",AF50,AE50)&amp;F50</f>
        <v/>
      </c>
      <c r="BI51" s="1">
        <f t="shared" si="37"/>
        <v>0</v>
      </c>
      <c r="BJ51" s="1" t="str">
        <f>IF(AG50="",AH50,AG50)&amp;K50</f>
        <v/>
      </c>
      <c r="BK51" s="1">
        <f t="shared" si="38"/>
        <v>0</v>
      </c>
      <c r="BL51" s="1" t="str">
        <f>IF(AI50="",AJ50,AI50)&amp;R50</f>
        <v/>
      </c>
      <c r="BM51" s="1">
        <f t="shared" si="39"/>
        <v>0</v>
      </c>
      <c r="BN51" s="1" t="str">
        <f t="shared" si="40"/>
        <v>0</v>
      </c>
      <c r="BO51" s="1" t="str">
        <f t="shared" si="41"/>
        <v>0</v>
      </c>
      <c r="BP51" s="1" t="str">
        <f t="shared" si="42"/>
        <v>0</v>
      </c>
      <c r="BS51" s="1">
        <f>General!A49</f>
        <v>0</v>
      </c>
      <c r="BT51" s="1">
        <f>General!B49</f>
        <v>0</v>
      </c>
      <c r="BU51" s="1" t="str">
        <f>General!C49</f>
        <v/>
      </c>
      <c r="BV51" s="1">
        <f>General!D49</f>
        <v>0</v>
      </c>
      <c r="BX51" s="1" t="str">
        <f>General!F49</f>
        <v>LWWLW</v>
      </c>
      <c r="BY51" s="1">
        <f>General!G49</f>
        <v>1</v>
      </c>
    </row>
    <row r="52" spans="1:77" ht="15.75" thickBot="1">
      <c r="A52" s="1">
        <v>43</v>
      </c>
      <c r="B52" s="9" t="str">
        <f t="shared" si="46"/>
        <v/>
      </c>
      <c r="C52" s="102" t="str">
        <f t="shared" si="1"/>
        <v/>
      </c>
      <c r="D52" s="97" t="str">
        <f t="shared" si="23"/>
        <v/>
      </c>
      <c r="E52" s="98" t="str">
        <f t="shared" si="24"/>
        <v/>
      </c>
      <c r="F52" s="8" t="str">
        <f t="shared" si="12"/>
        <v/>
      </c>
      <c r="H52" s="105" t="str">
        <f t="shared" si="2"/>
        <v/>
      </c>
      <c r="I52" s="97" t="str">
        <f t="shared" si="25"/>
        <v/>
      </c>
      <c r="J52" s="98" t="str">
        <f t="shared" si="26"/>
        <v/>
      </c>
      <c r="K52" s="8" t="str">
        <f t="shared" si="27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7" t="str">
        <f t="shared" si="28"/>
        <v/>
      </c>
      <c r="Q52" s="98" t="str">
        <f t="shared" si="29"/>
        <v/>
      </c>
      <c r="R52" s="4" t="str">
        <f t="shared" si="30"/>
        <v/>
      </c>
      <c r="S52" s="4" t="str">
        <f t="shared" si="47"/>
        <v/>
      </c>
      <c r="T52" s="107" t="str">
        <f t="shared" si="31"/>
        <v/>
      </c>
      <c r="U52" s="4" t="str">
        <f>IF(M52="","",IF(B52="NB",U51,IF(T52="",SUM($T$5:$T52)+S52,SUM($T$5:$T52))))</f>
        <v/>
      </c>
      <c r="V52" s="109" t="str">
        <f t="shared" si="0"/>
        <v/>
      </c>
      <c r="W52" s="83" t="e">
        <f>IF(M52="","",IF(K52="W",0+BO52,0-BO52)+IF(F52="W",0+BN52,0-BN52))+IF(R52="W",0+BP52,0-BP52)</f>
        <v>#VALUE!</v>
      </c>
      <c r="X52" s="85" t="str">
        <f t="shared" si="14"/>
        <v/>
      </c>
      <c r="Y52" s="9" t="str">
        <f t="shared" si="6"/>
        <v>B</v>
      </c>
      <c r="Z52" s="4" t="str">
        <f t="shared" si="7"/>
        <v>B</v>
      </c>
      <c r="AA52" s="4" t="str">
        <f t="shared" si="8"/>
        <v>D3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>IF(M51="","",IF(Y52="B",IF(M51="P",BI52,""),IF(BG52="P",BI52,"")))</f>
        <v/>
      </c>
      <c r="AF52" s="1" t="str">
        <f>IF(M51="","",IF(Y52="B",IF(M51="B",BI52,""),IF(BG52="B",BI52,"")))</f>
        <v/>
      </c>
      <c r="AG52" s="1" t="str">
        <f>IF(M51="","",IF(Z52="B",IF(M51="P",BK52,""),IF(BG52="B",BK52,"")))</f>
        <v/>
      </c>
      <c r="AH52" s="1" t="str">
        <f>IF(M51="","",IF(Z52="B",IF(M51="B",BK52,""),IF(BG52="P",BK52,"")))</f>
        <v/>
      </c>
      <c r="AI52" s="1" t="str">
        <f t="shared" si="48"/>
        <v/>
      </c>
      <c r="AJ52" s="1" t="str">
        <f t="shared" si="49"/>
        <v/>
      </c>
      <c r="AK52" s="1">
        <f t="shared" si="32"/>
        <v>0</v>
      </c>
      <c r="AL52" s="1">
        <f t="shared" si="33"/>
        <v>0</v>
      </c>
      <c r="AM52" s="1" t="str">
        <f t="shared" si="45"/>
        <v/>
      </c>
      <c r="AN52" s="1">
        <f>IF(X52="",0,IFERROR(VLOOKUP(X47&amp;X48&amp;X49&amp;X50&amp;X51&amp;X52,BX:BY,2,FALSE),0))</f>
        <v>0</v>
      </c>
      <c r="AO52" s="1" t="str">
        <f t="shared" si="43"/>
        <v/>
      </c>
      <c r="AP52" s="1" t="str">
        <f t="shared" si="17"/>
        <v>N</v>
      </c>
      <c r="AQ52" s="1" t="str">
        <f t="shared" si="50"/>
        <v>N</v>
      </c>
      <c r="AR52" s="1" t="str">
        <f t="shared" si="51"/>
        <v>N</v>
      </c>
      <c r="AS52" s="1" t="str">
        <f t="shared" si="52"/>
        <v/>
      </c>
      <c r="AT52" s="15" t="str">
        <f>IF(AT51="Y","N",IF(M51="","",(IF(AND(F51&amp;F52="WW",OR(AO51&amp;AO52="SC",AO51&amp;AO52="CC")),"Y",IF(AND(F50&amp;F51&amp;F52="WLW",BI52&lt;&gt;"B",OR(F50&amp;F51&amp;F52="SCC",F50&amp;F51&amp;F52="CCC")),"Y","N")))))</f>
        <v/>
      </c>
      <c r="AU52" s="1" t="str">
        <f>IF(AU51="Y","N",IF(M51="","",IF(AND(K51&amp;K52="WW",OR(AO51&amp;AO52="SC",AO51&amp;AO52="CC")),"Y",IF(AND(K50&amp;K51&amp;K52="WLW",BK52&lt;&gt;"B",OR(AO50&amp;AO51&amp;AO52="SCC",AO50&amp;AO51&amp;AO52="CCC")),"Y","N"))))</f>
        <v/>
      </c>
      <c r="AV52" s="1" t="str">
        <f>IF(AV51="Y","N",IF(M51="","",IF(AND(R51&amp;R52="WW",OR(AO51&amp;AO52="SC",AO51&amp;AO52="CC")),"Y",IF(AND(R50&amp;R51&amp;R52="WLW",BM52&lt;&gt;"B",OR(AO50&amp;AO51&amp;AO52="SCC",AO50&amp;AO51&amp;AO52="CCC")),"Y","N"))))</f>
        <v/>
      </c>
      <c r="AW52" s="1" t="str">
        <f t="shared" si="53"/>
        <v/>
      </c>
      <c r="AX52" s="1" t="str">
        <f>IF(M51="","",IF(AA52="D3",IF(BG52="P",BM52,""),IF(BG52="B",BM52,"")))</f>
        <v/>
      </c>
      <c r="AY52" s="1" t="str">
        <f>IF(M51="","",IF(AA52="D3",IF(BG52="B",BM52,""),IF(BG52="P",BM52,"")))</f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54"/>
        <v>00000</v>
      </c>
      <c r="BC52" s="1" t="str">
        <f t="shared" si="54"/>
        <v>00000</v>
      </c>
      <c r="BD52" s="1" t="str">
        <f t="shared" si="55"/>
        <v>000000</v>
      </c>
      <c r="BE52" s="1" t="str">
        <f t="shared" si="55"/>
        <v>000000</v>
      </c>
      <c r="BF52" s="1" t="str">
        <f t="shared" si="35"/>
        <v>B</v>
      </c>
      <c r="BG52" s="1" t="str">
        <f t="shared" si="36"/>
        <v>B</v>
      </c>
      <c r="BH52" s="1" t="str">
        <f>IF(AE51="",AF51,AE51)&amp;F51</f>
        <v/>
      </c>
      <c r="BI52" s="1">
        <f t="shared" si="37"/>
        <v>0</v>
      </c>
      <c r="BJ52" s="1" t="str">
        <f>IF(AG51="",AH51,AG51)&amp;K51</f>
        <v/>
      </c>
      <c r="BK52" s="1">
        <f t="shared" si="38"/>
        <v>0</v>
      </c>
      <c r="BL52" s="1" t="str">
        <f>IF(AI51="",AJ51,AI51)&amp;R51</f>
        <v/>
      </c>
      <c r="BM52" s="1">
        <f t="shared" si="39"/>
        <v>0</v>
      </c>
      <c r="BN52" s="1" t="str">
        <f t="shared" si="40"/>
        <v>0</v>
      </c>
      <c r="BO52" s="1" t="str">
        <f t="shared" si="41"/>
        <v>0</v>
      </c>
      <c r="BP52" s="1" t="str">
        <f t="shared" si="42"/>
        <v>0</v>
      </c>
      <c r="BS52" s="1">
        <f>General!A50</f>
        <v>0</v>
      </c>
      <c r="BT52" s="1">
        <f>General!B50</f>
        <v>0</v>
      </c>
      <c r="BU52" s="1" t="str">
        <f>General!C50</f>
        <v/>
      </c>
      <c r="BV52" s="1">
        <f>General!D50</f>
        <v>0</v>
      </c>
      <c r="BX52" s="1" t="str">
        <f>General!F50</f>
        <v>LLLWW</v>
      </c>
      <c r="BY52" s="1">
        <f>General!G50</f>
        <v>3</v>
      </c>
    </row>
    <row r="53" spans="1:77" ht="15.75" thickBot="1">
      <c r="A53" s="1">
        <v>44</v>
      </c>
      <c r="B53" s="9" t="str">
        <f t="shared" si="46"/>
        <v/>
      </c>
      <c r="C53" s="102" t="str">
        <f t="shared" si="1"/>
        <v/>
      </c>
      <c r="D53" s="97" t="str">
        <f t="shared" si="23"/>
        <v/>
      </c>
      <c r="E53" s="98" t="str">
        <f t="shared" si="24"/>
        <v/>
      </c>
      <c r="F53" s="8" t="str">
        <f t="shared" si="12"/>
        <v/>
      </c>
      <c r="H53" s="105" t="str">
        <f t="shared" si="2"/>
        <v/>
      </c>
      <c r="I53" s="97" t="str">
        <f t="shared" si="25"/>
        <v/>
      </c>
      <c r="J53" s="98" t="str">
        <f t="shared" si="26"/>
        <v/>
      </c>
      <c r="K53" s="8" t="str">
        <f t="shared" si="27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7" t="str">
        <f t="shared" si="28"/>
        <v/>
      </c>
      <c r="Q53" s="98" t="str">
        <f t="shared" si="29"/>
        <v/>
      </c>
      <c r="R53" s="4" t="str">
        <f t="shared" si="30"/>
        <v/>
      </c>
      <c r="S53" s="4" t="str">
        <f t="shared" si="47"/>
        <v/>
      </c>
      <c r="T53" s="107" t="str">
        <f t="shared" si="31"/>
        <v/>
      </c>
      <c r="U53" s="4" t="str">
        <f>IF(M53="","",IF(B53="NB",U52,IF(T53="",SUM($T$5:$T53)+S53,SUM($T$5:$T53))))</f>
        <v/>
      </c>
      <c r="V53" s="109" t="str">
        <f t="shared" si="0"/>
        <v/>
      </c>
      <c r="W53" s="83" t="e">
        <f>IF(M53="","",IF(K53="W",0+BO53,0-BO53)+IF(F53="W",0+BN53,0-BN53))+IF(R53="W",0+BP53,0-BP53)</f>
        <v>#VALUE!</v>
      </c>
      <c r="X53" s="85" t="str">
        <f t="shared" si="14"/>
        <v/>
      </c>
      <c r="Y53" s="9" t="str">
        <f t="shared" si="6"/>
        <v>B</v>
      </c>
      <c r="Z53" s="4" t="str">
        <f t="shared" si="7"/>
        <v>B</v>
      </c>
      <c r="AA53" s="4" t="str">
        <f t="shared" si="8"/>
        <v>D3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>IF(M52="","",IF(Y53="B",IF(M52="P",BI53,""),IF(BG53="P",BI53,"")))</f>
        <v/>
      </c>
      <c r="AF53" s="1" t="str">
        <f>IF(M52="","",IF(Y53="B",IF(M52="B",BI53,""),IF(BG53="B",BI53,"")))</f>
        <v/>
      </c>
      <c r="AG53" s="1" t="str">
        <f>IF(M52="","",IF(Z53="B",IF(M52="P",BK53,""),IF(BG53="B",BK53,"")))</f>
        <v/>
      </c>
      <c r="AH53" s="1" t="str">
        <f>IF(M52="","",IF(Z53="B",IF(M52="B",BK53,""),IF(BG53="P",BK53,"")))</f>
        <v/>
      </c>
      <c r="AI53" s="1" t="str">
        <f t="shared" si="48"/>
        <v/>
      </c>
      <c r="AJ53" s="1" t="str">
        <f t="shared" si="49"/>
        <v/>
      </c>
      <c r="AK53" s="1">
        <f t="shared" si="32"/>
        <v>0</v>
      </c>
      <c r="AL53" s="1">
        <f t="shared" si="33"/>
        <v>0</v>
      </c>
      <c r="AM53" s="1" t="str">
        <f t="shared" si="45"/>
        <v/>
      </c>
      <c r="AN53" s="1">
        <f>IF(X53="",0,IFERROR(VLOOKUP(X48&amp;X49&amp;X50&amp;X51&amp;X52&amp;X53,BX:BY,2,FALSE),0))</f>
        <v>0</v>
      </c>
      <c r="AO53" s="1" t="str">
        <f t="shared" si="43"/>
        <v/>
      </c>
      <c r="AP53" s="1" t="str">
        <f t="shared" si="17"/>
        <v>N</v>
      </c>
      <c r="AQ53" s="1" t="str">
        <f t="shared" si="50"/>
        <v>N</v>
      </c>
      <c r="AR53" s="1" t="str">
        <f t="shared" si="51"/>
        <v>N</v>
      </c>
      <c r="AS53" s="1" t="str">
        <f t="shared" si="52"/>
        <v/>
      </c>
      <c r="AT53" s="15" t="str">
        <f>IF(AT52="Y","N",IF(M52="","",(IF(AND(F52&amp;F53="WW",OR(AO52&amp;AO53="SC",AO52&amp;AO53="CC")),"Y",IF(AND(F51&amp;F52&amp;F53="WLW",BI53&lt;&gt;"B",OR(F51&amp;F52&amp;F53="SCC",F51&amp;F52&amp;F53="CCC")),"Y","N")))))</f>
        <v/>
      </c>
      <c r="AU53" s="1" t="str">
        <f>IF(AU52="Y","N",IF(M52="","",IF(AND(K52&amp;K53="WW",OR(AO52&amp;AO53="SC",AO52&amp;AO53="CC")),"Y",IF(AND(K51&amp;K52&amp;K53="WLW",BK53&lt;&gt;"B",OR(AO51&amp;AO52&amp;AO53="SCC",AO51&amp;AO52&amp;AO53="CCC")),"Y","N"))))</f>
        <v/>
      </c>
      <c r="AV53" s="1" t="str">
        <f>IF(AV52="Y","N",IF(M52="","",IF(AND(R52&amp;R53="WW",OR(AO52&amp;AO53="SC",AO52&amp;AO53="CC")),"Y",IF(AND(R51&amp;R52&amp;R53="WLW",BM53&lt;&gt;"B",OR(AO51&amp;AO52&amp;AO53="SCC",AO51&amp;AO52&amp;AO53="CCC")),"Y","N"))))</f>
        <v/>
      </c>
      <c r="AW53" s="1" t="str">
        <f t="shared" si="53"/>
        <v/>
      </c>
      <c r="AX53" s="1" t="str">
        <f>IF(M52="","",IF(AA53="D3",IF(BG53="P",BM53,""),IF(BG53="B",BM53,"")))</f>
        <v/>
      </c>
      <c r="AY53" s="1" t="str">
        <f>IF(M52="","",IF(AA53="D3",IF(BG53="B",BM53,""),IF(BG53="P",BM53,"")))</f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54"/>
        <v>00000</v>
      </c>
      <c r="BC53" s="1" t="str">
        <f t="shared" si="54"/>
        <v>00000</v>
      </c>
      <c r="BD53" s="1" t="str">
        <f t="shared" si="55"/>
        <v>000000</v>
      </c>
      <c r="BE53" s="1" t="str">
        <f t="shared" si="55"/>
        <v>000000</v>
      </c>
      <c r="BF53" s="1" t="str">
        <f t="shared" si="35"/>
        <v>B</v>
      </c>
      <c r="BG53" s="1" t="str">
        <f t="shared" si="36"/>
        <v>B</v>
      </c>
      <c r="BH53" s="1" t="str">
        <f>IF(AE52="",AF52,AE52)&amp;F52</f>
        <v/>
      </c>
      <c r="BI53" s="1">
        <f t="shared" si="37"/>
        <v>0</v>
      </c>
      <c r="BJ53" s="1" t="str">
        <f>IF(AG52="",AH52,AG52)&amp;K52</f>
        <v/>
      </c>
      <c r="BK53" s="1">
        <f t="shared" si="38"/>
        <v>0</v>
      </c>
      <c r="BL53" s="1" t="str">
        <f>IF(AI52="",AJ52,AI52)&amp;R52</f>
        <v/>
      </c>
      <c r="BM53" s="1">
        <f t="shared" si="39"/>
        <v>0</v>
      </c>
      <c r="BN53" s="1" t="str">
        <f t="shared" si="40"/>
        <v>0</v>
      </c>
      <c r="BO53" s="1" t="str">
        <f t="shared" si="41"/>
        <v>0</v>
      </c>
      <c r="BP53" s="1" t="str">
        <f t="shared" si="42"/>
        <v>0</v>
      </c>
      <c r="BS53" s="1">
        <f>General!A51</f>
        <v>0</v>
      </c>
      <c r="BT53" s="1">
        <f>General!B51</f>
        <v>0</v>
      </c>
      <c r="BU53" s="1" t="str">
        <f>General!C51</f>
        <v/>
      </c>
      <c r="BV53" s="1">
        <f>General!D51</f>
        <v>0</v>
      </c>
      <c r="BX53" s="1" t="str">
        <f>General!F51</f>
        <v>LWLWW</v>
      </c>
      <c r="BY53" s="1">
        <f>General!G51</f>
        <v>3</v>
      </c>
    </row>
    <row r="54" spans="1:77" ht="15.75" thickBot="1">
      <c r="A54" s="1">
        <v>45</v>
      </c>
      <c r="B54" s="86" t="str">
        <f t="shared" si="46"/>
        <v/>
      </c>
      <c r="C54" s="103" t="str">
        <f t="shared" si="1"/>
        <v/>
      </c>
      <c r="D54" s="99" t="str">
        <f t="shared" si="23"/>
        <v/>
      </c>
      <c r="E54" s="100" t="str">
        <f t="shared" si="24"/>
        <v/>
      </c>
      <c r="F54" s="10" t="str">
        <f t="shared" si="12"/>
        <v/>
      </c>
      <c r="H54" s="106" t="str">
        <f t="shared" si="2"/>
        <v/>
      </c>
      <c r="I54" s="99" t="str">
        <f t="shared" si="25"/>
        <v/>
      </c>
      <c r="J54" s="100" t="str">
        <f t="shared" si="26"/>
        <v/>
      </c>
      <c r="K54" s="10" t="str">
        <f t="shared" si="27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99" t="str">
        <f t="shared" si="28"/>
        <v/>
      </c>
      <c r="Q54" s="100" t="str">
        <f t="shared" si="29"/>
        <v/>
      </c>
      <c r="R54" s="5" t="str">
        <f t="shared" si="30"/>
        <v/>
      </c>
      <c r="S54" s="5" t="str">
        <f t="shared" si="47"/>
        <v/>
      </c>
      <c r="T54" s="107" t="str">
        <f t="shared" si="31"/>
        <v/>
      </c>
      <c r="U54" s="5" t="str">
        <f>IF(M54="","",IF(B54="NB",U53,IF(T54="",SUM($T$5:$T54)+S54,SUM($T$5:$T54))))</f>
        <v/>
      </c>
      <c r="V54" s="110" t="str">
        <f t="shared" si="0"/>
        <v/>
      </c>
      <c r="W54" s="83" t="e">
        <f>IF(M54="","",IF(K54="W",0+BO54,0-BO54)+IF(F54="W",0+BN54,0-BN54))+IF(R54="W",0+BP54,0-BP54)</f>
        <v>#VALUE!</v>
      </c>
      <c r="X54" s="85" t="str">
        <f t="shared" si="14"/>
        <v/>
      </c>
      <c r="Y54" s="9" t="str">
        <f t="shared" si="6"/>
        <v>B</v>
      </c>
      <c r="Z54" s="4" t="str">
        <f t="shared" si="7"/>
        <v>B</v>
      </c>
      <c r="AA54" s="4" t="str">
        <f t="shared" si="8"/>
        <v>D3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>IF(M53="","",IF(Y54="B",IF(M53="P",BI54,""),IF(BG54="P",BI54,"")))</f>
        <v/>
      </c>
      <c r="AF54" s="1" t="str">
        <f>IF(M53="","",IF(Y54="B",IF(M53="B",BI54,""),IF(BG54="B",BI54,"")))</f>
        <v/>
      </c>
      <c r="AG54" s="1" t="str">
        <f>IF(M53="","",IF(Z54="B",IF(M53="P",BK54,""),IF(BG54="B",BK54,"")))</f>
        <v/>
      </c>
      <c r="AH54" s="1" t="str">
        <f>IF(M53="","",IF(Z54="B",IF(M53="B",BK54,""),IF(BG54="P",BK54,"")))</f>
        <v/>
      </c>
      <c r="AI54" s="1" t="str">
        <f t="shared" si="48"/>
        <v/>
      </c>
      <c r="AJ54" s="1" t="str">
        <f t="shared" si="49"/>
        <v/>
      </c>
      <c r="AK54" s="1">
        <f t="shared" si="32"/>
        <v>0</v>
      </c>
      <c r="AL54" s="1">
        <f t="shared" si="33"/>
        <v>0</v>
      </c>
      <c r="AM54" s="1" t="str">
        <f t="shared" si="45"/>
        <v/>
      </c>
      <c r="AN54" s="1">
        <f>IF(X54="",0,IFERROR(VLOOKUP(X49&amp;X50&amp;X51&amp;X52&amp;X53&amp;X54,BX:BY,2,FALSE),0))</f>
        <v>0</v>
      </c>
      <c r="AO54" s="1" t="str">
        <f t="shared" si="43"/>
        <v/>
      </c>
      <c r="AP54" s="1" t="str">
        <f t="shared" si="17"/>
        <v>N</v>
      </c>
      <c r="AQ54" s="1" t="str">
        <f t="shared" si="50"/>
        <v>N</v>
      </c>
      <c r="AR54" s="1" t="str">
        <f t="shared" si="51"/>
        <v>N</v>
      </c>
      <c r="AS54" s="1" t="str">
        <f t="shared" si="52"/>
        <v/>
      </c>
      <c r="AT54" s="15" t="str">
        <f>IF(AT53="Y","N",IF(M53="","",(IF(AND(F53&amp;F54="WW",OR(AO53&amp;AO54="SC",AO53&amp;AO54="CC")),"Y",IF(AND(F52&amp;F53&amp;F54="WLW",BI54&lt;&gt;"B",OR(F52&amp;F53&amp;F54="SCC",F52&amp;F53&amp;F54="CCC")),"Y","N")))))</f>
        <v/>
      </c>
      <c r="AU54" s="1" t="str">
        <f>IF(AU53="Y","N",IF(M53="","",IF(AND(K53&amp;K54="WW",OR(AO53&amp;AO54="SC",AO53&amp;AO54="CC")),"Y",IF(AND(K52&amp;K53&amp;K54="WLW",BK54&lt;&gt;"B",OR(AO52&amp;AO53&amp;AO54="SCC",AO52&amp;AO53&amp;AO54="CCC")),"Y","N"))))</f>
        <v/>
      </c>
      <c r="AV54" s="1" t="str">
        <f>IF(AV53="Y","N",IF(M53="","",IF(AND(R53&amp;R54="WW",OR(AO53&amp;AO54="SC",AO53&amp;AO54="CC")),"Y",IF(AND(R52&amp;R53&amp;R54="WLW",BM54&lt;&gt;"B",OR(AO52&amp;AO53&amp;AO54="SCC",AO52&amp;AO53&amp;AO54="CCC")),"Y","N"))))</f>
        <v/>
      </c>
      <c r="AW54" s="1" t="str">
        <f t="shared" si="53"/>
        <v/>
      </c>
      <c r="AX54" s="1" t="str">
        <f>IF(M53="","",IF(AA54="D3",IF(BG54="P",BM54,""),IF(BG54="B",BM54,"")))</f>
        <v/>
      </c>
      <c r="AY54" s="1" t="str">
        <f>IF(M53="","",IF(AA54="D3",IF(BG54="B",BM54,""),IF(BG54="P",BM54,"")))</f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54"/>
        <v>00000</v>
      </c>
      <c r="BC54" s="1" t="str">
        <f t="shared" si="54"/>
        <v>00000</v>
      </c>
      <c r="BD54" s="1" t="str">
        <f t="shared" si="55"/>
        <v>000000</v>
      </c>
      <c r="BE54" s="1" t="str">
        <f t="shared" si="55"/>
        <v>000000</v>
      </c>
      <c r="BF54" s="1" t="str">
        <f t="shared" si="35"/>
        <v>B</v>
      </c>
      <c r="BG54" s="1" t="str">
        <f t="shared" si="36"/>
        <v>B</v>
      </c>
      <c r="BH54" s="1" t="str">
        <f>IF(AE53="",AF53,AE53)&amp;F53</f>
        <v/>
      </c>
      <c r="BI54" s="1">
        <f t="shared" si="37"/>
        <v>0</v>
      </c>
      <c r="BJ54" s="1" t="str">
        <f>IF(AG53="",AH53,AG53)&amp;K53</f>
        <v/>
      </c>
      <c r="BK54" s="1">
        <f t="shared" si="38"/>
        <v>0</v>
      </c>
      <c r="BL54" s="1" t="str">
        <f>IF(AI53="",AJ53,AI53)&amp;R53</f>
        <v/>
      </c>
      <c r="BM54" s="1">
        <f t="shared" si="39"/>
        <v>0</v>
      </c>
      <c r="BN54" s="1" t="str">
        <f t="shared" si="40"/>
        <v>0</v>
      </c>
      <c r="BO54" s="1" t="str">
        <f t="shared" si="41"/>
        <v>0</v>
      </c>
      <c r="BP54" s="1" t="str">
        <f t="shared" si="42"/>
        <v>0</v>
      </c>
      <c r="BS54" s="1">
        <f>General!A52</f>
        <v>0</v>
      </c>
      <c r="BT54" s="1">
        <f>General!B52</f>
        <v>0</v>
      </c>
      <c r="BU54" s="1" t="str">
        <f>General!C52</f>
        <v/>
      </c>
      <c r="BV54" s="1">
        <f>General!D52</f>
        <v>0</v>
      </c>
      <c r="BX54" s="1" t="str">
        <f>General!F52</f>
        <v>LLWWW</v>
      </c>
      <c r="BY54" s="1">
        <f>General!G52</f>
        <v>6</v>
      </c>
    </row>
    <row r="55" spans="1:77" ht="15.75" thickBot="1">
      <c r="A55" s="1">
        <v>46</v>
      </c>
      <c r="B55" s="12" t="str">
        <f t="shared" si="46"/>
        <v/>
      </c>
      <c r="C55" s="101" t="str">
        <f t="shared" si="1"/>
        <v/>
      </c>
      <c r="D55" s="13" t="str">
        <f t="shared" si="23"/>
        <v/>
      </c>
      <c r="E55" s="45" t="str">
        <f t="shared" si="24"/>
        <v/>
      </c>
      <c r="F55" s="14" t="str">
        <f t="shared" si="12"/>
        <v/>
      </c>
      <c r="H55" s="104" t="str">
        <f t="shared" si="2"/>
        <v/>
      </c>
      <c r="I55" s="13" t="str">
        <f t="shared" si="25"/>
        <v/>
      </c>
      <c r="J55" s="45" t="str">
        <f t="shared" si="26"/>
        <v/>
      </c>
      <c r="K55" s="14" t="str">
        <f t="shared" si="27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28"/>
        <v/>
      </c>
      <c r="Q55" s="45" t="str">
        <f t="shared" si="29"/>
        <v/>
      </c>
      <c r="R55" s="96" t="str">
        <f t="shared" si="30"/>
        <v/>
      </c>
      <c r="S55" s="96" t="str">
        <f t="shared" si="47"/>
        <v/>
      </c>
      <c r="T55" s="107" t="str">
        <f t="shared" si="31"/>
        <v/>
      </c>
      <c r="U55" s="96" t="str">
        <f>IF(M55="","",IF(B55="NB",U54,IF(T55="",SUM($T$5:$T55)+S55,SUM($T$5:$T55))))</f>
        <v/>
      </c>
      <c r="V55" s="108" t="str">
        <f t="shared" si="0"/>
        <v/>
      </c>
      <c r="W55" s="83" t="e">
        <f>IF(M55="","",IF(K55="W",0+BO55,0-BO55)+IF(F55="W",0+BN55,0-BN55))+IF(R55="W",0+BP55,0-BP55)</f>
        <v>#VALUE!</v>
      </c>
      <c r="X55" s="85" t="str">
        <f t="shared" si="14"/>
        <v/>
      </c>
      <c r="Y55" s="9" t="str">
        <f t="shared" si="6"/>
        <v>B</v>
      </c>
      <c r="Z55" s="4" t="str">
        <f t="shared" si="7"/>
        <v>B</v>
      </c>
      <c r="AA55" s="4" t="str">
        <f t="shared" si="8"/>
        <v>D3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>IF(M54="","",IF(Y55="B",IF(M54="P",BI55,""),IF(BG55="P",BI55,"")))</f>
        <v/>
      </c>
      <c r="AF55" s="1" t="str">
        <f>IF(M54="","",IF(Y55="B",IF(M54="B",BI55,""),IF(BG55="B",BI55,"")))</f>
        <v/>
      </c>
      <c r="AG55" s="1" t="str">
        <f>IF(M54="","",IF(Z55="B",IF(M54="P",BK55,""),IF(BG55="B",BK55,"")))</f>
        <v/>
      </c>
      <c r="AH55" s="1" t="str">
        <f>IF(M54="","",IF(Z55="B",IF(M54="B",BK55,""),IF(BG55="P",BK55,"")))</f>
        <v/>
      </c>
      <c r="AI55" s="1" t="str">
        <f t="shared" si="48"/>
        <v/>
      </c>
      <c r="AJ55" s="1" t="str">
        <f t="shared" si="49"/>
        <v/>
      </c>
      <c r="AK55" s="1">
        <f t="shared" si="32"/>
        <v>0</v>
      </c>
      <c r="AL55" s="1">
        <f t="shared" si="33"/>
        <v>0</v>
      </c>
      <c r="AM55" s="1" t="str">
        <f t="shared" si="45"/>
        <v/>
      </c>
      <c r="AN55" s="1">
        <f>IF(X55="",0,IFERROR(VLOOKUP(X50&amp;X51&amp;X52&amp;X53&amp;X54&amp;X55,BX:BY,2,FALSE),0))</f>
        <v>0</v>
      </c>
      <c r="AO55" s="1" t="str">
        <f t="shared" si="43"/>
        <v/>
      </c>
      <c r="AP55" s="1" t="str">
        <f t="shared" si="17"/>
        <v>N</v>
      </c>
      <c r="AQ55" s="1" t="str">
        <f t="shared" si="50"/>
        <v>N</v>
      </c>
      <c r="AR55" s="1" t="str">
        <f t="shared" si="51"/>
        <v>N</v>
      </c>
      <c r="AS55" s="1" t="str">
        <f t="shared" si="52"/>
        <v/>
      </c>
      <c r="AT55" s="15" t="str">
        <f>IF(AT54="Y","N",IF(M54="","",(IF(AND(F54&amp;F55="WW",OR(AO54&amp;AO55="SC",AO54&amp;AO55="CC")),"Y",IF(AND(F53&amp;F54&amp;F55="WLW",BI55&lt;&gt;"B",OR(F53&amp;F54&amp;F55="SCC",F53&amp;F54&amp;F55="CCC")),"Y","N")))))</f>
        <v/>
      </c>
      <c r="AU55" s="1" t="str">
        <f>IF(AU54="Y","N",IF(M54="","",IF(AND(K54&amp;K55="WW",OR(AO54&amp;AO55="SC",AO54&amp;AO55="CC")),"Y",IF(AND(K53&amp;K54&amp;K55="WLW",BK55&lt;&gt;"B",OR(AO53&amp;AO54&amp;AO55="SCC",AO53&amp;AO54&amp;AO55="CCC")),"Y","N"))))</f>
        <v/>
      </c>
      <c r="AV55" s="1" t="str">
        <f>IF(AV54="Y","N",IF(M54="","",IF(AND(R54&amp;R55="WW",OR(AO54&amp;AO55="SC",AO54&amp;AO55="CC")),"Y",IF(AND(R53&amp;R54&amp;R55="WLW",BM55&lt;&gt;"B",OR(AO53&amp;AO54&amp;AO55="SCC",AO53&amp;AO54&amp;AO55="CCC")),"Y","N"))))</f>
        <v/>
      </c>
      <c r="AW55" s="1" t="str">
        <f t="shared" si="53"/>
        <v/>
      </c>
      <c r="AX55" s="1" t="str">
        <f>IF(M54="","",IF(AA55="D3",IF(BG55="P",BM55,""),IF(BG55="B",BM55,"")))</f>
        <v/>
      </c>
      <c r="AY55" s="1" t="str">
        <f>IF(M54="","",IF(AA55="D3",IF(BG55="B",BM55,""),IF(BG55="P",BM55,"")))</f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54"/>
        <v>00000</v>
      </c>
      <c r="BC55" s="1" t="str">
        <f t="shared" si="54"/>
        <v>00000</v>
      </c>
      <c r="BD55" s="1" t="str">
        <f t="shared" si="55"/>
        <v>000000</v>
      </c>
      <c r="BE55" s="1" t="str">
        <f t="shared" si="55"/>
        <v>000000</v>
      </c>
      <c r="BF55" s="1" t="str">
        <f t="shared" si="35"/>
        <v>B</v>
      </c>
      <c r="BG55" s="1" t="str">
        <f t="shared" si="36"/>
        <v>B</v>
      </c>
      <c r="BH55" s="1" t="str">
        <f>IF(AE54="",AF54,AE54)&amp;F54</f>
        <v/>
      </c>
      <c r="BI55" s="1">
        <f t="shared" si="37"/>
        <v>0</v>
      </c>
      <c r="BJ55" s="1" t="str">
        <f>IF(AG54="",AH54,AG54)&amp;K54</f>
        <v/>
      </c>
      <c r="BK55" s="1">
        <f t="shared" si="38"/>
        <v>0</v>
      </c>
      <c r="BL55" s="1" t="str">
        <f>IF(AI54="",AJ54,AI54)&amp;R54</f>
        <v/>
      </c>
      <c r="BM55" s="1">
        <f t="shared" si="39"/>
        <v>0</v>
      </c>
      <c r="BN55" s="1" t="str">
        <f t="shared" si="40"/>
        <v>0</v>
      </c>
      <c r="BO55" s="1" t="str">
        <f t="shared" si="41"/>
        <v>0</v>
      </c>
      <c r="BP55" s="1" t="str">
        <f t="shared" si="42"/>
        <v>0</v>
      </c>
      <c r="BS55" s="1">
        <f>General!A53</f>
        <v>0</v>
      </c>
      <c r="BT55" s="1">
        <f>General!B53</f>
        <v>0</v>
      </c>
      <c r="BU55" s="1" t="str">
        <f>General!C53</f>
        <v/>
      </c>
      <c r="BV55" s="1">
        <f>General!D53</f>
        <v>0</v>
      </c>
      <c r="BX55" s="1" t="str">
        <f>General!F53</f>
        <v>LWWWW</v>
      </c>
      <c r="BY55" s="1">
        <f>General!G53</f>
        <v>6</v>
      </c>
    </row>
    <row r="56" spans="1:77" ht="15.75" thickBot="1">
      <c r="A56" s="1">
        <v>47</v>
      </c>
      <c r="B56" s="9" t="str">
        <f t="shared" si="46"/>
        <v/>
      </c>
      <c r="C56" s="102" t="str">
        <f t="shared" si="1"/>
        <v/>
      </c>
      <c r="D56" s="97" t="str">
        <f t="shared" si="23"/>
        <v/>
      </c>
      <c r="E56" s="98" t="str">
        <f t="shared" si="24"/>
        <v/>
      </c>
      <c r="F56" s="8" t="str">
        <f t="shared" si="12"/>
        <v/>
      </c>
      <c r="H56" s="105" t="str">
        <f t="shared" si="2"/>
        <v/>
      </c>
      <c r="I56" s="97" t="str">
        <f t="shared" si="25"/>
        <v/>
      </c>
      <c r="J56" s="98" t="str">
        <f t="shared" si="26"/>
        <v/>
      </c>
      <c r="K56" s="8" t="str">
        <f t="shared" si="27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7" t="str">
        <f t="shared" si="28"/>
        <v/>
      </c>
      <c r="Q56" s="98" t="str">
        <f t="shared" si="29"/>
        <v/>
      </c>
      <c r="R56" s="4" t="str">
        <f t="shared" si="30"/>
        <v/>
      </c>
      <c r="S56" s="4" t="str">
        <f t="shared" si="47"/>
        <v/>
      </c>
      <c r="T56" s="107" t="str">
        <f t="shared" si="31"/>
        <v/>
      </c>
      <c r="U56" s="4" t="str">
        <f>IF(M56="","",IF(B56="NB",U55,IF(T56="",SUM($T$5:$T56)+S56,SUM($T$5:$T56))))</f>
        <v/>
      </c>
      <c r="V56" s="109" t="str">
        <f t="shared" si="0"/>
        <v/>
      </c>
      <c r="W56" s="83" t="e">
        <f>IF(M56="","",IF(K56="W",0+BO56,0-BO56)+IF(F56="W",0+BN56,0-BN56))+IF(R56="W",0+BP56,0-BP56)</f>
        <v>#VALUE!</v>
      </c>
      <c r="X56" s="85" t="str">
        <f t="shared" si="14"/>
        <v/>
      </c>
      <c r="Y56" s="9" t="str">
        <f t="shared" si="6"/>
        <v>B</v>
      </c>
      <c r="Z56" s="4" t="str">
        <f t="shared" si="7"/>
        <v>B</v>
      </c>
      <c r="AA56" s="4" t="str">
        <f t="shared" si="8"/>
        <v>D3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>IF(M55="","",IF(Y56="B",IF(M55="P",BI56,""),IF(BG56="P",BI56,"")))</f>
        <v/>
      </c>
      <c r="AF56" s="1" t="str">
        <f>IF(M55="","",IF(Y56="B",IF(M55="B",BI56,""),IF(BG56="B",BI56,"")))</f>
        <v/>
      </c>
      <c r="AG56" s="1" t="str">
        <f>IF(M55="","",IF(Z56="B",IF(M55="P",BK56,""),IF(BG56="B",BK56,"")))</f>
        <v/>
      </c>
      <c r="AH56" s="1" t="str">
        <f>IF(M55="","",IF(Z56="B",IF(M55="B",BK56,""),IF(BG56="P",BK56,"")))</f>
        <v/>
      </c>
      <c r="AI56" s="1" t="str">
        <f t="shared" si="48"/>
        <v/>
      </c>
      <c r="AJ56" s="1" t="str">
        <f t="shared" si="49"/>
        <v/>
      </c>
      <c r="AK56" s="1">
        <f t="shared" si="32"/>
        <v>0</v>
      </c>
      <c r="AL56" s="1">
        <f t="shared" si="33"/>
        <v>0</v>
      </c>
      <c r="AM56" s="1" t="str">
        <f t="shared" si="45"/>
        <v/>
      </c>
      <c r="AN56" s="1">
        <f>IF(X56="",0,IFERROR(VLOOKUP(X51&amp;X52&amp;X53&amp;X54&amp;X55&amp;X56,BX:BY,2,FALSE),0))</f>
        <v>0</v>
      </c>
      <c r="AO56" s="1" t="str">
        <f t="shared" si="43"/>
        <v/>
      </c>
      <c r="AP56" s="1" t="str">
        <f t="shared" si="17"/>
        <v>N</v>
      </c>
      <c r="AQ56" s="1" t="str">
        <f t="shared" si="50"/>
        <v>N</v>
      </c>
      <c r="AR56" s="1" t="str">
        <f t="shared" si="51"/>
        <v>N</v>
      </c>
      <c r="AS56" s="1" t="str">
        <f t="shared" si="52"/>
        <v/>
      </c>
      <c r="AT56" s="15" t="str">
        <f>IF(AT55="Y","N",IF(M55="","",(IF(AND(F55&amp;F56="WW",OR(AO55&amp;AO56="SC",AO55&amp;AO56="CC")),"Y",IF(AND(F54&amp;F55&amp;F56="WLW",BI56&lt;&gt;"B",OR(F54&amp;F55&amp;F56="SCC",F54&amp;F55&amp;F56="CCC")),"Y","N")))))</f>
        <v/>
      </c>
      <c r="AU56" s="1" t="str">
        <f>IF(AU55="Y","N",IF(M55="","",IF(AND(K55&amp;K56="WW",OR(AO55&amp;AO56="SC",AO55&amp;AO56="CC")),"Y",IF(AND(K54&amp;K55&amp;K56="WLW",BK56&lt;&gt;"B",OR(AO54&amp;AO55&amp;AO56="SCC",AO54&amp;AO55&amp;AO56="CCC")),"Y","N"))))</f>
        <v/>
      </c>
      <c r="AV56" s="1" t="str">
        <f>IF(AV55="Y","N",IF(M55="","",IF(AND(R55&amp;R56="WW",OR(AO55&amp;AO56="SC",AO55&amp;AO56="CC")),"Y",IF(AND(R54&amp;R55&amp;R56="WLW",BM56&lt;&gt;"B",OR(AO54&amp;AO55&amp;AO56="SCC",AO54&amp;AO55&amp;AO56="CCC")),"Y","N"))))</f>
        <v/>
      </c>
      <c r="AW56" s="1" t="str">
        <f t="shared" si="53"/>
        <v/>
      </c>
      <c r="AX56" s="1" t="str">
        <f>IF(M55="","",IF(AA56="D3",IF(BG56="P",BM56,""),IF(BG56="B",BM56,"")))</f>
        <v/>
      </c>
      <c r="AY56" s="1" t="str">
        <f>IF(M55="","",IF(AA56="D3",IF(BG56="B",BM56,""),IF(BG56="P",BM56,"")))</f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54"/>
        <v>00000</v>
      </c>
      <c r="BC56" s="1" t="str">
        <f t="shared" si="54"/>
        <v>00000</v>
      </c>
      <c r="BD56" s="1" t="str">
        <f t="shared" si="55"/>
        <v>000000</v>
      </c>
      <c r="BE56" s="1" t="str">
        <f t="shared" si="55"/>
        <v>000000</v>
      </c>
      <c r="BF56" s="1" t="str">
        <f t="shared" si="35"/>
        <v>B</v>
      </c>
      <c r="BG56" s="1" t="str">
        <f t="shared" si="36"/>
        <v>B</v>
      </c>
      <c r="BH56" s="1" t="str">
        <f>IF(AE55="",AF55,AE55)&amp;F55</f>
        <v/>
      </c>
      <c r="BI56" s="1">
        <f t="shared" si="37"/>
        <v>0</v>
      </c>
      <c r="BJ56" s="1" t="str">
        <f>IF(AG55="",AH55,AG55)&amp;K55</f>
        <v/>
      </c>
      <c r="BK56" s="1">
        <f t="shared" si="38"/>
        <v>0</v>
      </c>
      <c r="BL56" s="1" t="str">
        <f>IF(AI55="",AJ55,AI55)&amp;R55</f>
        <v/>
      </c>
      <c r="BM56" s="1">
        <f t="shared" si="39"/>
        <v>0</v>
      </c>
      <c r="BN56" s="1" t="str">
        <f t="shared" si="40"/>
        <v>0</v>
      </c>
      <c r="BO56" s="1" t="str">
        <f t="shared" si="41"/>
        <v>0</v>
      </c>
      <c r="BP56" s="1" t="str">
        <f t="shared" si="42"/>
        <v>0</v>
      </c>
      <c r="BS56" s="1">
        <f>General!A54</f>
        <v>0</v>
      </c>
      <c r="BT56" s="1">
        <f>General!B54</f>
        <v>0</v>
      </c>
      <c r="BU56" s="1" t="str">
        <f>General!C54</f>
        <v/>
      </c>
      <c r="BV56" s="1">
        <f>General!D54</f>
        <v>0</v>
      </c>
      <c r="BX56" s="1" t="str">
        <f>General!F54</f>
        <v>WLLLW</v>
      </c>
      <c r="BY56" s="1">
        <f>General!G54</f>
        <v>1</v>
      </c>
    </row>
    <row r="57" spans="1:77" ht="15.75" thickBot="1">
      <c r="A57" s="1">
        <v>48</v>
      </c>
      <c r="B57" s="9" t="str">
        <f t="shared" si="46"/>
        <v/>
      </c>
      <c r="C57" s="102" t="str">
        <f t="shared" si="1"/>
        <v/>
      </c>
      <c r="D57" s="97" t="str">
        <f t="shared" si="23"/>
        <v/>
      </c>
      <c r="E57" s="98" t="str">
        <f t="shared" si="24"/>
        <v/>
      </c>
      <c r="F57" s="8" t="str">
        <f t="shared" si="12"/>
        <v/>
      </c>
      <c r="H57" s="105" t="str">
        <f t="shared" si="2"/>
        <v/>
      </c>
      <c r="I57" s="97" t="str">
        <f t="shared" si="25"/>
        <v/>
      </c>
      <c r="J57" s="98" t="str">
        <f t="shared" si="26"/>
        <v/>
      </c>
      <c r="K57" s="8" t="str">
        <f t="shared" si="27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7" t="str">
        <f t="shared" si="28"/>
        <v/>
      </c>
      <c r="Q57" s="98" t="str">
        <f t="shared" si="29"/>
        <v/>
      </c>
      <c r="R57" s="4" t="str">
        <f t="shared" si="30"/>
        <v/>
      </c>
      <c r="S57" s="4" t="str">
        <f t="shared" si="47"/>
        <v/>
      </c>
      <c r="T57" s="107" t="str">
        <f t="shared" si="31"/>
        <v/>
      </c>
      <c r="U57" s="4" t="str">
        <f>IF(M57="","",IF(B57="NB",U56,IF(T57="",SUM($T$5:$T57)+S57,SUM($T$5:$T57))))</f>
        <v/>
      </c>
      <c r="V57" s="109" t="str">
        <f t="shared" si="0"/>
        <v/>
      </c>
      <c r="W57" s="83" t="e">
        <f>IF(M57="","",IF(K57="W",0+BO57,0-BO57)+IF(F57="W",0+BN57,0-BN57))+IF(R57="W",0+BP57,0-BP57)</f>
        <v>#VALUE!</v>
      </c>
      <c r="X57" s="85" t="str">
        <f t="shared" si="14"/>
        <v/>
      </c>
      <c r="Y57" s="9" t="str">
        <f t="shared" si="6"/>
        <v>B</v>
      </c>
      <c r="Z57" s="4" t="str">
        <f t="shared" si="7"/>
        <v>B</v>
      </c>
      <c r="AA57" s="4" t="str">
        <f t="shared" si="8"/>
        <v>D3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>IF(M56="","",IF(Y57="B",IF(M56="P",BI57,""),IF(BG57="P",BI57,"")))</f>
        <v/>
      </c>
      <c r="AF57" s="1" t="str">
        <f>IF(M56="","",IF(Y57="B",IF(M56="B",BI57,""),IF(BG57="B",BI57,"")))</f>
        <v/>
      </c>
      <c r="AG57" s="1" t="str">
        <f>IF(M56="","",IF(Z57="B",IF(M56="P",BK57,""),IF(BG57="B",BK57,"")))</f>
        <v/>
      </c>
      <c r="AH57" s="1" t="str">
        <f>IF(M56="","",IF(Z57="B",IF(M56="B",BK57,""),IF(BG57="P",BK57,"")))</f>
        <v/>
      </c>
      <c r="AI57" s="1" t="str">
        <f t="shared" si="48"/>
        <v/>
      </c>
      <c r="AJ57" s="1" t="str">
        <f t="shared" si="49"/>
        <v/>
      </c>
      <c r="AK57" s="1">
        <f t="shared" si="32"/>
        <v>0</v>
      </c>
      <c r="AL57" s="1">
        <f t="shared" si="33"/>
        <v>0</v>
      </c>
      <c r="AM57" s="1" t="str">
        <f t="shared" si="45"/>
        <v/>
      </c>
      <c r="AN57" s="1">
        <f>IF(X57="",0,IFERROR(VLOOKUP(X52&amp;X53&amp;X54&amp;X55&amp;X56&amp;X57,BX:BY,2,FALSE),0))</f>
        <v>0</v>
      </c>
      <c r="AO57" s="1" t="str">
        <f t="shared" si="43"/>
        <v/>
      </c>
      <c r="AP57" s="1" t="str">
        <f t="shared" si="17"/>
        <v>N</v>
      </c>
      <c r="AQ57" s="1" t="str">
        <f t="shared" si="50"/>
        <v>N</v>
      </c>
      <c r="AR57" s="1" t="str">
        <f t="shared" si="51"/>
        <v>N</v>
      </c>
      <c r="AS57" s="1" t="str">
        <f t="shared" si="52"/>
        <v/>
      </c>
      <c r="AT57" s="15" t="str">
        <f>IF(AT56="Y","N",IF(M56="","",(IF(AND(F56&amp;F57="WW",OR(AO56&amp;AO57="SC",AO56&amp;AO57="CC")),"Y",IF(AND(F55&amp;F56&amp;F57="WLW",BI57&lt;&gt;"B",OR(F55&amp;F56&amp;F57="SCC",F55&amp;F56&amp;F57="CCC")),"Y","N")))))</f>
        <v/>
      </c>
      <c r="AU57" s="1" t="str">
        <f>IF(AU56="Y","N",IF(M56="","",IF(AND(K56&amp;K57="WW",OR(AO56&amp;AO57="SC",AO56&amp;AO57="CC")),"Y",IF(AND(K55&amp;K56&amp;K57="WLW",BK57&lt;&gt;"B",OR(AO55&amp;AO56&amp;AO57="SCC",AO55&amp;AO56&amp;AO57="CCC")),"Y","N"))))</f>
        <v/>
      </c>
      <c r="AV57" s="1" t="str">
        <f>IF(AV56="Y","N",IF(M56="","",IF(AND(R56&amp;R57="WW",OR(AO56&amp;AO57="SC",AO56&amp;AO57="CC")),"Y",IF(AND(R55&amp;R56&amp;R57="WLW",BM57&lt;&gt;"B",OR(AO55&amp;AO56&amp;AO57="SCC",AO55&amp;AO56&amp;AO57="CCC")),"Y","N"))))</f>
        <v/>
      </c>
      <c r="AW57" s="1" t="str">
        <f t="shared" si="53"/>
        <v/>
      </c>
      <c r="AX57" s="1" t="str">
        <f>IF(M56="","",IF(AA57="D3",IF(BG57="P",BM57,""),IF(BG57="B",BM57,"")))</f>
        <v/>
      </c>
      <c r="AY57" s="1" t="str">
        <f>IF(M56="","",IF(AA57="D3",IF(BG57="B",BM57,""),IF(BG57="P",BM57,"")))</f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54"/>
        <v>00000</v>
      </c>
      <c r="BC57" s="1" t="str">
        <f t="shared" si="54"/>
        <v>00000</v>
      </c>
      <c r="BD57" s="1" t="str">
        <f t="shared" si="55"/>
        <v>000000</v>
      </c>
      <c r="BE57" s="1" t="str">
        <f t="shared" si="55"/>
        <v>000000</v>
      </c>
      <c r="BF57" s="1" t="str">
        <f t="shared" si="35"/>
        <v>B</v>
      </c>
      <c r="BG57" s="1" t="str">
        <f t="shared" si="36"/>
        <v>B</v>
      </c>
      <c r="BH57" s="1" t="str">
        <f>IF(AE56="",AF56,AE56)&amp;F56</f>
        <v/>
      </c>
      <c r="BI57" s="1">
        <f t="shared" si="37"/>
        <v>0</v>
      </c>
      <c r="BJ57" s="1" t="str">
        <f>IF(AG56="",AH56,AG56)&amp;K56</f>
        <v/>
      </c>
      <c r="BK57" s="1">
        <f t="shared" si="38"/>
        <v>0</v>
      </c>
      <c r="BL57" s="1" t="str">
        <f>IF(AI56="",AJ56,AI56)&amp;R56</f>
        <v/>
      </c>
      <c r="BM57" s="1">
        <f t="shared" si="39"/>
        <v>0</v>
      </c>
      <c r="BN57" s="1" t="str">
        <f t="shared" si="40"/>
        <v>0</v>
      </c>
      <c r="BO57" s="1" t="str">
        <f t="shared" si="41"/>
        <v>0</v>
      </c>
      <c r="BP57" s="1" t="str">
        <f t="shared" si="42"/>
        <v>0</v>
      </c>
      <c r="BS57" s="1">
        <f>General!A55</f>
        <v>0</v>
      </c>
      <c r="BT57" s="1">
        <f>General!B55</f>
        <v>0</v>
      </c>
      <c r="BU57" s="1" t="str">
        <f>General!C55</f>
        <v/>
      </c>
      <c r="BV57" s="1">
        <f>General!D55</f>
        <v>0</v>
      </c>
      <c r="BX57" s="1" t="str">
        <f>General!F55</f>
        <v>WWLLW</v>
      </c>
      <c r="BY57" s="1">
        <f>General!G55</f>
        <v>1</v>
      </c>
    </row>
    <row r="58" spans="1:77" ht="15.75" thickBot="1">
      <c r="A58" s="1">
        <v>49</v>
      </c>
      <c r="B58" s="9" t="str">
        <f t="shared" si="46"/>
        <v/>
      </c>
      <c r="C58" s="102" t="str">
        <f t="shared" si="1"/>
        <v/>
      </c>
      <c r="D58" s="97" t="str">
        <f t="shared" si="23"/>
        <v/>
      </c>
      <c r="E58" s="98" t="str">
        <f t="shared" si="24"/>
        <v/>
      </c>
      <c r="F58" s="8" t="str">
        <f t="shared" si="12"/>
        <v/>
      </c>
      <c r="H58" s="105" t="str">
        <f t="shared" si="2"/>
        <v/>
      </c>
      <c r="I58" s="97" t="str">
        <f t="shared" si="25"/>
        <v/>
      </c>
      <c r="J58" s="98" t="str">
        <f t="shared" si="26"/>
        <v/>
      </c>
      <c r="K58" s="8" t="str">
        <f t="shared" si="27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7" t="str">
        <f t="shared" si="28"/>
        <v/>
      </c>
      <c r="Q58" s="98" t="str">
        <f t="shared" si="29"/>
        <v/>
      </c>
      <c r="R58" s="4" t="str">
        <f t="shared" si="30"/>
        <v/>
      </c>
      <c r="S58" s="4" t="str">
        <f t="shared" si="47"/>
        <v/>
      </c>
      <c r="T58" s="107" t="str">
        <f t="shared" si="31"/>
        <v/>
      </c>
      <c r="U58" s="4" t="str">
        <f>IF(M58="","",IF(B58="NB",U57,IF(T58="",SUM($T$5:$T58)+S58,SUM($T$5:$T58))))</f>
        <v/>
      </c>
      <c r="V58" s="109" t="str">
        <f t="shared" si="0"/>
        <v/>
      </c>
      <c r="W58" s="83" t="e">
        <f>IF(M58="","",IF(K58="W",0+BO58,0-BO58)+IF(F58="W",0+BN58,0-BN58))+IF(R58="W",0+BP58,0-BP58)</f>
        <v>#VALUE!</v>
      </c>
      <c r="X58" s="85" t="str">
        <f t="shared" si="14"/>
        <v/>
      </c>
      <c r="Y58" s="9" t="str">
        <f t="shared" si="6"/>
        <v>B</v>
      </c>
      <c r="Z58" s="4" t="str">
        <f t="shared" si="7"/>
        <v>B</v>
      </c>
      <c r="AA58" s="4" t="str">
        <f t="shared" si="8"/>
        <v>D3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>IF(M57="","",IF(Y58="B",IF(M57="P",BI58,""),IF(BG58="P",BI58,"")))</f>
        <v/>
      </c>
      <c r="AF58" s="1" t="str">
        <f>IF(M57="","",IF(Y58="B",IF(M57="B",BI58,""),IF(BG58="B",BI58,"")))</f>
        <v/>
      </c>
      <c r="AG58" s="1" t="str">
        <f>IF(M57="","",IF(Z58="B",IF(M57="P",BK58,""),IF(BG58="B",BK58,"")))</f>
        <v/>
      </c>
      <c r="AH58" s="1" t="str">
        <f>IF(M57="","",IF(Z58="B",IF(M57="B",BK58,""),IF(BG58="P",BK58,"")))</f>
        <v/>
      </c>
      <c r="AI58" s="1" t="str">
        <f t="shared" si="48"/>
        <v/>
      </c>
      <c r="AJ58" s="1" t="str">
        <f t="shared" si="49"/>
        <v/>
      </c>
      <c r="AK58" s="1">
        <f t="shared" si="32"/>
        <v>0</v>
      </c>
      <c r="AL58" s="1">
        <f t="shared" si="33"/>
        <v>0</v>
      </c>
      <c r="AM58" s="1" t="str">
        <f t="shared" si="45"/>
        <v/>
      </c>
      <c r="AN58" s="1">
        <f>IF(X58="",0,IFERROR(VLOOKUP(X53&amp;X54&amp;X55&amp;X56&amp;X57&amp;X58,BX:BY,2,FALSE),0))</f>
        <v>0</v>
      </c>
      <c r="AO58" s="1" t="str">
        <f t="shared" si="43"/>
        <v/>
      </c>
      <c r="AP58" s="1" t="str">
        <f t="shared" si="17"/>
        <v>N</v>
      </c>
      <c r="AQ58" s="1" t="str">
        <f t="shared" si="50"/>
        <v>N</v>
      </c>
      <c r="AR58" s="1" t="str">
        <f t="shared" si="51"/>
        <v>N</v>
      </c>
      <c r="AS58" s="1" t="str">
        <f t="shared" si="52"/>
        <v/>
      </c>
      <c r="AT58" s="15" t="str">
        <f>IF(AT57="Y","N",IF(M57="","",(IF(AND(F57&amp;F58="WW",OR(AO57&amp;AO58="SC",AO57&amp;AO58="CC")),"Y",IF(AND(F56&amp;F57&amp;F58="WLW",BI58&lt;&gt;"B",OR(F56&amp;F57&amp;F58="SCC",F56&amp;F57&amp;F58="CCC")),"Y","N")))))</f>
        <v/>
      </c>
      <c r="AU58" s="1" t="str">
        <f>IF(AU57="Y","N",IF(M57="","",IF(AND(K57&amp;K58="WW",OR(AO57&amp;AO58="SC",AO57&amp;AO58="CC")),"Y",IF(AND(K56&amp;K57&amp;K58="WLW",BK58&lt;&gt;"B",OR(AO56&amp;AO57&amp;AO58="SCC",AO56&amp;AO57&amp;AO58="CCC")),"Y","N"))))</f>
        <v/>
      </c>
      <c r="AV58" s="1" t="str">
        <f>IF(AV57="Y","N",IF(M57="","",IF(AND(R57&amp;R58="WW",OR(AO57&amp;AO58="SC",AO57&amp;AO58="CC")),"Y",IF(AND(R56&amp;R57&amp;R58="WLW",BM58&lt;&gt;"B",OR(AO56&amp;AO57&amp;AO58="SCC",AO56&amp;AO57&amp;AO58="CCC")),"Y","N"))))</f>
        <v/>
      </c>
      <c r="AW58" s="1" t="str">
        <f t="shared" si="53"/>
        <v/>
      </c>
      <c r="AX58" s="1" t="str">
        <f>IF(M57="","",IF(AA58="D3",IF(BG58="P",BM58,""),IF(BG58="B",BM58,"")))</f>
        <v/>
      </c>
      <c r="AY58" s="1" t="str">
        <f>IF(M57="","",IF(AA58="D3",IF(BG58="B",BM58,""),IF(BG58="P",BM58,"")))</f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54"/>
        <v>00000</v>
      </c>
      <c r="BC58" s="1" t="str">
        <f t="shared" si="54"/>
        <v>00000</v>
      </c>
      <c r="BD58" s="1" t="str">
        <f t="shared" si="55"/>
        <v>000000</v>
      </c>
      <c r="BE58" s="1" t="str">
        <f t="shared" si="55"/>
        <v>000000</v>
      </c>
      <c r="BF58" s="1" t="str">
        <f t="shared" si="35"/>
        <v>B</v>
      </c>
      <c r="BG58" s="1" t="str">
        <f t="shared" si="36"/>
        <v>B</v>
      </c>
      <c r="BH58" s="1" t="str">
        <f>IF(AE57="",AF57,AE57)&amp;F57</f>
        <v/>
      </c>
      <c r="BI58" s="1">
        <f t="shared" si="37"/>
        <v>0</v>
      </c>
      <c r="BJ58" s="1" t="str">
        <f>IF(AG57="",AH57,AG57)&amp;K57</f>
        <v/>
      </c>
      <c r="BK58" s="1">
        <f t="shared" si="38"/>
        <v>0</v>
      </c>
      <c r="BL58" s="1" t="str">
        <f>IF(AI57="",AJ57,AI57)&amp;R57</f>
        <v/>
      </c>
      <c r="BM58" s="1">
        <f t="shared" si="39"/>
        <v>0</v>
      </c>
      <c r="BN58" s="1" t="str">
        <f t="shared" si="40"/>
        <v>0</v>
      </c>
      <c r="BO58" s="1" t="str">
        <f t="shared" si="41"/>
        <v>0</v>
      </c>
      <c r="BP58" s="1" t="str">
        <f t="shared" si="42"/>
        <v>0</v>
      </c>
      <c r="BS58" s="1">
        <f>General!A56</f>
        <v>0</v>
      </c>
      <c r="BT58" s="1">
        <f>General!B56</f>
        <v>0</v>
      </c>
      <c r="BU58" s="1" t="str">
        <f>General!C56</f>
        <v/>
      </c>
      <c r="BV58" s="1">
        <f>General!D56</f>
        <v>0</v>
      </c>
      <c r="BX58" s="1" t="str">
        <f>General!F56</f>
        <v>WLWLW</v>
      </c>
      <c r="BY58" s="1">
        <f>General!G56</f>
        <v>1</v>
      </c>
    </row>
    <row r="59" spans="1:77" ht="15.75" thickBot="1">
      <c r="A59" s="1">
        <v>50</v>
      </c>
      <c r="B59" s="86" t="str">
        <f t="shared" si="46"/>
        <v/>
      </c>
      <c r="C59" s="103" t="str">
        <f t="shared" si="1"/>
        <v/>
      </c>
      <c r="D59" s="99" t="str">
        <f t="shared" si="23"/>
        <v/>
      </c>
      <c r="E59" s="100" t="str">
        <f t="shared" si="24"/>
        <v/>
      </c>
      <c r="F59" s="10" t="str">
        <f t="shared" si="12"/>
        <v/>
      </c>
      <c r="H59" s="106" t="str">
        <f t="shared" si="2"/>
        <v/>
      </c>
      <c r="I59" s="99" t="str">
        <f t="shared" si="25"/>
        <v/>
      </c>
      <c r="J59" s="100" t="str">
        <f t="shared" si="26"/>
        <v/>
      </c>
      <c r="K59" s="10" t="str">
        <f t="shared" si="27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99" t="str">
        <f t="shared" si="28"/>
        <v/>
      </c>
      <c r="Q59" s="100" t="str">
        <f t="shared" si="29"/>
        <v/>
      </c>
      <c r="R59" s="5" t="str">
        <f t="shared" si="30"/>
        <v/>
      </c>
      <c r="S59" s="5" t="str">
        <f t="shared" si="47"/>
        <v/>
      </c>
      <c r="T59" s="107" t="str">
        <f t="shared" si="31"/>
        <v/>
      </c>
      <c r="U59" s="5" t="str">
        <f>IF(M59="","",IF(B59="NB",U58,IF(T59="",SUM($T$5:$T59)+S59,SUM($T$5:$T59))))</f>
        <v/>
      </c>
      <c r="V59" s="110" t="str">
        <f t="shared" si="0"/>
        <v/>
      </c>
      <c r="W59" s="83" t="e">
        <f>IF(M59="","",IF(K59="W",0+BO59,0-BO59)+IF(F59="W",0+BN59,0-BN59))+IF(R59="W",0+BP59,0-BP59)</f>
        <v>#VALUE!</v>
      </c>
      <c r="X59" s="85" t="str">
        <f t="shared" si="14"/>
        <v/>
      </c>
      <c r="Y59" s="9" t="str">
        <f t="shared" si="6"/>
        <v>B</v>
      </c>
      <c r="Z59" s="4" t="str">
        <f t="shared" si="7"/>
        <v>B</v>
      </c>
      <c r="AA59" s="4" t="str">
        <f t="shared" si="8"/>
        <v>D3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>IF(M58="","",IF(Y59="B",IF(M58="P",BI59,""),IF(BG59="P",BI59,"")))</f>
        <v/>
      </c>
      <c r="AF59" s="1" t="str">
        <f>IF(M58="","",IF(Y59="B",IF(M58="B",BI59,""),IF(BG59="B",BI59,"")))</f>
        <v/>
      </c>
      <c r="AG59" s="1" t="str">
        <f>IF(M58="","",IF(Z59="B",IF(M58="P",BK59,""),IF(BG59="B",BK59,"")))</f>
        <v/>
      </c>
      <c r="AH59" s="1" t="str">
        <f>IF(M58="","",IF(Z59="B",IF(M58="B",BK59,""),IF(BG59="P",BK59,"")))</f>
        <v/>
      </c>
      <c r="AI59" s="1" t="str">
        <f t="shared" si="48"/>
        <v/>
      </c>
      <c r="AJ59" s="1" t="str">
        <f t="shared" si="49"/>
        <v/>
      </c>
      <c r="AK59" s="1">
        <f t="shared" si="32"/>
        <v>0</v>
      </c>
      <c r="AL59" s="1">
        <f t="shared" si="33"/>
        <v>0</v>
      </c>
      <c r="AM59" s="1" t="str">
        <f t="shared" si="45"/>
        <v/>
      </c>
      <c r="AN59" s="1">
        <f>IF(X59="",0,IFERROR(VLOOKUP(X54&amp;X55&amp;X56&amp;X57&amp;X58&amp;X59,BX:BY,2,FALSE),0))</f>
        <v>0</v>
      </c>
      <c r="AO59" s="1" t="str">
        <f t="shared" si="43"/>
        <v/>
      </c>
      <c r="AP59" s="1" t="str">
        <f t="shared" si="17"/>
        <v>N</v>
      </c>
      <c r="AQ59" s="1" t="str">
        <f t="shared" si="50"/>
        <v>N</v>
      </c>
      <c r="AR59" s="1" t="str">
        <f t="shared" si="51"/>
        <v>N</v>
      </c>
      <c r="AS59" s="1" t="str">
        <f t="shared" si="52"/>
        <v/>
      </c>
      <c r="AT59" s="15" t="str">
        <f>IF(AT58="Y","N",IF(M58="","",(IF(AND(F58&amp;F59="WW",OR(AO58&amp;AO59="SC",AO58&amp;AO59="CC")),"Y",IF(AND(F57&amp;F58&amp;F59="WLW",BI59&lt;&gt;"B",OR(F57&amp;F58&amp;F59="SCC",F57&amp;F58&amp;F59="CCC")),"Y","N")))))</f>
        <v/>
      </c>
      <c r="AU59" s="1" t="str">
        <f>IF(AU58="Y","N",IF(M58="","",IF(AND(K58&amp;K59="WW",OR(AO58&amp;AO59="SC",AO58&amp;AO59="CC")),"Y",IF(AND(K57&amp;K58&amp;K59="WLW",BK59&lt;&gt;"B",OR(AO57&amp;AO58&amp;AO59="SCC",AO57&amp;AO58&amp;AO59="CCC")),"Y","N"))))</f>
        <v/>
      </c>
      <c r="AV59" s="1" t="str">
        <f>IF(AV58="Y","N",IF(M58="","",IF(AND(R58&amp;R59="WW",OR(AO58&amp;AO59="SC",AO58&amp;AO59="CC")),"Y",IF(AND(R57&amp;R58&amp;R59="WLW",BM59&lt;&gt;"B",OR(AO57&amp;AO58&amp;AO59="SCC",AO57&amp;AO58&amp;AO59="CCC")),"Y","N"))))</f>
        <v/>
      </c>
      <c r="AW59" s="1" t="str">
        <f t="shared" si="53"/>
        <v/>
      </c>
      <c r="AX59" s="1" t="str">
        <f>IF(M58="","",IF(AA59="D3",IF(BG59="P",BM59,""),IF(BG59="B",BM59,"")))</f>
        <v/>
      </c>
      <c r="AY59" s="1" t="str">
        <f>IF(M58="","",IF(AA59="D3",IF(BG59="B",BM59,""),IF(BG59="P",BM59,"")))</f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54"/>
        <v>00000</v>
      </c>
      <c r="BC59" s="1" t="str">
        <f t="shared" si="54"/>
        <v>00000</v>
      </c>
      <c r="BD59" s="1" t="str">
        <f t="shared" si="55"/>
        <v>000000</v>
      </c>
      <c r="BE59" s="1" t="str">
        <f t="shared" si="55"/>
        <v>000000</v>
      </c>
      <c r="BF59" s="1" t="str">
        <f t="shared" si="35"/>
        <v>B</v>
      </c>
      <c r="BG59" s="1" t="str">
        <f t="shared" si="36"/>
        <v>B</v>
      </c>
      <c r="BH59" s="1" t="str">
        <f>IF(AE58="",AF58,AE58)&amp;F58</f>
        <v/>
      </c>
      <c r="BI59" s="1">
        <f t="shared" si="37"/>
        <v>0</v>
      </c>
      <c r="BJ59" s="1" t="str">
        <f>IF(AG58="",AH58,AG58)&amp;K58</f>
        <v/>
      </c>
      <c r="BK59" s="1">
        <f t="shared" si="38"/>
        <v>0</v>
      </c>
      <c r="BL59" s="1" t="str">
        <f>IF(AI58="",AJ58,AI58)&amp;R58</f>
        <v/>
      </c>
      <c r="BM59" s="1">
        <f t="shared" si="39"/>
        <v>0</v>
      </c>
      <c r="BN59" s="1" t="str">
        <f t="shared" si="40"/>
        <v>0</v>
      </c>
      <c r="BO59" s="1" t="str">
        <f t="shared" si="41"/>
        <v>0</v>
      </c>
      <c r="BP59" s="1" t="str">
        <f t="shared" si="42"/>
        <v>0</v>
      </c>
      <c r="BS59" s="1">
        <f>General!A57</f>
        <v>0</v>
      </c>
      <c r="BT59" s="1">
        <f>General!B57</f>
        <v>0</v>
      </c>
      <c r="BU59" s="1" t="str">
        <f>General!C57</f>
        <v/>
      </c>
      <c r="BV59" s="1">
        <f>General!D57</f>
        <v>0</v>
      </c>
      <c r="BX59" s="1" t="str">
        <f>General!F57</f>
        <v>WWWLW</v>
      </c>
      <c r="BY59" s="1">
        <f>General!G57</f>
        <v>1</v>
      </c>
    </row>
    <row r="60" spans="1:77" ht="15.75" thickBot="1">
      <c r="A60" s="1">
        <v>51</v>
      </c>
      <c r="B60" s="12" t="str">
        <f t="shared" si="46"/>
        <v/>
      </c>
      <c r="C60" s="101" t="str">
        <f t="shared" si="1"/>
        <v/>
      </c>
      <c r="D60" s="13" t="str">
        <f t="shared" si="23"/>
        <v/>
      </c>
      <c r="E60" s="45" t="str">
        <f t="shared" si="24"/>
        <v/>
      </c>
      <c r="F60" s="14" t="str">
        <f t="shared" si="12"/>
        <v/>
      </c>
      <c r="H60" s="104" t="str">
        <f t="shared" si="2"/>
        <v/>
      </c>
      <c r="I60" s="13" t="str">
        <f t="shared" si="25"/>
        <v/>
      </c>
      <c r="J60" s="45" t="str">
        <f t="shared" si="26"/>
        <v/>
      </c>
      <c r="K60" s="14" t="str">
        <f t="shared" si="27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28"/>
        <v/>
      </c>
      <c r="Q60" s="45" t="str">
        <f t="shared" si="29"/>
        <v/>
      </c>
      <c r="R60" s="96" t="str">
        <f t="shared" si="30"/>
        <v/>
      </c>
      <c r="S60" s="96" t="str">
        <f t="shared" si="47"/>
        <v/>
      </c>
      <c r="T60" s="107" t="str">
        <f t="shared" si="31"/>
        <v/>
      </c>
      <c r="U60" s="96" t="str">
        <f>IF(M60="","",IF(B60="NB",U59,IF(T60="",SUM($T$5:$T60)+S60,SUM($T$5:$T60))))</f>
        <v/>
      </c>
      <c r="V60" s="108" t="str">
        <f t="shared" si="0"/>
        <v/>
      </c>
      <c r="W60" s="83" t="e">
        <f>IF(M60="","",IF(K60="W",0+BO60,0-BO60)+IF(F60="W",0+BN60,0-BN60))+IF(R60="W",0+BP60,0-BP60)</f>
        <v>#VALUE!</v>
      </c>
      <c r="X60" s="85" t="str">
        <f t="shared" si="14"/>
        <v/>
      </c>
      <c r="Y60" s="9" t="str">
        <f t="shared" si="6"/>
        <v>B</v>
      </c>
      <c r="Z60" s="4" t="str">
        <f t="shared" si="7"/>
        <v>B</v>
      </c>
      <c r="AA60" s="4" t="str">
        <f t="shared" si="8"/>
        <v>D3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>IF(M59="","",IF(Y60="B",IF(M59="P",BI60,""),IF(BG60="P",BI60,"")))</f>
        <v/>
      </c>
      <c r="AF60" s="1" t="str">
        <f>IF(M59="","",IF(Y60="B",IF(M59="B",BI60,""),IF(BG60="B",BI60,"")))</f>
        <v/>
      </c>
      <c r="AG60" s="1" t="str">
        <f>IF(M59="","",IF(Z60="B",IF(M59="P",BK60,""),IF(BG60="B",BK60,"")))</f>
        <v/>
      </c>
      <c r="AH60" s="1" t="str">
        <f>IF(M59="","",IF(Z60="B",IF(M59="B",BK60,""),IF(BG60="P",BK60,"")))</f>
        <v/>
      </c>
      <c r="AI60" s="1" t="str">
        <f t="shared" si="48"/>
        <v/>
      </c>
      <c r="AJ60" s="1" t="str">
        <f t="shared" si="49"/>
        <v/>
      </c>
      <c r="AK60" s="1">
        <f t="shared" si="32"/>
        <v>0</v>
      </c>
      <c r="AL60" s="1">
        <f t="shared" si="33"/>
        <v>0</v>
      </c>
      <c r="AM60" s="1" t="str">
        <f t="shared" si="45"/>
        <v/>
      </c>
      <c r="AN60" s="1">
        <f>IF(X60="",0,IFERROR(VLOOKUP(X55&amp;X56&amp;X57&amp;X58&amp;X59&amp;X60,BX:BY,2,FALSE),0))</f>
        <v>0</v>
      </c>
      <c r="AO60" s="1" t="str">
        <f t="shared" si="43"/>
        <v/>
      </c>
      <c r="AP60" s="1" t="str">
        <f t="shared" si="17"/>
        <v>N</v>
      </c>
      <c r="AQ60" s="1" t="str">
        <f t="shared" si="50"/>
        <v>N</v>
      </c>
      <c r="AR60" s="1" t="str">
        <f t="shared" si="51"/>
        <v>N</v>
      </c>
      <c r="AS60" s="1" t="str">
        <f t="shared" si="52"/>
        <v/>
      </c>
      <c r="AT60" s="15" t="str">
        <f>IF(AT59="Y","N",IF(M59="","",(IF(AND(F59&amp;F60="WW",OR(AO59&amp;AO60="SC",AO59&amp;AO60="CC")),"Y",IF(AND(F58&amp;F59&amp;F60="WLW",BI60&lt;&gt;"B",OR(F58&amp;F59&amp;F60="SCC",F58&amp;F59&amp;F60="CCC")),"Y","N")))))</f>
        <v/>
      </c>
      <c r="AU60" s="1" t="str">
        <f>IF(AU59="Y","N",IF(M59="","",IF(AND(K59&amp;K60="WW",OR(AO59&amp;AO60="SC",AO59&amp;AO60="CC")),"Y",IF(AND(K58&amp;K59&amp;K60="WLW",BK60&lt;&gt;"B",OR(AO58&amp;AO59&amp;AO60="SCC",AO58&amp;AO59&amp;AO60="CCC")),"Y","N"))))</f>
        <v/>
      </c>
      <c r="AV60" s="1" t="str">
        <f>IF(AV59="Y","N",IF(M59="","",IF(AND(R59&amp;R60="WW",OR(AO59&amp;AO60="SC",AO59&amp;AO60="CC")),"Y",IF(AND(R58&amp;R59&amp;R60="WLW",BM60&lt;&gt;"B",OR(AO58&amp;AO59&amp;AO60="SCC",AO58&amp;AO59&amp;AO60="CCC")),"Y","N"))))</f>
        <v/>
      </c>
      <c r="AW60" s="1" t="str">
        <f t="shared" si="53"/>
        <v/>
      </c>
      <c r="AX60" s="1" t="str">
        <f>IF(M59="","",IF(AA60="D3",IF(BG60="P",BM60,""),IF(BG60="B",BM60,"")))</f>
        <v/>
      </c>
      <c r="AY60" s="1" t="str">
        <f>IF(M59="","",IF(AA60="D3",IF(BG60="B",BM60,""),IF(BG60="P",BM60,"")))</f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54"/>
        <v>00000</v>
      </c>
      <c r="BC60" s="1" t="str">
        <f t="shared" si="54"/>
        <v>00000</v>
      </c>
      <c r="BD60" s="1" t="str">
        <f t="shared" si="55"/>
        <v>000000</v>
      </c>
      <c r="BE60" s="1" t="str">
        <f t="shared" si="55"/>
        <v>000000</v>
      </c>
      <c r="BF60" s="1" t="str">
        <f t="shared" si="35"/>
        <v>B</v>
      </c>
      <c r="BG60" s="1" t="str">
        <f t="shared" si="36"/>
        <v>B</v>
      </c>
      <c r="BH60" s="1" t="str">
        <f>IF(AE59="",AF59,AE59)&amp;F59</f>
        <v/>
      </c>
      <c r="BI60" s="1">
        <f t="shared" si="37"/>
        <v>0</v>
      </c>
      <c r="BJ60" s="1" t="str">
        <f>IF(AG59="",AH59,AG59)&amp;K59</f>
        <v/>
      </c>
      <c r="BK60" s="1">
        <f t="shared" si="38"/>
        <v>0</v>
      </c>
      <c r="BL60" s="1" t="str">
        <f>IF(AI59="",AJ59,AI59)&amp;R59</f>
        <v/>
      </c>
      <c r="BM60" s="1">
        <f t="shared" si="39"/>
        <v>0</v>
      </c>
      <c r="BN60" s="1" t="str">
        <f t="shared" si="40"/>
        <v>0</v>
      </c>
      <c r="BO60" s="1" t="str">
        <f t="shared" si="41"/>
        <v>0</v>
      </c>
      <c r="BP60" s="1" t="str">
        <f t="shared" si="42"/>
        <v>0</v>
      </c>
      <c r="BS60" s="1">
        <f>General!A58</f>
        <v>0</v>
      </c>
      <c r="BT60" s="1">
        <f>General!B58</f>
        <v>0</v>
      </c>
      <c r="BU60" s="1" t="str">
        <f>General!C58</f>
        <v/>
      </c>
      <c r="BV60" s="1">
        <f>General!D58</f>
        <v>0</v>
      </c>
      <c r="BX60" s="1" t="str">
        <f>General!F58</f>
        <v>WLLWW</v>
      </c>
      <c r="BY60" s="1">
        <f>General!G58</f>
        <v>3</v>
      </c>
    </row>
    <row r="61" spans="1:77" ht="15.75" thickBot="1">
      <c r="A61" s="1">
        <v>52</v>
      </c>
      <c r="B61" s="9" t="str">
        <f t="shared" si="46"/>
        <v/>
      </c>
      <c r="C61" s="102" t="str">
        <f t="shared" si="1"/>
        <v/>
      </c>
      <c r="D61" s="97" t="str">
        <f t="shared" si="23"/>
        <v/>
      </c>
      <c r="E61" s="98" t="str">
        <f t="shared" si="24"/>
        <v/>
      </c>
      <c r="F61" s="8" t="str">
        <f t="shared" si="12"/>
        <v/>
      </c>
      <c r="H61" s="105" t="str">
        <f t="shared" si="2"/>
        <v/>
      </c>
      <c r="I61" s="97" t="str">
        <f t="shared" si="25"/>
        <v/>
      </c>
      <c r="J61" s="98" t="str">
        <f t="shared" si="26"/>
        <v/>
      </c>
      <c r="K61" s="8" t="str">
        <f t="shared" si="27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7" t="str">
        <f t="shared" si="28"/>
        <v/>
      </c>
      <c r="Q61" s="98" t="str">
        <f t="shared" si="29"/>
        <v/>
      </c>
      <c r="R61" s="4" t="str">
        <f t="shared" si="30"/>
        <v/>
      </c>
      <c r="S61" s="4" t="str">
        <f t="shared" si="47"/>
        <v/>
      </c>
      <c r="T61" s="107" t="str">
        <f t="shared" si="31"/>
        <v/>
      </c>
      <c r="U61" s="4" t="str">
        <f>IF(M61="","",IF(B61="NB",U60,IF(T61="",SUM($T$5:$T61)+S61,SUM($T$5:$T61))))</f>
        <v/>
      </c>
      <c r="V61" s="109" t="str">
        <f t="shared" si="0"/>
        <v/>
      </c>
      <c r="W61" s="83" t="e">
        <f>IF(M61="","",IF(K61="W",0+BO61,0-BO61)+IF(F61="W",0+BN61,0-BN61))+IF(R61="W",0+BP61,0-BP61)</f>
        <v>#VALUE!</v>
      </c>
      <c r="X61" s="85" t="str">
        <f t="shared" si="14"/>
        <v/>
      </c>
      <c r="Y61" s="9" t="str">
        <f t="shared" si="6"/>
        <v>B</v>
      </c>
      <c r="Z61" s="4" t="str">
        <f t="shared" si="7"/>
        <v>B</v>
      </c>
      <c r="AA61" s="4" t="str">
        <f t="shared" si="8"/>
        <v>D3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>IF(M60="","",IF(Y61="B",IF(M60="P",BI61,""),IF(BG61="P",BI61,"")))</f>
        <v/>
      </c>
      <c r="AF61" s="1" t="str">
        <f>IF(M60="","",IF(Y61="B",IF(M60="B",BI61,""),IF(BG61="B",BI61,"")))</f>
        <v/>
      </c>
      <c r="AG61" s="1" t="str">
        <f>IF(M60="","",IF(Z61="B",IF(M60="P",BK61,""),IF(BG61="B",BK61,"")))</f>
        <v/>
      </c>
      <c r="AH61" s="1" t="str">
        <f>IF(M60="","",IF(Z61="B",IF(M60="B",BK61,""),IF(BG61="P",BK61,"")))</f>
        <v/>
      </c>
      <c r="AI61" s="1" t="str">
        <f t="shared" si="48"/>
        <v/>
      </c>
      <c r="AJ61" s="1" t="str">
        <f t="shared" si="49"/>
        <v/>
      </c>
      <c r="AK61" s="1">
        <f t="shared" si="32"/>
        <v>0</v>
      </c>
      <c r="AL61" s="1">
        <f t="shared" si="33"/>
        <v>0</v>
      </c>
      <c r="AM61" s="1" t="str">
        <f t="shared" si="45"/>
        <v/>
      </c>
      <c r="AN61" s="1">
        <f>IF(X61="",0,IFERROR(VLOOKUP(X56&amp;X57&amp;X58&amp;X59&amp;X60&amp;X61,BX:BY,2,FALSE),0))</f>
        <v>0</v>
      </c>
      <c r="AO61" s="1" t="str">
        <f t="shared" si="43"/>
        <v/>
      </c>
      <c r="AP61" s="1" t="str">
        <f t="shared" si="17"/>
        <v>N</v>
      </c>
      <c r="AQ61" s="1" t="str">
        <f t="shared" si="50"/>
        <v>N</v>
      </c>
      <c r="AR61" s="1" t="str">
        <f t="shared" si="51"/>
        <v>N</v>
      </c>
      <c r="AS61" s="1" t="str">
        <f t="shared" si="52"/>
        <v/>
      </c>
      <c r="AT61" s="15" t="str">
        <f>IF(AT60="Y","N",IF(M60="","",(IF(AND(F60&amp;F61="WW",OR(AO60&amp;AO61="SC",AO60&amp;AO61="CC")),"Y",IF(AND(F59&amp;F60&amp;F61="WLW",BI61&lt;&gt;"B",OR(F59&amp;F60&amp;F61="SCC",F59&amp;F60&amp;F61="CCC")),"Y","N")))))</f>
        <v/>
      </c>
      <c r="AU61" s="1" t="str">
        <f>IF(AU60="Y","N",IF(M60="","",IF(AND(K60&amp;K61="WW",OR(AO60&amp;AO61="SC",AO60&amp;AO61="CC")),"Y",IF(AND(K59&amp;K60&amp;K61="WLW",BK61&lt;&gt;"B",OR(AO59&amp;AO60&amp;AO61="SCC",AO59&amp;AO60&amp;AO61="CCC")),"Y","N"))))</f>
        <v/>
      </c>
      <c r="AV61" s="1" t="str">
        <f>IF(AV60="Y","N",IF(M60="","",IF(AND(R60&amp;R61="WW",OR(AO60&amp;AO61="SC",AO60&amp;AO61="CC")),"Y",IF(AND(R59&amp;R60&amp;R61="WLW",BM61&lt;&gt;"B",OR(AO59&amp;AO60&amp;AO61="SCC",AO59&amp;AO60&amp;AO61="CCC")),"Y","N"))))</f>
        <v/>
      </c>
      <c r="AW61" s="1" t="str">
        <f t="shared" si="53"/>
        <v/>
      </c>
      <c r="AX61" s="1" t="str">
        <f>IF(M60="","",IF(AA61="D3",IF(BG61="P",BM61,""),IF(BG61="B",BM61,"")))</f>
        <v/>
      </c>
      <c r="AY61" s="1" t="str">
        <f>IF(M60="","",IF(AA61="D3",IF(BG61="B",BM61,""),IF(BG61="P",BM61,"")))</f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54"/>
        <v>00000</v>
      </c>
      <c r="BC61" s="1" t="str">
        <f t="shared" si="54"/>
        <v>00000</v>
      </c>
      <c r="BD61" s="1" t="str">
        <f t="shared" si="55"/>
        <v>000000</v>
      </c>
      <c r="BE61" s="1" t="str">
        <f t="shared" si="55"/>
        <v>000000</v>
      </c>
      <c r="BF61" s="1" t="str">
        <f t="shared" si="35"/>
        <v>B</v>
      </c>
      <c r="BG61" s="1" t="str">
        <f t="shared" si="36"/>
        <v>B</v>
      </c>
      <c r="BH61" s="1" t="str">
        <f>IF(AE60="",AF60,AE60)&amp;F60</f>
        <v/>
      </c>
      <c r="BI61" s="1">
        <f t="shared" si="37"/>
        <v>0</v>
      </c>
      <c r="BJ61" s="1" t="str">
        <f>IF(AG60="",AH60,AG60)&amp;K60</f>
        <v/>
      </c>
      <c r="BK61" s="1">
        <f t="shared" si="38"/>
        <v>0</v>
      </c>
      <c r="BL61" s="1" t="str">
        <f>IF(AI60="",AJ60,AI60)&amp;R60</f>
        <v/>
      </c>
      <c r="BM61" s="1">
        <f t="shared" si="39"/>
        <v>0</v>
      </c>
      <c r="BN61" s="1" t="str">
        <f t="shared" si="40"/>
        <v>0</v>
      </c>
      <c r="BO61" s="1" t="str">
        <f t="shared" si="41"/>
        <v>0</v>
      </c>
      <c r="BP61" s="1" t="str">
        <f t="shared" si="42"/>
        <v>0</v>
      </c>
      <c r="BS61" s="1">
        <f>General!A59</f>
        <v>0</v>
      </c>
      <c r="BT61" s="1">
        <f>General!B59</f>
        <v>0</v>
      </c>
      <c r="BU61" s="1" t="str">
        <f>General!C59</f>
        <v/>
      </c>
      <c r="BV61" s="1">
        <f>General!D59</f>
        <v>0</v>
      </c>
      <c r="BX61" s="1" t="str">
        <f>General!F59</f>
        <v>WWLWW</v>
      </c>
      <c r="BY61" s="1">
        <f>General!G59</f>
        <v>3</v>
      </c>
    </row>
    <row r="62" spans="1:77" ht="15.75" thickBot="1">
      <c r="A62" s="1">
        <v>53</v>
      </c>
      <c r="B62" s="9" t="str">
        <f t="shared" si="46"/>
        <v/>
      </c>
      <c r="C62" s="102" t="str">
        <f t="shared" si="1"/>
        <v/>
      </c>
      <c r="D62" s="97" t="str">
        <f t="shared" si="23"/>
        <v/>
      </c>
      <c r="E62" s="98" t="str">
        <f t="shared" si="24"/>
        <v/>
      </c>
      <c r="F62" s="8" t="str">
        <f t="shared" si="12"/>
        <v/>
      </c>
      <c r="H62" s="105" t="str">
        <f t="shared" si="2"/>
        <v/>
      </c>
      <c r="I62" s="97" t="str">
        <f t="shared" si="25"/>
        <v/>
      </c>
      <c r="J62" s="98" t="str">
        <f t="shared" si="26"/>
        <v/>
      </c>
      <c r="K62" s="8" t="str">
        <f t="shared" si="27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7" t="str">
        <f t="shared" si="28"/>
        <v/>
      </c>
      <c r="Q62" s="98" t="str">
        <f t="shared" si="29"/>
        <v/>
      </c>
      <c r="R62" s="4" t="str">
        <f t="shared" si="30"/>
        <v/>
      </c>
      <c r="S62" s="4" t="str">
        <f t="shared" si="47"/>
        <v/>
      </c>
      <c r="T62" s="107" t="str">
        <f t="shared" si="31"/>
        <v/>
      </c>
      <c r="U62" s="4" t="str">
        <f>IF(M62="","",IF(B62="NB",U61,IF(T62="",SUM($T$5:$T62)+S62,SUM($T$5:$T62))))</f>
        <v/>
      </c>
      <c r="V62" s="109" t="str">
        <f t="shared" si="0"/>
        <v/>
      </c>
      <c r="W62" s="83" t="e">
        <f>IF(M62="","",IF(K62="W",0+BO62,0-BO62)+IF(F62="W",0+BN62,0-BN62))+IF(R62="W",0+BP62,0-BP62)</f>
        <v>#VALUE!</v>
      </c>
      <c r="X62" s="85" t="str">
        <f t="shared" si="14"/>
        <v/>
      </c>
      <c r="Y62" s="9" t="str">
        <f t="shared" si="6"/>
        <v>B</v>
      </c>
      <c r="Z62" s="4" t="str">
        <f t="shared" si="7"/>
        <v>B</v>
      </c>
      <c r="AA62" s="4" t="str">
        <f t="shared" si="8"/>
        <v>D3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>IF(M61="","",IF(Y62="B",IF(M61="P",BI62,""),IF(BG62="P",BI62,"")))</f>
        <v/>
      </c>
      <c r="AF62" s="1" t="str">
        <f>IF(M61="","",IF(Y62="B",IF(M61="B",BI62,""),IF(BG62="B",BI62,"")))</f>
        <v/>
      </c>
      <c r="AG62" s="1" t="str">
        <f>IF(M61="","",IF(Z62="B",IF(M61="P",BK62,""),IF(BG62="B",BK62,"")))</f>
        <v/>
      </c>
      <c r="AH62" s="1" t="str">
        <f>IF(M61="","",IF(Z62="B",IF(M61="B",BK62,""),IF(BG62="P",BK62,"")))</f>
        <v/>
      </c>
      <c r="AI62" s="1" t="str">
        <f t="shared" si="48"/>
        <v/>
      </c>
      <c r="AJ62" s="1" t="str">
        <f t="shared" si="49"/>
        <v/>
      </c>
      <c r="AK62" s="1">
        <f t="shared" si="32"/>
        <v>0</v>
      </c>
      <c r="AL62" s="1">
        <f t="shared" si="33"/>
        <v>0</v>
      </c>
      <c r="AM62" s="1" t="str">
        <f t="shared" si="45"/>
        <v/>
      </c>
      <c r="AN62" s="1">
        <f>IF(X62="",0,IFERROR(VLOOKUP(X57&amp;X58&amp;X59&amp;X60&amp;X61&amp;X62,BX:BY,2,FALSE),0))</f>
        <v>0</v>
      </c>
      <c r="AO62" s="1" t="str">
        <f t="shared" si="43"/>
        <v/>
      </c>
      <c r="AP62" s="1" t="str">
        <f t="shared" si="17"/>
        <v>N</v>
      </c>
      <c r="AQ62" s="1" t="str">
        <f t="shared" si="50"/>
        <v>N</v>
      </c>
      <c r="AR62" s="1" t="str">
        <f t="shared" si="51"/>
        <v>N</v>
      </c>
      <c r="AS62" s="1" t="str">
        <f t="shared" si="52"/>
        <v/>
      </c>
      <c r="AT62" s="15" t="str">
        <f>IF(AT61="Y","N",IF(M61="","",(IF(AND(F61&amp;F62="WW",OR(AO61&amp;AO62="SC",AO61&amp;AO62="CC")),"Y",IF(AND(F60&amp;F61&amp;F62="WLW",BI62&lt;&gt;"B",OR(F60&amp;F61&amp;F62="SCC",F60&amp;F61&amp;F62="CCC")),"Y","N")))))</f>
        <v/>
      </c>
      <c r="AU62" s="1" t="str">
        <f>IF(AU61="Y","N",IF(M61="","",IF(AND(K61&amp;K62="WW",OR(AO61&amp;AO62="SC",AO61&amp;AO62="CC")),"Y",IF(AND(K60&amp;K61&amp;K62="WLW",BK62&lt;&gt;"B",OR(AO60&amp;AO61&amp;AO62="SCC",AO60&amp;AO61&amp;AO62="CCC")),"Y","N"))))</f>
        <v/>
      </c>
      <c r="AV62" s="1" t="str">
        <f>IF(AV61="Y","N",IF(M61="","",IF(AND(R61&amp;R62="WW",OR(AO61&amp;AO62="SC",AO61&amp;AO62="CC")),"Y",IF(AND(R60&amp;R61&amp;R62="WLW",BM62&lt;&gt;"B",OR(AO60&amp;AO61&amp;AO62="SCC",AO60&amp;AO61&amp;AO62="CCC")),"Y","N"))))</f>
        <v/>
      </c>
      <c r="AW62" s="1" t="str">
        <f t="shared" si="53"/>
        <v/>
      </c>
      <c r="AX62" s="1" t="str">
        <f>IF(M61="","",IF(AA62="D3",IF(BG62="P",BM62,""),IF(BG62="B",BM62,"")))</f>
        <v/>
      </c>
      <c r="AY62" s="1" t="str">
        <f>IF(M61="","",IF(AA62="D3",IF(BG62="B",BM62,""),IF(BG62="P",BM62,"")))</f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56">IF(AZ57="",0,AZ57)&amp;IF(AZ58="",0,AZ58)&amp;IF(AZ59="",0,AZ59)&amp;IF(AZ60="",0,AZ60)&amp;IF(AZ61="",0,AZ61)</f>
        <v>00000</v>
      </c>
      <c r="BC62" s="1" t="str">
        <f t="shared" si="56"/>
        <v>00000</v>
      </c>
      <c r="BD62" s="1" t="str">
        <f t="shared" ref="BD62:BE109" si="57">IF(AZ56="",0,AZ56)&amp;IF(AZ57="",0,AZ57)&amp;IF(AZ58="",0,AZ58)&amp;IF(AZ59="",0,AZ59)&amp;IF(AZ60="",0,AZ60)&amp;IF(AZ61="",0,AZ61)</f>
        <v>000000</v>
      </c>
      <c r="BE62" s="1" t="str">
        <f t="shared" si="57"/>
        <v>000000</v>
      </c>
      <c r="BF62" s="1" t="str">
        <f t="shared" si="35"/>
        <v>B</v>
      </c>
      <c r="BG62" s="1" t="str">
        <f t="shared" si="36"/>
        <v>B</v>
      </c>
      <c r="BH62" s="1" t="str">
        <f>IF(AE61="",AF61,AE61)&amp;F61</f>
        <v/>
      </c>
      <c r="BI62" s="1">
        <f t="shared" si="37"/>
        <v>0</v>
      </c>
      <c r="BJ62" s="1" t="str">
        <f>IF(AG61="",AH61,AG61)&amp;K61</f>
        <v/>
      </c>
      <c r="BK62" s="1">
        <f t="shared" si="38"/>
        <v>0</v>
      </c>
      <c r="BL62" s="1" t="str">
        <f>IF(AI61="",AJ61,AI61)&amp;R61</f>
        <v/>
      </c>
      <c r="BM62" s="1">
        <f t="shared" si="39"/>
        <v>0</v>
      </c>
      <c r="BN62" s="1" t="str">
        <f t="shared" si="40"/>
        <v>0</v>
      </c>
      <c r="BO62" s="1" t="str">
        <f t="shared" si="41"/>
        <v>0</v>
      </c>
      <c r="BP62" s="1" t="str">
        <f t="shared" si="42"/>
        <v>0</v>
      </c>
      <c r="BS62" s="1">
        <f>General!A60</f>
        <v>0</v>
      </c>
      <c r="BT62" s="1">
        <f>General!B60</f>
        <v>0</v>
      </c>
      <c r="BU62" s="1" t="str">
        <f>General!C60</f>
        <v/>
      </c>
      <c r="BV62" s="1">
        <f>General!D60</f>
        <v>0</v>
      </c>
      <c r="BX62" s="1" t="str">
        <f>General!F60</f>
        <v>WLWWW</v>
      </c>
      <c r="BY62" s="1">
        <f>General!G60</f>
        <v>6</v>
      </c>
    </row>
    <row r="63" spans="1:77" ht="15.75" thickBot="1">
      <c r="A63" s="1">
        <v>54</v>
      </c>
      <c r="B63" s="9" t="str">
        <f t="shared" si="46"/>
        <v/>
      </c>
      <c r="C63" s="102" t="str">
        <f t="shared" si="1"/>
        <v/>
      </c>
      <c r="D63" s="97" t="str">
        <f t="shared" si="23"/>
        <v/>
      </c>
      <c r="E63" s="98" t="str">
        <f t="shared" si="24"/>
        <v/>
      </c>
      <c r="F63" s="8" t="str">
        <f t="shared" si="12"/>
        <v/>
      </c>
      <c r="H63" s="105" t="str">
        <f t="shared" si="2"/>
        <v/>
      </c>
      <c r="I63" s="97" t="str">
        <f t="shared" si="25"/>
        <v/>
      </c>
      <c r="J63" s="98" t="str">
        <f t="shared" si="26"/>
        <v/>
      </c>
      <c r="K63" s="8" t="str">
        <f t="shared" si="27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7" t="str">
        <f t="shared" si="28"/>
        <v/>
      </c>
      <c r="Q63" s="98" t="str">
        <f t="shared" si="29"/>
        <v/>
      </c>
      <c r="R63" s="4" t="str">
        <f t="shared" si="30"/>
        <v/>
      </c>
      <c r="S63" s="4" t="str">
        <f t="shared" si="47"/>
        <v/>
      </c>
      <c r="T63" s="107" t="str">
        <f t="shared" si="31"/>
        <v/>
      </c>
      <c r="U63" s="4" t="str">
        <f>IF(M63="","",IF(B63="NB",U62,IF(T63="",SUM($T$5:$T63)+S63,SUM($T$5:$T63))))</f>
        <v/>
      </c>
      <c r="V63" s="109" t="str">
        <f t="shared" si="0"/>
        <v/>
      </c>
      <c r="W63" s="83" t="e">
        <f>IF(M63="","",IF(K63="W",0+BO63,0-BO63)+IF(F63="W",0+BN63,0-BN63))+IF(R63="W",0+BP63,0-BP63)</f>
        <v>#VALUE!</v>
      </c>
      <c r="X63" s="85" t="str">
        <f t="shared" si="14"/>
        <v/>
      </c>
      <c r="Y63" s="9" t="str">
        <f t="shared" si="6"/>
        <v>B</v>
      </c>
      <c r="Z63" s="4" t="str">
        <f t="shared" si="7"/>
        <v>B</v>
      </c>
      <c r="AA63" s="4" t="str">
        <f t="shared" si="8"/>
        <v>D3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>IF(M62="","",IF(Y63="B",IF(M62="P",BI63,""),IF(BG63="P",BI63,"")))</f>
        <v/>
      </c>
      <c r="AF63" s="1" t="str">
        <f>IF(M62="","",IF(Y63="B",IF(M62="B",BI63,""),IF(BG63="B",BI63,"")))</f>
        <v/>
      </c>
      <c r="AG63" s="1" t="str">
        <f>IF(M62="","",IF(Z63="B",IF(M62="P",BK63,""),IF(BG63="B",BK63,"")))</f>
        <v/>
      </c>
      <c r="AH63" s="1" t="str">
        <f>IF(M62="","",IF(Z63="B",IF(M62="B",BK63,""),IF(BG63="P",BK63,"")))</f>
        <v/>
      </c>
      <c r="AI63" s="1" t="str">
        <f t="shared" si="48"/>
        <v/>
      </c>
      <c r="AJ63" s="1" t="str">
        <f t="shared" si="49"/>
        <v/>
      </c>
      <c r="AK63" s="1">
        <f t="shared" si="32"/>
        <v>0</v>
      </c>
      <c r="AL63" s="1">
        <f t="shared" si="33"/>
        <v>0</v>
      </c>
      <c r="AM63" s="1" t="str">
        <f t="shared" si="45"/>
        <v/>
      </c>
      <c r="AN63" s="1">
        <f>IF(X63="",0,IFERROR(VLOOKUP(X58&amp;X59&amp;X60&amp;X61&amp;X62&amp;X63,BX:BY,2,FALSE),0))</f>
        <v>0</v>
      </c>
      <c r="AO63" s="1" t="str">
        <f t="shared" si="43"/>
        <v/>
      </c>
      <c r="AP63" s="1" t="str">
        <f t="shared" si="17"/>
        <v>N</v>
      </c>
      <c r="AQ63" s="1" t="str">
        <f t="shared" si="50"/>
        <v>N</v>
      </c>
      <c r="AR63" s="1" t="str">
        <f t="shared" si="51"/>
        <v>N</v>
      </c>
      <c r="AS63" s="1" t="str">
        <f t="shared" si="52"/>
        <v/>
      </c>
      <c r="AT63" s="15" t="str">
        <f>IF(AT62="Y","N",IF(M62="","",(IF(AND(F62&amp;F63="WW",OR(AO62&amp;AO63="SC",AO62&amp;AO63="CC")),"Y",IF(AND(F61&amp;F62&amp;F63="WLW",BI63&lt;&gt;"B",OR(F61&amp;F62&amp;F63="SCC",F61&amp;F62&amp;F63="CCC")),"Y","N")))))</f>
        <v/>
      </c>
      <c r="AU63" s="1" t="str">
        <f>IF(AU62="Y","N",IF(M62="","",IF(AND(K62&amp;K63="WW",OR(AO62&amp;AO63="SC",AO62&amp;AO63="CC")),"Y",IF(AND(K61&amp;K62&amp;K63="WLW",BK63&lt;&gt;"B",OR(AO61&amp;AO62&amp;AO63="SCC",AO61&amp;AO62&amp;AO63="CCC")),"Y","N"))))</f>
        <v/>
      </c>
      <c r="AV63" s="1" t="str">
        <f>IF(AV62="Y","N",IF(M62="","",IF(AND(R62&amp;R63="WW",OR(AO62&amp;AO63="SC",AO62&amp;AO63="CC")),"Y",IF(AND(R61&amp;R62&amp;R63="WLW",BM63&lt;&gt;"B",OR(AO61&amp;AO62&amp;AO63="SCC",AO61&amp;AO62&amp;AO63="CCC")),"Y","N"))))</f>
        <v/>
      </c>
      <c r="AW63" s="1" t="str">
        <f t="shared" si="53"/>
        <v/>
      </c>
      <c r="AX63" s="1" t="str">
        <f>IF(M62="","",IF(AA63="D3",IF(BG63="P",BM63,""),IF(BG63="B",BM63,"")))</f>
        <v/>
      </c>
      <c r="AY63" s="1" t="str">
        <f>IF(M62="","",IF(AA63="D3",IF(BG63="B",BM63,""),IF(BG63="P",BM63,"")))</f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56"/>
        <v>00000</v>
      </c>
      <c r="BC63" s="1" t="str">
        <f t="shared" si="56"/>
        <v>00000</v>
      </c>
      <c r="BD63" s="1" t="str">
        <f t="shared" si="57"/>
        <v>000000</v>
      </c>
      <c r="BE63" s="1" t="str">
        <f t="shared" si="57"/>
        <v>000000</v>
      </c>
      <c r="BF63" s="1" t="str">
        <f t="shared" si="35"/>
        <v>B</v>
      </c>
      <c r="BG63" s="1" t="str">
        <f t="shared" si="36"/>
        <v>B</v>
      </c>
      <c r="BH63" s="1" t="str">
        <f>IF(AE62="",AF62,AE62)&amp;F62</f>
        <v/>
      </c>
      <c r="BI63" s="1">
        <f t="shared" si="37"/>
        <v>0</v>
      </c>
      <c r="BJ63" s="1" t="str">
        <f>IF(AG62="",AH62,AG62)&amp;K62</f>
        <v/>
      </c>
      <c r="BK63" s="1">
        <f t="shared" si="38"/>
        <v>0</v>
      </c>
      <c r="BL63" s="1" t="str">
        <f>IF(AI62="",AJ62,AI62)&amp;R62</f>
        <v/>
      </c>
      <c r="BM63" s="1">
        <f t="shared" si="39"/>
        <v>0</v>
      </c>
      <c r="BN63" s="1" t="str">
        <f t="shared" si="40"/>
        <v>0</v>
      </c>
      <c r="BO63" s="1" t="str">
        <f t="shared" si="41"/>
        <v>0</v>
      </c>
      <c r="BP63" s="1" t="str">
        <f t="shared" si="42"/>
        <v>0</v>
      </c>
      <c r="BS63" s="1">
        <f>General!A61</f>
        <v>0</v>
      </c>
      <c r="BT63" s="1">
        <f>General!B61</f>
        <v>0</v>
      </c>
      <c r="BU63" s="1" t="str">
        <f>General!C61</f>
        <v/>
      </c>
      <c r="BV63" s="1">
        <f>General!D61</f>
        <v>0</v>
      </c>
      <c r="BX63" s="1" t="str">
        <f>General!F61</f>
        <v>WWWWW</v>
      </c>
      <c r="BY63" s="1">
        <f>General!G61</f>
        <v>6</v>
      </c>
    </row>
    <row r="64" spans="1:77" ht="15.75" thickBot="1">
      <c r="A64" s="1">
        <v>55</v>
      </c>
      <c r="B64" s="86" t="str">
        <f t="shared" si="46"/>
        <v/>
      </c>
      <c r="C64" s="103" t="str">
        <f t="shared" si="1"/>
        <v/>
      </c>
      <c r="D64" s="99" t="str">
        <f t="shared" si="23"/>
        <v/>
      </c>
      <c r="E64" s="100" t="str">
        <f t="shared" si="24"/>
        <v/>
      </c>
      <c r="F64" s="10" t="str">
        <f t="shared" si="12"/>
        <v/>
      </c>
      <c r="H64" s="106" t="str">
        <f t="shared" si="2"/>
        <v/>
      </c>
      <c r="I64" s="99" t="str">
        <f t="shared" si="25"/>
        <v/>
      </c>
      <c r="J64" s="100" t="str">
        <f t="shared" si="26"/>
        <v/>
      </c>
      <c r="K64" s="10" t="str">
        <f t="shared" si="27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99" t="str">
        <f t="shared" si="28"/>
        <v/>
      </c>
      <c r="Q64" s="100" t="str">
        <f t="shared" si="29"/>
        <v/>
      </c>
      <c r="R64" s="5" t="str">
        <f t="shared" si="30"/>
        <v/>
      </c>
      <c r="S64" s="5" t="str">
        <f t="shared" si="47"/>
        <v/>
      </c>
      <c r="T64" s="107" t="str">
        <f t="shared" si="31"/>
        <v/>
      </c>
      <c r="U64" s="5" t="str">
        <f>IF(M64="","",IF(B64="NB",U63,IF(T64="",SUM($T$5:$T64)+S64,SUM($T$5:$T64))))</f>
        <v/>
      </c>
      <c r="V64" s="110" t="str">
        <f t="shared" si="0"/>
        <v/>
      </c>
      <c r="W64" s="83" t="e">
        <f>IF(M64="","",IF(K64="W",0+BO64,0-BO64)+IF(F64="W",0+BN64,0-BN64))+IF(R64="W",0+BP64,0-BP64)</f>
        <v>#VALUE!</v>
      </c>
      <c r="X64" s="85" t="str">
        <f t="shared" si="14"/>
        <v/>
      </c>
      <c r="Y64" s="9" t="str">
        <f t="shared" si="6"/>
        <v>B</v>
      </c>
      <c r="Z64" s="4" t="str">
        <f t="shared" si="7"/>
        <v>B</v>
      </c>
      <c r="AA64" s="4" t="str">
        <f t="shared" si="8"/>
        <v>D3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>IF(M63="","",IF(Y64="B",IF(M63="P",BI64,""),IF(BG64="P",BI64,"")))</f>
        <v/>
      </c>
      <c r="AF64" s="1" t="str">
        <f>IF(M63="","",IF(Y64="B",IF(M63="B",BI64,""),IF(BG64="B",BI64,"")))</f>
        <v/>
      </c>
      <c r="AG64" s="1" t="str">
        <f>IF(M63="","",IF(Z64="B",IF(M63="P",BK64,""),IF(BG64="B",BK64,"")))</f>
        <v/>
      </c>
      <c r="AH64" s="1" t="str">
        <f>IF(M63="","",IF(Z64="B",IF(M63="B",BK64,""),IF(BG64="P",BK64,"")))</f>
        <v/>
      </c>
      <c r="AI64" s="1" t="str">
        <f t="shared" si="48"/>
        <v/>
      </c>
      <c r="AJ64" s="1" t="str">
        <f t="shared" si="49"/>
        <v/>
      </c>
      <c r="AK64" s="1">
        <f t="shared" si="32"/>
        <v>0</v>
      </c>
      <c r="AL64" s="1">
        <f t="shared" si="33"/>
        <v>0</v>
      </c>
      <c r="AM64" s="1" t="str">
        <f t="shared" si="45"/>
        <v/>
      </c>
      <c r="AN64" s="1">
        <f>IF(X64="",0,IFERROR(VLOOKUP(X59&amp;X60&amp;X61&amp;X62&amp;X63&amp;X64,BX:BY,2,FALSE),0))</f>
        <v>0</v>
      </c>
      <c r="AO64" s="1" t="str">
        <f t="shared" si="43"/>
        <v/>
      </c>
      <c r="AP64" s="1" t="str">
        <f t="shared" si="17"/>
        <v>N</v>
      </c>
      <c r="AQ64" s="1" t="str">
        <f t="shared" si="50"/>
        <v>N</v>
      </c>
      <c r="AR64" s="1" t="str">
        <f t="shared" si="51"/>
        <v>N</v>
      </c>
      <c r="AS64" s="1" t="str">
        <f t="shared" si="52"/>
        <v/>
      </c>
      <c r="AT64" s="15" t="str">
        <f>IF(AT63="Y","N",IF(M63="","",(IF(AND(F63&amp;F64="WW",OR(AO63&amp;AO64="SC",AO63&amp;AO64="CC")),"Y",IF(AND(F62&amp;F63&amp;F64="WLW",BI64&lt;&gt;"B",OR(F62&amp;F63&amp;F64="SCC",F62&amp;F63&amp;F64="CCC")),"Y","N")))))</f>
        <v/>
      </c>
      <c r="AU64" s="1" t="str">
        <f>IF(AU63="Y","N",IF(M63="","",IF(AND(K63&amp;K64="WW",OR(AO63&amp;AO64="SC",AO63&amp;AO64="CC")),"Y",IF(AND(K62&amp;K63&amp;K64="WLW",BK64&lt;&gt;"B",OR(AO62&amp;AO63&amp;AO64="SCC",AO62&amp;AO63&amp;AO64="CCC")),"Y","N"))))</f>
        <v/>
      </c>
      <c r="AV64" s="1" t="str">
        <f>IF(AV63="Y","N",IF(M63="","",IF(AND(R63&amp;R64="WW",OR(AO63&amp;AO64="SC",AO63&amp;AO64="CC")),"Y",IF(AND(R62&amp;R63&amp;R64="WLW",BM64&lt;&gt;"B",OR(AO62&amp;AO63&amp;AO64="SCC",AO62&amp;AO63&amp;AO64="CCC")),"Y","N"))))</f>
        <v/>
      </c>
      <c r="AW64" s="1" t="str">
        <f t="shared" si="53"/>
        <v/>
      </c>
      <c r="AX64" s="1" t="str">
        <f>IF(M63="","",IF(AA64="D3",IF(BG64="P",BM64,""),IF(BG64="B",BM64,"")))</f>
        <v/>
      </c>
      <c r="AY64" s="1" t="str">
        <f>IF(M63="","",IF(AA64="D3",IF(BG64="B",BM64,""),IF(BG64="P",BM64,"")))</f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56"/>
        <v>00000</v>
      </c>
      <c r="BC64" s="1" t="str">
        <f t="shared" si="56"/>
        <v>00000</v>
      </c>
      <c r="BD64" s="1" t="str">
        <f t="shared" si="57"/>
        <v>000000</v>
      </c>
      <c r="BE64" s="1" t="str">
        <f t="shared" si="57"/>
        <v>000000</v>
      </c>
      <c r="BF64" s="1" t="str">
        <f t="shared" si="35"/>
        <v>B</v>
      </c>
      <c r="BG64" s="1" t="str">
        <f t="shared" si="36"/>
        <v>B</v>
      </c>
      <c r="BH64" s="1" t="str">
        <f>IF(AE63="",AF63,AE63)&amp;F63</f>
        <v/>
      </c>
      <c r="BI64" s="1">
        <f t="shared" si="37"/>
        <v>0</v>
      </c>
      <c r="BJ64" s="1" t="str">
        <f>IF(AG63="",AH63,AG63)&amp;K63</f>
        <v/>
      </c>
      <c r="BK64" s="1">
        <f t="shared" si="38"/>
        <v>0</v>
      </c>
      <c r="BL64" s="1" t="str">
        <f>IF(AI63="",AJ63,AI63)&amp;R63</f>
        <v/>
      </c>
      <c r="BM64" s="1">
        <f t="shared" si="39"/>
        <v>0</v>
      </c>
      <c r="BN64" s="1" t="str">
        <f t="shared" si="40"/>
        <v>0</v>
      </c>
      <c r="BO64" s="1" t="str">
        <f t="shared" si="41"/>
        <v>0</v>
      </c>
      <c r="BP64" s="1" t="str">
        <f t="shared" si="42"/>
        <v>0</v>
      </c>
      <c r="BS64" s="1">
        <f>General!A62</f>
        <v>0</v>
      </c>
      <c r="BT64" s="1">
        <f>General!B62</f>
        <v>0</v>
      </c>
      <c r="BU64" s="1">
        <f>General!C62</f>
        <v>0</v>
      </c>
      <c r="BV64" s="1">
        <f>General!D62</f>
        <v>0</v>
      </c>
      <c r="BX64" s="1" t="str">
        <f>General!F62</f>
        <v>LLLLLL</v>
      </c>
      <c r="BY64" s="1">
        <f>General!G62</f>
        <v>-6</v>
      </c>
    </row>
    <row r="65" spans="1:77" ht="15.75" thickBot="1">
      <c r="A65" s="1">
        <v>56</v>
      </c>
      <c r="B65" s="12" t="str">
        <f t="shared" si="46"/>
        <v/>
      </c>
      <c r="C65" s="101" t="str">
        <f t="shared" si="1"/>
        <v/>
      </c>
      <c r="D65" s="13" t="str">
        <f t="shared" si="23"/>
        <v/>
      </c>
      <c r="E65" s="45" t="str">
        <f t="shared" si="24"/>
        <v/>
      </c>
      <c r="F65" s="14" t="str">
        <f t="shared" si="12"/>
        <v/>
      </c>
      <c r="H65" s="104" t="str">
        <f t="shared" si="2"/>
        <v/>
      </c>
      <c r="I65" s="13" t="str">
        <f t="shared" si="25"/>
        <v/>
      </c>
      <c r="J65" s="45" t="str">
        <f t="shared" si="26"/>
        <v/>
      </c>
      <c r="K65" s="14" t="str">
        <f t="shared" si="27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28"/>
        <v/>
      </c>
      <c r="Q65" s="45" t="str">
        <f t="shared" si="29"/>
        <v/>
      </c>
      <c r="R65" s="96" t="str">
        <f t="shared" si="30"/>
        <v/>
      </c>
      <c r="S65" s="96" t="str">
        <f t="shared" si="47"/>
        <v/>
      </c>
      <c r="T65" s="107" t="str">
        <f t="shared" si="31"/>
        <v/>
      </c>
      <c r="U65" s="96" t="str">
        <f>IF(M65="","",IF(B65="NB",U64,IF(T65="",SUM($T$5:$T65)+S65,SUM($T$5:$T65))))</f>
        <v/>
      </c>
      <c r="V65" s="108" t="str">
        <f t="shared" si="0"/>
        <v/>
      </c>
      <c r="W65" s="83" t="e">
        <f>IF(M65="","",IF(K65="W",0+BO65,0-BO65)+IF(F65="W",0+BN65,0-BN65))+IF(R65="W",0+BP65,0-BP65)</f>
        <v>#VALUE!</v>
      </c>
      <c r="X65" s="85" t="str">
        <f t="shared" si="14"/>
        <v/>
      </c>
      <c r="Y65" s="9" t="str">
        <f t="shared" si="6"/>
        <v>B</v>
      </c>
      <c r="Z65" s="4" t="str">
        <f t="shared" si="7"/>
        <v>B</v>
      </c>
      <c r="AA65" s="4" t="str">
        <f t="shared" si="8"/>
        <v>D3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>IF(M64="","",IF(Y65="B",IF(M64="P",BI65,""),IF(BG65="P",BI65,"")))</f>
        <v/>
      </c>
      <c r="AF65" s="1" t="str">
        <f>IF(M64="","",IF(Y65="B",IF(M64="B",BI65,""),IF(BG65="B",BI65,"")))</f>
        <v/>
      </c>
      <c r="AG65" s="1" t="str">
        <f>IF(M64="","",IF(Z65="B",IF(M64="P",BK65,""),IF(BG65="B",BK65,"")))</f>
        <v/>
      </c>
      <c r="AH65" s="1" t="str">
        <f>IF(M64="","",IF(Z65="B",IF(M64="B",BK65,""),IF(BG65="P",BK65,"")))</f>
        <v/>
      </c>
      <c r="AI65" s="1" t="str">
        <f t="shared" si="48"/>
        <v/>
      </c>
      <c r="AJ65" s="1" t="str">
        <f t="shared" si="49"/>
        <v/>
      </c>
      <c r="AK65" s="1">
        <f t="shared" si="32"/>
        <v>0</v>
      </c>
      <c r="AL65" s="1">
        <f t="shared" si="33"/>
        <v>0</v>
      </c>
      <c r="AM65" s="1" t="str">
        <f t="shared" si="45"/>
        <v/>
      </c>
      <c r="AN65" s="1">
        <f>IF(X65="",0,IFERROR(VLOOKUP(X60&amp;X61&amp;X62&amp;X63&amp;X64&amp;X65,BX:BY,2,FALSE),0))</f>
        <v>0</v>
      </c>
      <c r="AO65" s="1" t="str">
        <f t="shared" si="43"/>
        <v/>
      </c>
      <c r="AP65" s="1" t="str">
        <f t="shared" si="17"/>
        <v>N</v>
      </c>
      <c r="AQ65" s="1" t="str">
        <f t="shared" si="50"/>
        <v>N</v>
      </c>
      <c r="AR65" s="1" t="str">
        <f t="shared" si="51"/>
        <v>N</v>
      </c>
      <c r="AS65" s="1" t="str">
        <f t="shared" si="52"/>
        <v/>
      </c>
      <c r="AT65" s="15" t="str">
        <f>IF(AT64="Y","N",IF(M64="","",(IF(AND(F64&amp;F65="WW",OR(AO64&amp;AO65="SC",AO64&amp;AO65="CC")),"Y",IF(AND(F63&amp;F64&amp;F65="WLW",BI65&lt;&gt;"B",OR(F63&amp;F64&amp;F65="SCC",F63&amp;F64&amp;F65="CCC")),"Y","N")))))</f>
        <v/>
      </c>
      <c r="AU65" s="1" t="str">
        <f>IF(AU64="Y","N",IF(M64="","",IF(AND(K64&amp;K65="WW",OR(AO64&amp;AO65="SC",AO64&amp;AO65="CC")),"Y",IF(AND(K63&amp;K64&amp;K65="WLW",BK65&lt;&gt;"B",OR(AO63&amp;AO64&amp;AO65="SCC",AO63&amp;AO64&amp;AO65="CCC")),"Y","N"))))</f>
        <v/>
      </c>
      <c r="AV65" s="1" t="str">
        <f>IF(AV64="Y","N",IF(M64="","",IF(AND(R64&amp;R65="WW",OR(AO64&amp;AO65="SC",AO64&amp;AO65="CC")),"Y",IF(AND(R63&amp;R64&amp;R65="WLW",BM65&lt;&gt;"B",OR(AO63&amp;AO64&amp;AO65="SCC",AO63&amp;AO64&amp;AO65="CCC")),"Y","N"))))</f>
        <v/>
      </c>
      <c r="AW65" s="1" t="str">
        <f t="shared" si="53"/>
        <v/>
      </c>
      <c r="AX65" s="1" t="str">
        <f>IF(M64="","",IF(AA65="D3",IF(BG65="P",BM65,""),IF(BG65="B",BM65,"")))</f>
        <v/>
      </c>
      <c r="AY65" s="1" t="str">
        <f>IF(M64="","",IF(AA65="D3",IF(BG65="B",BM65,""),IF(BG65="P",BM65,"")))</f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56"/>
        <v>00000</v>
      </c>
      <c r="BC65" s="1" t="str">
        <f t="shared" si="56"/>
        <v>00000</v>
      </c>
      <c r="BD65" s="1" t="str">
        <f t="shared" si="57"/>
        <v>000000</v>
      </c>
      <c r="BE65" s="1" t="str">
        <f t="shared" si="57"/>
        <v>000000</v>
      </c>
      <c r="BF65" s="1" t="str">
        <f t="shared" si="35"/>
        <v>B</v>
      </c>
      <c r="BG65" s="1" t="str">
        <f t="shared" si="36"/>
        <v>B</v>
      </c>
      <c r="BH65" s="1" t="str">
        <f>IF(AE64="",AF64,AE64)&amp;F64</f>
        <v/>
      </c>
      <c r="BI65" s="1">
        <f t="shared" si="37"/>
        <v>0</v>
      </c>
      <c r="BJ65" s="1" t="str">
        <f>IF(AG64="",AH64,AG64)&amp;K64</f>
        <v/>
      </c>
      <c r="BK65" s="1">
        <f t="shared" si="38"/>
        <v>0</v>
      </c>
      <c r="BL65" s="1" t="str">
        <f>IF(AI64="",AJ64,AI64)&amp;R64</f>
        <v/>
      </c>
      <c r="BM65" s="1">
        <f t="shared" si="39"/>
        <v>0</v>
      </c>
      <c r="BN65" s="1" t="str">
        <f t="shared" si="40"/>
        <v>0</v>
      </c>
      <c r="BO65" s="1" t="str">
        <f t="shared" si="41"/>
        <v>0</v>
      </c>
      <c r="BP65" s="1" t="str">
        <f t="shared" si="42"/>
        <v>0</v>
      </c>
      <c r="BS65" s="1">
        <f>General!A63</f>
        <v>0</v>
      </c>
      <c r="BT65" s="1">
        <f>General!B63</f>
        <v>0</v>
      </c>
      <c r="BU65" s="1">
        <f>General!C63</f>
        <v>0</v>
      </c>
      <c r="BV65" s="1">
        <f>General!D63</f>
        <v>0</v>
      </c>
      <c r="BX65" s="1" t="str">
        <f>General!F63</f>
        <v>LLLLLW</v>
      </c>
      <c r="BY65" s="1">
        <f>General!G63</f>
        <v>1</v>
      </c>
    </row>
    <row r="66" spans="1:77" ht="15.75" thickBot="1">
      <c r="A66" s="1">
        <v>57</v>
      </c>
      <c r="B66" s="9" t="str">
        <f t="shared" si="46"/>
        <v/>
      </c>
      <c r="C66" s="102" t="str">
        <f t="shared" si="1"/>
        <v/>
      </c>
      <c r="D66" s="97" t="str">
        <f t="shared" si="23"/>
        <v/>
      </c>
      <c r="E66" s="98" t="str">
        <f t="shared" si="24"/>
        <v/>
      </c>
      <c r="F66" s="8" t="str">
        <f t="shared" si="12"/>
        <v/>
      </c>
      <c r="H66" s="105" t="str">
        <f t="shared" si="2"/>
        <v/>
      </c>
      <c r="I66" s="97" t="str">
        <f t="shared" si="25"/>
        <v/>
      </c>
      <c r="J66" s="98" t="str">
        <f t="shared" si="26"/>
        <v/>
      </c>
      <c r="K66" s="8" t="str">
        <f t="shared" si="27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7" t="str">
        <f t="shared" si="28"/>
        <v/>
      </c>
      <c r="Q66" s="98" t="str">
        <f t="shared" si="29"/>
        <v/>
      </c>
      <c r="R66" s="4" t="str">
        <f t="shared" si="30"/>
        <v/>
      </c>
      <c r="S66" s="4" t="str">
        <f t="shared" si="47"/>
        <v/>
      </c>
      <c r="T66" s="107" t="str">
        <f t="shared" si="31"/>
        <v/>
      </c>
      <c r="U66" s="4" t="str">
        <f>IF(M66="","",IF(B66="NB",U65,IF(T66="",SUM($T$5:$T66)+S66,SUM($T$5:$T66))))</f>
        <v/>
      </c>
      <c r="V66" s="109" t="str">
        <f t="shared" si="0"/>
        <v/>
      </c>
      <c r="W66" s="83" t="e">
        <f>IF(M66="","",IF(K66="W",0+BO66,0-BO66)+IF(F66="W",0+BN66,0-BN66))+IF(R66="W",0+BP66,0-BP66)</f>
        <v>#VALUE!</v>
      </c>
      <c r="X66" s="85" t="str">
        <f t="shared" si="14"/>
        <v/>
      </c>
      <c r="Y66" s="9" t="str">
        <f t="shared" si="6"/>
        <v>B</v>
      </c>
      <c r="Z66" s="4" t="str">
        <f t="shared" si="7"/>
        <v>B</v>
      </c>
      <c r="AA66" s="4" t="str">
        <f t="shared" si="8"/>
        <v>D3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>IF(M65="","",IF(Y66="B",IF(M65="P",BI66,""),IF(BG66="P",BI66,"")))</f>
        <v/>
      </c>
      <c r="AF66" s="1" t="str">
        <f>IF(M65="","",IF(Y66="B",IF(M65="B",BI66,""),IF(BG66="B",BI66,"")))</f>
        <v/>
      </c>
      <c r="AG66" s="1" t="str">
        <f>IF(M65="","",IF(Z66="B",IF(M65="P",BK66,""),IF(BG66="B",BK66,"")))</f>
        <v/>
      </c>
      <c r="AH66" s="1" t="str">
        <f>IF(M65="","",IF(Z66="B",IF(M65="B",BK66,""),IF(BG66="P",BK66,"")))</f>
        <v/>
      </c>
      <c r="AI66" s="1" t="str">
        <f t="shared" si="48"/>
        <v/>
      </c>
      <c r="AJ66" s="1" t="str">
        <f t="shared" si="49"/>
        <v/>
      </c>
      <c r="AK66" s="1">
        <f t="shared" si="32"/>
        <v>0</v>
      </c>
      <c r="AL66" s="1">
        <f t="shared" si="33"/>
        <v>0</v>
      </c>
      <c r="AM66" s="1" t="str">
        <f t="shared" si="45"/>
        <v/>
      </c>
      <c r="AN66" s="1">
        <f>IF(X66="",0,IFERROR(VLOOKUP(X61&amp;X62&amp;X63&amp;X64&amp;X65&amp;X66,BX:BY,2,FALSE),0))</f>
        <v>0</v>
      </c>
      <c r="AO66" s="1" t="str">
        <f t="shared" si="43"/>
        <v/>
      </c>
      <c r="AP66" s="1" t="str">
        <f t="shared" si="17"/>
        <v>N</v>
      </c>
      <c r="AQ66" s="1" t="str">
        <f t="shared" si="50"/>
        <v>N</v>
      </c>
      <c r="AR66" s="1" t="str">
        <f t="shared" si="51"/>
        <v>N</v>
      </c>
      <c r="AS66" s="1" t="str">
        <f t="shared" si="52"/>
        <v/>
      </c>
      <c r="AT66" s="15" t="str">
        <f>IF(AT65="Y","N",IF(M65="","",(IF(AND(F65&amp;F66="WW",OR(AO65&amp;AO66="SC",AO65&amp;AO66="CC")),"Y",IF(AND(F64&amp;F65&amp;F66="WLW",BI66&lt;&gt;"B",OR(F64&amp;F65&amp;F66="SCC",F64&amp;F65&amp;F66="CCC")),"Y","N")))))</f>
        <v/>
      </c>
      <c r="AU66" s="1" t="str">
        <f>IF(AU65="Y","N",IF(M65="","",IF(AND(K65&amp;K66="WW",OR(AO65&amp;AO66="SC",AO65&amp;AO66="CC")),"Y",IF(AND(K64&amp;K65&amp;K66="WLW",BK66&lt;&gt;"B",OR(AO64&amp;AO65&amp;AO66="SCC",AO64&amp;AO65&amp;AO66="CCC")),"Y","N"))))</f>
        <v/>
      </c>
      <c r="AV66" s="1" t="str">
        <f>IF(AV65="Y","N",IF(M65="","",IF(AND(R65&amp;R66="WW",OR(AO65&amp;AO66="SC",AO65&amp;AO66="CC")),"Y",IF(AND(R64&amp;R65&amp;R66="WLW",BM66&lt;&gt;"B",OR(AO64&amp;AO65&amp;AO66="SCC",AO64&amp;AO65&amp;AO66="CCC")),"Y","N"))))</f>
        <v/>
      </c>
      <c r="AW66" s="1" t="str">
        <f t="shared" si="53"/>
        <v/>
      </c>
      <c r="AX66" s="1" t="str">
        <f>IF(M65="","",IF(AA66="D3",IF(BG66="P",BM66,""),IF(BG66="B",BM66,"")))</f>
        <v/>
      </c>
      <c r="AY66" s="1" t="str">
        <f>IF(M65="","",IF(AA66="D3",IF(BG66="B",BM66,""),IF(BG66="P",BM66,"")))</f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56"/>
        <v>00000</v>
      </c>
      <c r="BC66" s="1" t="str">
        <f t="shared" si="56"/>
        <v>00000</v>
      </c>
      <c r="BD66" s="1" t="str">
        <f t="shared" si="57"/>
        <v>000000</v>
      </c>
      <c r="BE66" s="1" t="str">
        <f t="shared" si="57"/>
        <v>000000</v>
      </c>
      <c r="BF66" s="1" t="str">
        <f t="shared" si="35"/>
        <v>B</v>
      </c>
      <c r="BG66" s="1" t="str">
        <f t="shared" si="36"/>
        <v>B</v>
      </c>
      <c r="BH66" s="1" t="str">
        <f>IF(AE65="",AF65,AE65)&amp;F65</f>
        <v/>
      </c>
      <c r="BI66" s="1">
        <f t="shared" si="37"/>
        <v>0</v>
      </c>
      <c r="BJ66" s="1" t="str">
        <f>IF(AG65="",AH65,AG65)&amp;K65</f>
        <v/>
      </c>
      <c r="BK66" s="1">
        <f t="shared" si="38"/>
        <v>0</v>
      </c>
      <c r="BL66" s="1" t="str">
        <f>IF(AI65="",AJ65,AI65)&amp;R65</f>
        <v/>
      </c>
      <c r="BM66" s="1">
        <f t="shared" si="39"/>
        <v>0</v>
      </c>
      <c r="BN66" s="1" t="str">
        <f t="shared" si="40"/>
        <v>0</v>
      </c>
      <c r="BO66" s="1" t="str">
        <f t="shared" si="41"/>
        <v>0</v>
      </c>
      <c r="BP66" s="1" t="str">
        <f t="shared" si="42"/>
        <v>0</v>
      </c>
      <c r="BS66" s="1">
        <f>General!A64</f>
        <v>0</v>
      </c>
      <c r="BT66" s="1">
        <f>General!B64</f>
        <v>0</v>
      </c>
      <c r="BU66" s="1">
        <f>General!C64</f>
        <v>0</v>
      </c>
      <c r="BV66" s="1">
        <f>General!D64</f>
        <v>0</v>
      </c>
      <c r="BX66" s="1" t="str">
        <f>General!F64</f>
        <v>LLLLWL</v>
      </c>
      <c r="BY66" s="1">
        <f>General!G64</f>
        <v>-1</v>
      </c>
    </row>
    <row r="67" spans="1:77" ht="15.75" thickBot="1">
      <c r="A67" s="1">
        <v>58</v>
      </c>
      <c r="B67" s="9" t="str">
        <f t="shared" si="46"/>
        <v/>
      </c>
      <c r="C67" s="102" t="str">
        <f t="shared" si="1"/>
        <v/>
      </c>
      <c r="D67" s="97" t="str">
        <f t="shared" si="23"/>
        <v/>
      </c>
      <c r="E67" s="98" t="str">
        <f t="shared" si="24"/>
        <v/>
      </c>
      <c r="F67" s="8" t="str">
        <f t="shared" si="12"/>
        <v/>
      </c>
      <c r="H67" s="105" t="str">
        <f t="shared" si="2"/>
        <v/>
      </c>
      <c r="I67" s="97" t="str">
        <f t="shared" si="25"/>
        <v/>
      </c>
      <c r="J67" s="98" t="str">
        <f t="shared" si="26"/>
        <v/>
      </c>
      <c r="K67" s="8" t="str">
        <f t="shared" si="27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7" t="str">
        <f t="shared" si="28"/>
        <v/>
      </c>
      <c r="Q67" s="98" t="str">
        <f t="shared" si="29"/>
        <v/>
      </c>
      <c r="R67" s="4" t="str">
        <f t="shared" si="30"/>
        <v/>
      </c>
      <c r="S67" s="4" t="str">
        <f t="shared" si="47"/>
        <v/>
      </c>
      <c r="T67" s="107" t="str">
        <f t="shared" si="31"/>
        <v/>
      </c>
      <c r="U67" s="4" t="str">
        <f>IF(M67="","",IF(B67="NB",U66,IF(T67="",SUM($T$5:$T67)+S67,SUM($T$5:$T67))))</f>
        <v/>
      </c>
      <c r="V67" s="109" t="str">
        <f t="shared" si="0"/>
        <v/>
      </c>
      <c r="W67" s="83" t="e">
        <f>IF(M67="","",IF(K67="W",0+BO67,0-BO67)+IF(F67="W",0+BN67,0-BN67))+IF(R67="W",0+BP67,0-BP67)</f>
        <v>#VALUE!</v>
      </c>
      <c r="X67" s="85" t="str">
        <f t="shared" si="14"/>
        <v/>
      </c>
      <c r="Y67" s="9" t="str">
        <f t="shared" si="6"/>
        <v>B</v>
      </c>
      <c r="Z67" s="4" t="str">
        <f t="shared" si="7"/>
        <v>B</v>
      </c>
      <c r="AA67" s="4" t="str">
        <f t="shared" si="8"/>
        <v>D3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>IF(M66="","",IF(Y67="B",IF(M66="P",BI67,""),IF(BG67="P",BI67,"")))</f>
        <v/>
      </c>
      <c r="AF67" s="1" t="str">
        <f>IF(M66="","",IF(Y67="B",IF(M66="B",BI67,""),IF(BG67="B",BI67,"")))</f>
        <v/>
      </c>
      <c r="AG67" s="1" t="str">
        <f>IF(M66="","",IF(Z67="B",IF(M66="P",BK67,""),IF(BG67="B",BK67,"")))</f>
        <v/>
      </c>
      <c r="AH67" s="1" t="str">
        <f>IF(M66="","",IF(Z67="B",IF(M66="B",BK67,""),IF(BG67="P",BK67,"")))</f>
        <v/>
      </c>
      <c r="AI67" s="1" t="str">
        <f t="shared" si="48"/>
        <v/>
      </c>
      <c r="AJ67" s="1" t="str">
        <f t="shared" si="49"/>
        <v/>
      </c>
      <c r="AK67" s="1">
        <f t="shared" si="32"/>
        <v>0</v>
      </c>
      <c r="AL67" s="1">
        <f t="shared" si="33"/>
        <v>0</v>
      </c>
      <c r="AM67" s="1" t="str">
        <f t="shared" si="45"/>
        <v/>
      </c>
      <c r="AN67" s="1">
        <f>IF(X67="",0,IFERROR(VLOOKUP(X62&amp;X63&amp;X64&amp;X65&amp;X66&amp;X67,BX:BY,2,FALSE),0))</f>
        <v>0</v>
      </c>
      <c r="AO67" s="1" t="str">
        <f t="shared" si="43"/>
        <v/>
      </c>
      <c r="AP67" s="1" t="str">
        <f t="shared" si="17"/>
        <v>N</v>
      </c>
      <c r="AQ67" s="1" t="str">
        <f t="shared" si="50"/>
        <v>N</v>
      </c>
      <c r="AR67" s="1" t="str">
        <f t="shared" si="51"/>
        <v>N</v>
      </c>
      <c r="AS67" s="1" t="str">
        <f t="shared" si="52"/>
        <v/>
      </c>
      <c r="AT67" s="15" t="str">
        <f>IF(AT66="Y","N",IF(M66="","",(IF(AND(F66&amp;F67="WW",OR(AO66&amp;AO67="SC",AO66&amp;AO67="CC")),"Y",IF(AND(F65&amp;F66&amp;F67="WLW",BI67&lt;&gt;"B",OR(F65&amp;F66&amp;F67="SCC",F65&amp;F66&amp;F67="CCC")),"Y","N")))))</f>
        <v/>
      </c>
      <c r="AU67" s="1" t="str">
        <f>IF(AU66="Y","N",IF(M66="","",IF(AND(K66&amp;K67="WW",OR(AO66&amp;AO67="SC",AO66&amp;AO67="CC")),"Y",IF(AND(K65&amp;K66&amp;K67="WLW",BK67&lt;&gt;"B",OR(AO65&amp;AO66&amp;AO67="SCC",AO65&amp;AO66&amp;AO67="CCC")),"Y","N"))))</f>
        <v/>
      </c>
      <c r="AV67" s="1" t="str">
        <f>IF(AV66="Y","N",IF(M66="","",IF(AND(R66&amp;R67="WW",OR(AO66&amp;AO67="SC",AO66&amp;AO67="CC")),"Y",IF(AND(R65&amp;R66&amp;R67="WLW",BM67&lt;&gt;"B",OR(AO65&amp;AO66&amp;AO67="SCC",AO65&amp;AO66&amp;AO67="CCC")),"Y","N"))))</f>
        <v/>
      </c>
      <c r="AW67" s="1" t="str">
        <f t="shared" si="53"/>
        <v/>
      </c>
      <c r="AX67" s="1" t="str">
        <f>IF(M66="","",IF(AA67="D3",IF(BG67="P",BM67,""),IF(BG67="B",BM67,"")))</f>
        <v/>
      </c>
      <c r="AY67" s="1" t="str">
        <f>IF(M66="","",IF(AA67="D3",IF(BG67="B",BM67,""),IF(BG67="P",BM67,"")))</f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56"/>
        <v>00000</v>
      </c>
      <c r="BC67" s="1" t="str">
        <f t="shared" si="56"/>
        <v>00000</v>
      </c>
      <c r="BD67" s="1" t="str">
        <f t="shared" si="57"/>
        <v>000000</v>
      </c>
      <c r="BE67" s="1" t="str">
        <f t="shared" si="57"/>
        <v>000000</v>
      </c>
      <c r="BF67" s="1" t="str">
        <f t="shared" si="35"/>
        <v>B</v>
      </c>
      <c r="BG67" s="1" t="str">
        <f t="shared" si="36"/>
        <v>B</v>
      </c>
      <c r="BH67" s="1" t="str">
        <f>IF(AE66="",AF66,AE66)&amp;F66</f>
        <v/>
      </c>
      <c r="BI67" s="1">
        <f t="shared" si="37"/>
        <v>0</v>
      </c>
      <c r="BJ67" s="1" t="str">
        <f>IF(AG66="",AH66,AG66)&amp;K66</f>
        <v/>
      </c>
      <c r="BK67" s="1">
        <f t="shared" si="38"/>
        <v>0</v>
      </c>
      <c r="BL67" s="1" t="str">
        <f>IF(AI66="",AJ66,AI66)&amp;R66</f>
        <v/>
      </c>
      <c r="BM67" s="1">
        <f t="shared" si="39"/>
        <v>0</v>
      </c>
      <c r="BN67" s="1" t="str">
        <f t="shared" si="40"/>
        <v>0</v>
      </c>
      <c r="BO67" s="1" t="str">
        <f t="shared" si="41"/>
        <v>0</v>
      </c>
      <c r="BP67" s="1" t="str">
        <f t="shared" si="42"/>
        <v>0</v>
      </c>
      <c r="BS67" s="1">
        <f>General!A65</f>
        <v>0</v>
      </c>
      <c r="BT67" s="1">
        <f>General!B65</f>
        <v>0</v>
      </c>
      <c r="BU67" s="1">
        <f>General!C65</f>
        <v>0</v>
      </c>
      <c r="BV67" s="1">
        <f>General!D65</f>
        <v>0</v>
      </c>
      <c r="BX67" s="1" t="str">
        <f>General!F65</f>
        <v>LLLLWW</v>
      </c>
      <c r="BY67" s="1">
        <f>General!G65</f>
        <v>3</v>
      </c>
    </row>
    <row r="68" spans="1:77" ht="15.75" thickBot="1">
      <c r="A68" s="1">
        <v>59</v>
      </c>
      <c r="B68" s="9" t="str">
        <f t="shared" si="46"/>
        <v/>
      </c>
      <c r="C68" s="102" t="str">
        <f t="shared" si="1"/>
        <v/>
      </c>
      <c r="D68" s="97" t="str">
        <f t="shared" si="23"/>
        <v/>
      </c>
      <c r="E68" s="98" t="str">
        <f t="shared" si="24"/>
        <v/>
      </c>
      <c r="F68" s="8" t="str">
        <f t="shared" si="12"/>
        <v/>
      </c>
      <c r="H68" s="105" t="str">
        <f t="shared" si="2"/>
        <v/>
      </c>
      <c r="I68" s="97" t="str">
        <f t="shared" si="25"/>
        <v/>
      </c>
      <c r="J68" s="98" t="str">
        <f t="shared" si="26"/>
        <v/>
      </c>
      <c r="K68" s="8" t="str">
        <f t="shared" si="27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7" t="str">
        <f t="shared" si="28"/>
        <v/>
      </c>
      <c r="Q68" s="98" t="str">
        <f t="shared" si="29"/>
        <v/>
      </c>
      <c r="R68" s="4" t="str">
        <f t="shared" si="30"/>
        <v/>
      </c>
      <c r="S68" s="4" t="str">
        <f t="shared" si="47"/>
        <v/>
      </c>
      <c r="T68" s="107" t="str">
        <f t="shared" si="31"/>
        <v/>
      </c>
      <c r="U68" s="4" t="str">
        <f>IF(M68="","",IF(B68="NB",U67,IF(T68="",SUM($T$5:$T68)+S68,SUM($T$5:$T68))))</f>
        <v/>
      </c>
      <c r="V68" s="109" t="str">
        <f t="shared" si="0"/>
        <v/>
      </c>
      <c r="W68" s="83" t="e">
        <f>IF(M68="","",IF(K68="W",0+BO68,0-BO68)+IF(F68="W",0+BN68,0-BN68))+IF(R68="W",0+BP68,0-BP68)</f>
        <v>#VALUE!</v>
      </c>
      <c r="X68" s="85" t="str">
        <f t="shared" si="14"/>
        <v/>
      </c>
      <c r="Y68" s="9" t="str">
        <f t="shared" si="6"/>
        <v>B</v>
      </c>
      <c r="Z68" s="4" t="str">
        <f t="shared" si="7"/>
        <v>B</v>
      </c>
      <c r="AA68" s="4" t="str">
        <f t="shared" si="8"/>
        <v>D3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>IF(M67="","",IF(Y68="B",IF(M67="P",BI68,""),IF(BG68="P",BI68,"")))</f>
        <v/>
      </c>
      <c r="AF68" s="1" t="str">
        <f>IF(M67="","",IF(Y68="B",IF(M67="B",BI68,""),IF(BG68="B",BI68,"")))</f>
        <v/>
      </c>
      <c r="AG68" s="1" t="str">
        <f>IF(M67="","",IF(Z68="B",IF(M67="P",BK68,""),IF(BG68="B",BK68,"")))</f>
        <v/>
      </c>
      <c r="AH68" s="1" t="str">
        <f>IF(M67="","",IF(Z68="B",IF(M67="B",BK68,""),IF(BG68="P",BK68,"")))</f>
        <v/>
      </c>
      <c r="AI68" s="1" t="str">
        <f t="shared" si="48"/>
        <v/>
      </c>
      <c r="AJ68" s="1" t="str">
        <f t="shared" si="49"/>
        <v/>
      </c>
      <c r="AK68" s="1">
        <f t="shared" si="32"/>
        <v>0</v>
      </c>
      <c r="AL68" s="1">
        <f t="shared" si="33"/>
        <v>0</v>
      </c>
      <c r="AM68" s="1" t="str">
        <f t="shared" si="45"/>
        <v/>
      </c>
      <c r="AN68" s="1">
        <f>IF(X68="",0,IFERROR(VLOOKUP(X63&amp;X64&amp;X65&amp;X66&amp;X67&amp;X68,BX:BY,2,FALSE),0))</f>
        <v>0</v>
      </c>
      <c r="AO68" s="1" t="str">
        <f t="shared" si="43"/>
        <v/>
      </c>
      <c r="AP68" s="1" t="str">
        <f t="shared" si="17"/>
        <v>N</v>
      </c>
      <c r="AQ68" s="1" t="str">
        <f t="shared" si="50"/>
        <v>N</v>
      </c>
      <c r="AR68" s="1" t="str">
        <f t="shared" si="51"/>
        <v>N</v>
      </c>
      <c r="AS68" s="1" t="str">
        <f t="shared" si="52"/>
        <v/>
      </c>
      <c r="AT68" s="15" t="str">
        <f>IF(AT67="Y","N",IF(M67="","",(IF(AND(F67&amp;F68="WW",OR(AO67&amp;AO68="SC",AO67&amp;AO68="CC")),"Y",IF(AND(F66&amp;F67&amp;F68="WLW",BI68&lt;&gt;"B",OR(F66&amp;F67&amp;F68="SCC",F66&amp;F67&amp;F68="CCC")),"Y","N")))))</f>
        <v/>
      </c>
      <c r="AU68" s="1" t="str">
        <f>IF(AU67="Y","N",IF(M67="","",IF(AND(K67&amp;K68="WW",OR(AO67&amp;AO68="SC",AO67&amp;AO68="CC")),"Y",IF(AND(K66&amp;K67&amp;K68="WLW",BK68&lt;&gt;"B",OR(AO66&amp;AO67&amp;AO68="SCC",AO66&amp;AO67&amp;AO68="CCC")),"Y","N"))))</f>
        <v/>
      </c>
      <c r="AV68" s="1" t="str">
        <f>IF(AV67="Y","N",IF(M67="","",IF(AND(R67&amp;R68="WW",OR(AO67&amp;AO68="SC",AO67&amp;AO68="CC")),"Y",IF(AND(R66&amp;R67&amp;R68="WLW",BM68&lt;&gt;"B",OR(AO66&amp;AO67&amp;AO68="SCC",AO66&amp;AO67&amp;AO68="CCC")),"Y","N"))))</f>
        <v/>
      </c>
      <c r="AW68" s="1" t="str">
        <f t="shared" si="53"/>
        <v/>
      </c>
      <c r="AX68" s="1" t="str">
        <f>IF(M67="","",IF(AA68="D3",IF(BG68="P",BM68,""),IF(BG68="B",BM68,"")))</f>
        <v/>
      </c>
      <c r="AY68" s="1" t="str">
        <f>IF(M67="","",IF(AA68="D3",IF(BG68="B",BM68,""),IF(BG68="P",BM68,"")))</f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56"/>
        <v>00000</v>
      </c>
      <c r="BC68" s="1" t="str">
        <f t="shared" si="56"/>
        <v>00000</v>
      </c>
      <c r="BD68" s="1" t="str">
        <f t="shared" si="57"/>
        <v>000000</v>
      </c>
      <c r="BE68" s="1" t="str">
        <f t="shared" si="57"/>
        <v>000000</v>
      </c>
      <c r="BF68" s="1" t="str">
        <f t="shared" si="35"/>
        <v>B</v>
      </c>
      <c r="BG68" s="1" t="str">
        <f t="shared" si="36"/>
        <v>B</v>
      </c>
      <c r="BH68" s="1" t="str">
        <f>IF(AE67="",AF67,AE67)&amp;F67</f>
        <v/>
      </c>
      <c r="BI68" s="1">
        <f t="shared" si="37"/>
        <v>0</v>
      </c>
      <c r="BJ68" s="1" t="str">
        <f>IF(AG67="",AH67,AG67)&amp;K67</f>
        <v/>
      </c>
      <c r="BK68" s="1">
        <f t="shared" si="38"/>
        <v>0</v>
      </c>
      <c r="BL68" s="1" t="str">
        <f>IF(AI67="",AJ67,AI67)&amp;R67</f>
        <v/>
      </c>
      <c r="BM68" s="1">
        <f t="shared" si="39"/>
        <v>0</v>
      </c>
      <c r="BN68" s="1" t="str">
        <f t="shared" si="40"/>
        <v>0</v>
      </c>
      <c r="BO68" s="1" t="str">
        <f t="shared" si="41"/>
        <v>0</v>
      </c>
      <c r="BP68" s="1" t="str">
        <f t="shared" si="42"/>
        <v>0</v>
      </c>
      <c r="BS68" s="1">
        <f>General!A66</f>
        <v>0</v>
      </c>
      <c r="BT68" s="1">
        <f>General!B66</f>
        <v>0</v>
      </c>
      <c r="BU68" s="1">
        <f>General!C66</f>
        <v>0</v>
      </c>
      <c r="BV68" s="1">
        <f>General!D66</f>
        <v>0</v>
      </c>
      <c r="BX68" s="1" t="str">
        <f>General!F66</f>
        <v>LLLWLL</v>
      </c>
      <c r="BY68" s="1">
        <f>General!G66</f>
        <v>-3</v>
      </c>
    </row>
    <row r="69" spans="1:77" ht="15.75" thickBot="1">
      <c r="A69" s="1">
        <v>60</v>
      </c>
      <c r="B69" s="86" t="str">
        <f t="shared" si="46"/>
        <v/>
      </c>
      <c r="C69" s="103" t="str">
        <f t="shared" si="1"/>
        <v/>
      </c>
      <c r="D69" s="99" t="str">
        <f t="shared" si="23"/>
        <v/>
      </c>
      <c r="E69" s="100" t="str">
        <f t="shared" si="24"/>
        <v/>
      </c>
      <c r="F69" s="10" t="str">
        <f t="shared" si="12"/>
        <v/>
      </c>
      <c r="H69" s="106" t="str">
        <f t="shared" si="2"/>
        <v/>
      </c>
      <c r="I69" s="99" t="str">
        <f t="shared" si="25"/>
        <v/>
      </c>
      <c r="J69" s="100" t="str">
        <f t="shared" si="26"/>
        <v/>
      </c>
      <c r="K69" s="10" t="str">
        <f t="shared" si="27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99" t="str">
        <f t="shared" si="28"/>
        <v/>
      </c>
      <c r="Q69" s="100" t="str">
        <f t="shared" si="29"/>
        <v/>
      </c>
      <c r="R69" s="5" t="str">
        <f t="shared" si="30"/>
        <v/>
      </c>
      <c r="S69" s="5" t="str">
        <f t="shared" si="47"/>
        <v/>
      </c>
      <c r="T69" s="107" t="str">
        <f t="shared" si="31"/>
        <v/>
      </c>
      <c r="U69" s="5" t="str">
        <f>IF(M69="","",IF(B69="NB",U68,IF(T69="",SUM($T$5:$T69)+S69,SUM($T$5:$T69))))</f>
        <v/>
      </c>
      <c r="V69" s="110" t="str">
        <f t="shared" ref="V69:V109" si="58">IF(AW69="R","Rabbit","")</f>
        <v/>
      </c>
      <c r="W69" s="83" t="e">
        <f>IF(M69="","",IF(K69="W",0+BO69,0-BO69)+IF(F69="W",0+BN69,0-BN69))+IF(R69="W",0+BP69,0-BP69)</f>
        <v>#VALUE!</v>
      </c>
      <c r="X69" s="85" t="str">
        <f t="shared" si="14"/>
        <v/>
      </c>
      <c r="Y69" s="9" t="str">
        <f t="shared" si="6"/>
        <v>B</v>
      </c>
      <c r="Z69" s="4" t="str">
        <f t="shared" si="7"/>
        <v>B</v>
      </c>
      <c r="AA69" s="4" t="str">
        <f t="shared" si="8"/>
        <v>D3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>IF(M68="","",IF(Y69="B",IF(M68="P",BI69,""),IF(BG69="P",BI69,"")))</f>
        <v/>
      </c>
      <c r="AF69" s="1" t="str">
        <f>IF(M68="","",IF(Y69="B",IF(M68="B",BI69,""),IF(BG69="B",BI69,"")))</f>
        <v/>
      </c>
      <c r="AG69" s="1" t="str">
        <f>IF(M68="","",IF(Z69="B",IF(M68="P",BK69,""),IF(BG69="B",BK69,"")))</f>
        <v/>
      </c>
      <c r="AH69" s="1" t="str">
        <f>IF(M68="","",IF(Z69="B",IF(M68="B",BK69,""),IF(BG69="P",BK69,"")))</f>
        <v/>
      </c>
      <c r="AI69" s="1" t="str">
        <f t="shared" si="48"/>
        <v/>
      </c>
      <c r="AJ69" s="1" t="str">
        <f t="shared" si="49"/>
        <v/>
      </c>
      <c r="AK69" s="1">
        <f t="shared" si="32"/>
        <v>0</v>
      </c>
      <c r="AL69" s="1">
        <f t="shared" si="33"/>
        <v>0</v>
      </c>
      <c r="AM69" s="1" t="str">
        <f t="shared" si="45"/>
        <v/>
      </c>
      <c r="AN69" s="1">
        <f>IF(X69="",0,IFERROR(VLOOKUP(X64&amp;X65&amp;X66&amp;X67&amp;X68&amp;X69,BX:BY,2,FALSE),0))</f>
        <v>0</v>
      </c>
      <c r="AO69" s="1" t="str">
        <f t="shared" si="43"/>
        <v/>
      </c>
      <c r="AP69" s="1" t="str">
        <f t="shared" si="17"/>
        <v>N</v>
      </c>
      <c r="AQ69" s="1" t="str">
        <f t="shared" si="50"/>
        <v>N</v>
      </c>
      <c r="AR69" s="1" t="str">
        <f t="shared" si="51"/>
        <v>N</v>
      </c>
      <c r="AS69" s="1" t="str">
        <f t="shared" si="52"/>
        <v/>
      </c>
      <c r="AT69" s="15" t="str">
        <f>IF(AT68="Y","N",IF(M68="","",(IF(AND(F68&amp;F69="WW",OR(AO68&amp;AO69="SC",AO68&amp;AO69="CC")),"Y",IF(AND(F67&amp;F68&amp;F69="WLW",BI69&lt;&gt;"B",OR(F67&amp;F68&amp;F69="SCC",F67&amp;F68&amp;F69="CCC")),"Y","N")))))</f>
        <v/>
      </c>
      <c r="AU69" s="1" t="str">
        <f>IF(AU68="Y","N",IF(M68="","",IF(AND(K68&amp;K69="WW",OR(AO68&amp;AO69="SC",AO68&amp;AO69="CC")),"Y",IF(AND(K67&amp;K68&amp;K69="WLW",BK69&lt;&gt;"B",OR(AO67&amp;AO68&amp;AO69="SCC",AO67&amp;AO68&amp;AO69="CCC")),"Y","N"))))</f>
        <v/>
      </c>
      <c r="AV69" s="1" t="str">
        <f>IF(AV68="Y","N",IF(M68="","",IF(AND(R68&amp;R69="WW",OR(AO68&amp;AO69="SC",AO68&amp;AO69="CC")),"Y",IF(AND(R67&amp;R68&amp;R69="WLW",BM69&lt;&gt;"B",OR(AO67&amp;AO68&amp;AO69="SCC",AO67&amp;AO68&amp;AO69="CCC")),"Y","N"))))</f>
        <v/>
      </c>
      <c r="AW69" s="1" t="str">
        <f t="shared" si="53"/>
        <v/>
      </c>
      <c r="AX69" s="1" t="str">
        <f>IF(M68="","",IF(AA69="D3",IF(BG69="P",BM69,""),IF(BG69="B",BM69,"")))</f>
        <v/>
      </c>
      <c r="AY69" s="1" t="str">
        <f>IF(M68="","",IF(AA69="D3",IF(BG69="B",BM69,""),IF(BG69="P",BM69,"")))</f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56"/>
        <v>00000</v>
      </c>
      <c r="BC69" s="1" t="str">
        <f t="shared" si="56"/>
        <v>00000</v>
      </c>
      <c r="BD69" s="1" t="str">
        <f t="shared" si="57"/>
        <v>000000</v>
      </c>
      <c r="BE69" s="1" t="str">
        <f t="shared" si="57"/>
        <v>000000</v>
      </c>
      <c r="BF69" s="1" t="str">
        <f t="shared" si="35"/>
        <v>B</v>
      </c>
      <c r="BG69" s="1" t="str">
        <f t="shared" si="36"/>
        <v>B</v>
      </c>
      <c r="BH69" s="1" t="str">
        <f>IF(AE68="",AF68,AE68)&amp;F68</f>
        <v/>
      </c>
      <c r="BI69" s="1">
        <f t="shared" si="37"/>
        <v>0</v>
      </c>
      <c r="BJ69" s="1" t="str">
        <f>IF(AG68="",AH68,AG68)&amp;K68</f>
        <v/>
      </c>
      <c r="BK69" s="1">
        <f t="shared" si="38"/>
        <v>0</v>
      </c>
      <c r="BL69" s="1" t="str">
        <f>IF(AI68="",AJ68,AI68)&amp;R68</f>
        <v/>
      </c>
      <c r="BM69" s="1">
        <f t="shared" si="39"/>
        <v>0</v>
      </c>
      <c r="BN69" s="1" t="str">
        <f t="shared" si="40"/>
        <v>0</v>
      </c>
      <c r="BO69" s="1" t="str">
        <f t="shared" si="41"/>
        <v>0</v>
      </c>
      <c r="BP69" s="1" t="str">
        <f t="shared" si="42"/>
        <v>0</v>
      </c>
      <c r="BS69" s="1">
        <f>General!A67</f>
        <v>0</v>
      </c>
      <c r="BT69" s="1">
        <f>General!B67</f>
        <v>0</v>
      </c>
      <c r="BU69" s="1">
        <f>General!C67</f>
        <v>0</v>
      </c>
      <c r="BV69" s="1">
        <f>General!D67</f>
        <v>0</v>
      </c>
      <c r="BX69" s="1" t="str">
        <f>General!F67</f>
        <v>LLLWLW</v>
      </c>
      <c r="BY69" s="1">
        <f>General!G67</f>
        <v>1</v>
      </c>
    </row>
    <row r="70" spans="1:77" ht="15.75" thickBot="1">
      <c r="A70" s="1">
        <v>61</v>
      </c>
      <c r="B70" s="12" t="str">
        <f t="shared" si="46"/>
        <v/>
      </c>
      <c r="C70" s="101" t="str">
        <f t="shared" si="1"/>
        <v/>
      </c>
      <c r="D70" s="13" t="str">
        <f t="shared" si="23"/>
        <v/>
      </c>
      <c r="E70" s="45" t="str">
        <f t="shared" si="24"/>
        <v/>
      </c>
      <c r="F70" s="14" t="str">
        <f t="shared" si="12"/>
        <v/>
      </c>
      <c r="H70" s="104" t="str">
        <f t="shared" si="2"/>
        <v/>
      </c>
      <c r="I70" s="13" t="str">
        <f t="shared" si="25"/>
        <v/>
      </c>
      <c r="J70" s="45" t="str">
        <f t="shared" si="26"/>
        <v/>
      </c>
      <c r="K70" s="14" t="str">
        <f t="shared" si="27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28"/>
        <v/>
      </c>
      <c r="Q70" s="45" t="str">
        <f t="shared" si="29"/>
        <v/>
      </c>
      <c r="R70" s="96" t="str">
        <f t="shared" si="30"/>
        <v/>
      </c>
      <c r="S70" s="96" t="str">
        <f t="shared" si="47"/>
        <v/>
      </c>
      <c r="T70" s="107" t="str">
        <f t="shared" si="31"/>
        <v/>
      </c>
      <c r="U70" s="96" t="str">
        <f>IF(M70="","",IF(B70="NB",U69,IF(T70="",SUM($T$5:$T70)+S70,SUM($T$5:$T70))))</f>
        <v/>
      </c>
      <c r="V70" s="108" t="str">
        <f t="shared" si="58"/>
        <v/>
      </c>
      <c r="W70" s="83" t="e">
        <f>IF(M70="","",IF(K70="W",0+BO70,0-BO70)+IF(F70="W",0+BN70,0-BN70))+IF(R70="W",0+BP70,0-BP70)</f>
        <v>#VALUE!</v>
      </c>
      <c r="X70" s="85" t="str">
        <f t="shared" si="14"/>
        <v/>
      </c>
      <c r="Y70" s="9" t="str">
        <f t="shared" si="6"/>
        <v>B</v>
      </c>
      <c r="Z70" s="4" t="str">
        <f t="shared" si="7"/>
        <v>B</v>
      </c>
      <c r="AA70" s="4" t="str">
        <f t="shared" si="8"/>
        <v>D3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>IF(M69="","",IF(Y70="B",IF(M69="P",BI70,""),IF(BG70="P",BI70,"")))</f>
        <v/>
      </c>
      <c r="AF70" s="1" t="str">
        <f>IF(M69="","",IF(Y70="B",IF(M69="B",BI70,""),IF(BG70="B",BI70,"")))</f>
        <v/>
      </c>
      <c r="AG70" s="1" t="str">
        <f>IF(M69="","",IF(Z70="B",IF(M69="P",BK70,""),IF(BG70="B",BK70,"")))</f>
        <v/>
      </c>
      <c r="AH70" s="1" t="str">
        <f>IF(M69="","",IF(Z70="B",IF(M69="B",BK70,""),IF(BG70="P",BK70,"")))</f>
        <v/>
      </c>
      <c r="AI70" s="1" t="str">
        <f t="shared" si="48"/>
        <v/>
      </c>
      <c r="AJ70" s="1" t="str">
        <f t="shared" si="49"/>
        <v/>
      </c>
      <c r="AK70" s="1">
        <f t="shared" si="32"/>
        <v>0</v>
      </c>
      <c r="AL70" s="1">
        <f t="shared" si="33"/>
        <v>0</v>
      </c>
      <c r="AM70" s="1" t="str">
        <f t="shared" si="45"/>
        <v/>
      </c>
      <c r="AN70" s="1">
        <f>IF(X70="",0,IFERROR(VLOOKUP(X65&amp;X66&amp;X67&amp;X68&amp;X69&amp;X70,BX:BY,2,FALSE),0))</f>
        <v>0</v>
      </c>
      <c r="AO70" s="1" t="str">
        <f t="shared" si="43"/>
        <v/>
      </c>
      <c r="AP70" s="1" t="str">
        <f t="shared" si="17"/>
        <v>N</v>
      </c>
      <c r="AQ70" s="1" t="str">
        <f t="shared" si="50"/>
        <v>N</v>
      </c>
      <c r="AR70" s="1" t="str">
        <f t="shared" si="51"/>
        <v>N</v>
      </c>
      <c r="AS70" s="1" t="str">
        <f t="shared" si="52"/>
        <v/>
      </c>
      <c r="AT70" s="15" t="str">
        <f>IF(AT69="Y","N",IF(M69="","",(IF(AND(F69&amp;F70="WW",OR(AO69&amp;AO70="SC",AO69&amp;AO70="CC")),"Y",IF(AND(F68&amp;F69&amp;F70="WLW",BI70&lt;&gt;"B",OR(F68&amp;F69&amp;F70="SCC",F68&amp;F69&amp;F70="CCC")),"Y","N")))))</f>
        <v/>
      </c>
      <c r="AU70" s="1" t="str">
        <f>IF(AU69="Y","N",IF(M69="","",IF(AND(K69&amp;K70="WW",OR(AO69&amp;AO70="SC",AO69&amp;AO70="CC")),"Y",IF(AND(K68&amp;K69&amp;K70="WLW",BK70&lt;&gt;"B",OR(AO68&amp;AO69&amp;AO70="SCC",AO68&amp;AO69&amp;AO70="CCC")),"Y","N"))))</f>
        <v/>
      </c>
      <c r="AV70" s="1" t="str">
        <f>IF(AV69="Y","N",IF(M69="","",IF(AND(R69&amp;R70="WW",OR(AO69&amp;AO70="SC",AO69&amp;AO70="CC")),"Y",IF(AND(R68&amp;R69&amp;R70="WLW",BM70&lt;&gt;"B",OR(AO68&amp;AO69&amp;AO70="SCC",AO68&amp;AO69&amp;AO70="CCC")),"Y","N"))))</f>
        <v/>
      </c>
      <c r="AW70" s="1" t="str">
        <f t="shared" si="53"/>
        <v/>
      </c>
      <c r="AX70" s="1" t="str">
        <f>IF(M69="","",IF(AA70="D3",IF(BG70="P",BM70,""),IF(BG70="B",BM70,"")))</f>
        <v/>
      </c>
      <c r="AY70" s="1" t="str">
        <f>IF(M69="","",IF(AA70="D3",IF(BG70="B",BM70,""),IF(BG70="P",BM70,"")))</f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56"/>
        <v>00000</v>
      </c>
      <c r="BC70" s="1" t="str">
        <f t="shared" si="56"/>
        <v>00000</v>
      </c>
      <c r="BD70" s="1" t="str">
        <f t="shared" si="57"/>
        <v>000000</v>
      </c>
      <c r="BE70" s="1" t="str">
        <f t="shared" si="57"/>
        <v>000000</v>
      </c>
      <c r="BF70" s="1" t="str">
        <f t="shared" si="35"/>
        <v>B</v>
      </c>
      <c r="BG70" s="1" t="str">
        <f t="shared" si="36"/>
        <v>B</v>
      </c>
      <c r="BH70" s="1" t="str">
        <f>IF(AE69="",AF69,AE69)&amp;F69</f>
        <v/>
      </c>
      <c r="BI70" s="1">
        <f t="shared" si="37"/>
        <v>0</v>
      </c>
      <c r="BJ70" s="1" t="str">
        <f>IF(AG69="",AH69,AG69)&amp;K69</f>
        <v/>
      </c>
      <c r="BK70" s="1">
        <f t="shared" si="38"/>
        <v>0</v>
      </c>
      <c r="BL70" s="1" t="str">
        <f>IF(AI69="",AJ69,AI69)&amp;R69</f>
        <v/>
      </c>
      <c r="BM70" s="1">
        <f t="shared" si="39"/>
        <v>0</v>
      </c>
      <c r="BN70" s="1" t="str">
        <f t="shared" si="40"/>
        <v>0</v>
      </c>
      <c r="BO70" s="1" t="str">
        <f t="shared" si="41"/>
        <v>0</v>
      </c>
      <c r="BP70" s="1" t="str">
        <f t="shared" si="42"/>
        <v>0</v>
      </c>
      <c r="BS70" s="1">
        <f>General!A68</f>
        <v>0</v>
      </c>
      <c r="BT70" s="1">
        <f>General!B68</f>
        <v>0</v>
      </c>
      <c r="BU70" s="1">
        <f>General!C68</f>
        <v>0</v>
      </c>
      <c r="BV70" s="1">
        <f>General!D68</f>
        <v>0</v>
      </c>
      <c r="BX70" s="1" t="str">
        <f>General!F68</f>
        <v>LLLWWL</v>
      </c>
      <c r="BY70" s="1">
        <f>General!G68</f>
        <v>-1</v>
      </c>
    </row>
    <row r="71" spans="1:77" ht="15.75" thickBot="1">
      <c r="A71" s="1">
        <v>62</v>
      </c>
      <c r="B71" s="9" t="str">
        <f t="shared" si="46"/>
        <v/>
      </c>
      <c r="C71" s="102" t="str">
        <f t="shared" ref="C71:C109" si="59">IF(Y71=Y70,"",Y71)</f>
        <v/>
      </c>
      <c r="D71" s="97" t="str">
        <f t="shared" si="23"/>
        <v/>
      </c>
      <c r="E71" s="98" t="str">
        <f t="shared" si="24"/>
        <v/>
      </c>
      <c r="F71" s="8" t="str">
        <f t="shared" si="12"/>
        <v/>
      </c>
      <c r="H71" s="105" t="str">
        <f t="shared" ref="H71:H109" si="60">IF(Z71=Z70,"",Z71)</f>
        <v/>
      </c>
      <c r="I71" s="97" t="str">
        <f t="shared" si="25"/>
        <v/>
      </c>
      <c r="J71" s="98" t="str">
        <f t="shared" si="26"/>
        <v/>
      </c>
      <c r="K71" s="8" t="str">
        <f t="shared" si="27"/>
        <v/>
      </c>
      <c r="L71" s="54"/>
      <c r="M71" s="17" t="str">
        <f>IF('Hedging Dashboard'!AH71="","",'Hedging Dashboard'!AH71)</f>
        <v/>
      </c>
      <c r="O71" s="9" t="str">
        <f t="shared" ref="O71:O109" si="61">IF(AA70=AA71,"",AA71)</f>
        <v/>
      </c>
      <c r="P71" s="97" t="str">
        <f t="shared" si="28"/>
        <v/>
      </c>
      <c r="Q71" s="98" t="str">
        <f t="shared" si="29"/>
        <v/>
      </c>
      <c r="R71" s="4" t="str">
        <f t="shared" si="30"/>
        <v/>
      </c>
      <c r="S71" s="4" t="str">
        <f t="shared" si="47"/>
        <v/>
      </c>
      <c r="T71" s="107" t="str">
        <f t="shared" si="31"/>
        <v/>
      </c>
      <c r="U71" s="4" t="str">
        <f>IF(M71="","",IF(B71="NB",U70,IF(T71="",SUM($T$5:$T71)+S71,SUM($T$5:$T71))))</f>
        <v/>
      </c>
      <c r="V71" s="109" t="str">
        <f t="shared" si="58"/>
        <v/>
      </c>
      <c r="W71" s="83" t="e">
        <f>IF(M71="","",IF(K71="W",0+BO71,0-BO71)+IF(F71="W",0+BN71,0-BN71))+IF(R71="W",0+BP71,0-BP71)</f>
        <v>#VALUE!</v>
      </c>
      <c r="X71" s="85" t="str">
        <f t="shared" si="14"/>
        <v/>
      </c>
      <c r="Y71" s="9" t="str">
        <f t="shared" si="6"/>
        <v>B</v>
      </c>
      <c r="Z71" s="4" t="str">
        <f t="shared" si="7"/>
        <v>B</v>
      </c>
      <c r="AA71" s="4" t="str">
        <f t="shared" si="8"/>
        <v>D3</v>
      </c>
      <c r="AB71" s="4" t="str">
        <f t="shared" ref="AB71:AB116" si="62">F69&amp;F70</f>
        <v/>
      </c>
      <c r="AC71" s="4" t="str">
        <f t="shared" si="9"/>
        <v/>
      </c>
      <c r="AD71" s="4" t="str">
        <f t="shared" si="10"/>
        <v/>
      </c>
      <c r="AE71" s="1" t="str">
        <f>IF(M70="","",IF(Y71="B",IF(M70="P",BI71,""),IF(BG71="P",BI71,"")))</f>
        <v/>
      </c>
      <c r="AF71" s="1" t="str">
        <f>IF(M70="","",IF(Y71="B",IF(M70="B",BI71,""),IF(BG71="B",BI71,"")))</f>
        <v/>
      </c>
      <c r="AG71" s="1" t="str">
        <f>IF(M70="","",IF(Z71="B",IF(M70="P",BK71,""),IF(BG71="B",BK71,"")))</f>
        <v/>
      </c>
      <c r="AH71" s="1" t="str">
        <f>IF(M70="","",IF(Z71="B",IF(M70="B",BK71,""),IF(BG71="P",BK71,"")))</f>
        <v/>
      </c>
      <c r="AI71" s="1" t="str">
        <f t="shared" si="48"/>
        <v/>
      </c>
      <c r="AJ71" s="1" t="str">
        <f t="shared" si="49"/>
        <v/>
      </c>
      <c r="AK71" s="1">
        <f t="shared" si="32"/>
        <v>0</v>
      </c>
      <c r="AL71" s="1">
        <f t="shared" si="33"/>
        <v>0</v>
      </c>
      <c r="AM71" s="1" t="str">
        <f t="shared" ref="AM71:AM102" si="63">IF(M71="","",IF(AM70+AN71&gt;=10,10,IF(AM70+AN71&lt;=-10,-10,AM70+AN71)))</f>
        <v/>
      </c>
      <c r="AN71" s="1">
        <f>IF(X71="",0,IFERROR(VLOOKUP(X66&amp;X67&amp;X68&amp;X69&amp;X70&amp;X71,BX:BY,2,FALSE),0))</f>
        <v>0</v>
      </c>
      <c r="AO71" s="1" t="str">
        <f t="shared" si="43"/>
        <v/>
      </c>
      <c r="AP71" s="1" t="str">
        <f t="shared" si="17"/>
        <v>N</v>
      </c>
      <c r="AQ71" s="1" t="str">
        <f t="shared" si="50"/>
        <v>N</v>
      </c>
      <c r="AR71" s="1" t="str">
        <f t="shared" si="51"/>
        <v>N</v>
      </c>
      <c r="AS71" s="1" t="str">
        <f t="shared" si="52"/>
        <v/>
      </c>
      <c r="AT71" s="15" t="str">
        <f>IF(AT70="Y","N",IF(M70="","",(IF(AND(F70&amp;F71="WW",OR(AO70&amp;AO71="SC",AO70&amp;AO71="CC")),"Y",IF(AND(F69&amp;F70&amp;F71="WLW",BI71&lt;&gt;"B",OR(F69&amp;F70&amp;F71="SCC",F69&amp;F70&amp;F71="CCC")),"Y","N")))))</f>
        <v/>
      </c>
      <c r="AU71" s="1" t="str">
        <f>IF(AU70="Y","N",IF(M70="","",IF(AND(K70&amp;K71="WW",OR(AO70&amp;AO71="SC",AO70&amp;AO71="CC")),"Y",IF(AND(K69&amp;K70&amp;K71="WLW",BK71&lt;&gt;"B",OR(AO69&amp;AO70&amp;AO71="SCC",AO69&amp;AO70&amp;AO71="CCC")),"Y","N"))))</f>
        <v/>
      </c>
      <c r="AV71" s="1" t="str">
        <f>IF(AV70="Y","N",IF(M70="","",IF(AND(R70&amp;R71="WW",OR(AO70&amp;AO71="SC",AO70&amp;AO71="CC")),"Y",IF(AND(R69&amp;R70&amp;R71="WLW",BM71&lt;&gt;"B",OR(AO69&amp;AO70&amp;AO71="SCC",AO69&amp;AO70&amp;AO71="CCC")),"Y","N"))))</f>
        <v/>
      </c>
      <c r="AW71" s="1" t="str">
        <f t="shared" si="53"/>
        <v/>
      </c>
      <c r="AX71" s="1" t="str">
        <f>IF(M70="","",IF(AA71="D3",IF(BG71="P",BM71,""),IF(BG71="B",BM71,"")))</f>
        <v/>
      </c>
      <c r="AY71" s="1" t="str">
        <f>IF(M70="","",IF(AA71="D3",IF(BG71="B",BM71,""),IF(BG71="P",BM71,"")))</f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56"/>
        <v>00000</v>
      </c>
      <c r="BC71" s="1" t="str">
        <f t="shared" si="56"/>
        <v>00000</v>
      </c>
      <c r="BD71" s="1" t="str">
        <f t="shared" si="57"/>
        <v>000000</v>
      </c>
      <c r="BE71" s="1" t="str">
        <f t="shared" si="57"/>
        <v>000000</v>
      </c>
      <c r="BF71" s="1" t="str">
        <f t="shared" si="35"/>
        <v>B</v>
      </c>
      <c r="BG71" s="1" t="str">
        <f t="shared" si="36"/>
        <v>B</v>
      </c>
      <c r="BH71" s="1" t="str">
        <f>IF(AE70="",AF70,AE70)&amp;F70</f>
        <v/>
      </c>
      <c r="BI71" s="1">
        <f t="shared" si="37"/>
        <v>0</v>
      </c>
      <c r="BJ71" s="1" t="str">
        <f>IF(AG70="",AH70,AG70)&amp;K70</f>
        <v/>
      </c>
      <c r="BK71" s="1">
        <f t="shared" si="38"/>
        <v>0</v>
      </c>
      <c r="BL71" s="1" t="str">
        <f>IF(AI70="",AJ70,AI70)&amp;R70</f>
        <v/>
      </c>
      <c r="BM71" s="1">
        <f t="shared" si="39"/>
        <v>0</v>
      </c>
      <c r="BN71" s="1" t="str">
        <f t="shared" si="40"/>
        <v>0</v>
      </c>
      <c r="BO71" s="1" t="str">
        <f t="shared" si="41"/>
        <v>0</v>
      </c>
      <c r="BP71" s="1" t="str">
        <f t="shared" si="42"/>
        <v>0</v>
      </c>
      <c r="BS71" s="1">
        <f>General!A69</f>
        <v>0</v>
      </c>
      <c r="BT71" s="1">
        <f>General!B69</f>
        <v>0</v>
      </c>
      <c r="BU71" s="1">
        <f>General!C69</f>
        <v>0</v>
      </c>
      <c r="BV71" s="1">
        <f>General!D69</f>
        <v>0</v>
      </c>
      <c r="BX71" s="1" t="str">
        <f>General!F69</f>
        <v>LLLWWW</v>
      </c>
      <c r="BY71" s="1">
        <f>General!G69</f>
        <v>6</v>
      </c>
    </row>
    <row r="72" spans="1:77" ht="15.75" thickBot="1">
      <c r="A72" s="1">
        <v>63</v>
      </c>
      <c r="B72" s="9" t="str">
        <f t="shared" si="46"/>
        <v/>
      </c>
      <c r="C72" s="102" t="str">
        <f t="shared" si="59"/>
        <v/>
      </c>
      <c r="D72" s="97" t="str">
        <f t="shared" si="23"/>
        <v/>
      </c>
      <c r="E72" s="98" t="str">
        <f t="shared" si="24"/>
        <v/>
      </c>
      <c r="F72" s="8" t="str">
        <f t="shared" si="12"/>
        <v/>
      </c>
      <c r="H72" s="105" t="str">
        <f t="shared" si="60"/>
        <v/>
      </c>
      <c r="I72" s="97" t="str">
        <f t="shared" si="25"/>
        <v/>
      </c>
      <c r="J72" s="98" t="str">
        <f t="shared" si="26"/>
        <v/>
      </c>
      <c r="K72" s="8" t="str">
        <f t="shared" si="27"/>
        <v/>
      </c>
      <c r="L72" s="54"/>
      <c r="M72" s="17" t="str">
        <f>IF('Hedging Dashboard'!AH72="","",'Hedging Dashboard'!AH72)</f>
        <v/>
      </c>
      <c r="O72" s="9" t="str">
        <f t="shared" si="61"/>
        <v/>
      </c>
      <c r="P72" s="97" t="str">
        <f t="shared" si="28"/>
        <v/>
      </c>
      <c r="Q72" s="98" t="str">
        <f t="shared" si="29"/>
        <v/>
      </c>
      <c r="R72" s="4" t="str">
        <f t="shared" si="30"/>
        <v/>
      </c>
      <c r="S72" s="4" t="str">
        <f t="shared" si="47"/>
        <v/>
      </c>
      <c r="T72" s="107" t="str">
        <f t="shared" si="31"/>
        <v/>
      </c>
      <c r="U72" s="4" t="str">
        <f>IF(M72="","",IF(B72="NB",U71,IF(T72="",SUM($T$5:$T72)+S72,SUM($T$5:$T72))))</f>
        <v/>
      </c>
      <c r="V72" s="109" t="str">
        <f t="shared" si="58"/>
        <v/>
      </c>
      <c r="W72" s="83" t="e">
        <f>IF(M72="","",IF(K72="W",0+BO72,0-BO72)+IF(F72="W",0+BN72,0-BN72))+IF(R72="W",0+BP72,0-BP72)</f>
        <v>#VALUE!</v>
      </c>
      <c r="X72" s="85" t="str">
        <f t="shared" si="14"/>
        <v/>
      </c>
      <c r="Y72" s="9" t="str">
        <f t="shared" ref="Y72:Y109" si="64">IF(AND(AB72="LL",Y70=Y71),IF(Y71="B","D3","B"),Y71)</f>
        <v>B</v>
      </c>
      <c r="Z72" s="4" t="str">
        <f t="shared" ref="Z72:Z109" si="65">IF(AND(AC72="LL",Z70=Z71),IF(Z71="B","F3","B"),Z71)</f>
        <v>B</v>
      </c>
      <c r="AA72" s="4" t="str">
        <f t="shared" ref="AA72:AA109" si="66">IF(AND(AD72="LL",AA70=AA71),IF(AA71="F3","D3","F3"),AA71)</f>
        <v>D3</v>
      </c>
      <c r="AB72" s="4" t="str">
        <f t="shared" si="62"/>
        <v/>
      </c>
      <c r="AC72" s="4" t="str">
        <f t="shared" ref="AC72:AC116" si="67">K70&amp;K71</f>
        <v/>
      </c>
      <c r="AD72" s="4" t="str">
        <f t="shared" ref="AD72:AD116" si="68">R70&amp;R71</f>
        <v/>
      </c>
      <c r="AE72" s="1" t="str">
        <f>IF(M71="","",IF(Y72="B",IF(M71="P",BI72,""),IF(BG72="P",BI72,"")))</f>
        <v/>
      </c>
      <c r="AF72" s="1" t="str">
        <f>IF(M71="","",IF(Y72="B",IF(M71="B",BI72,""),IF(BG72="B",BI72,"")))</f>
        <v/>
      </c>
      <c r="AG72" s="1" t="str">
        <f>IF(M71="","",IF(Z72="B",IF(M71="P",BK72,""),IF(BG72="B",BK72,"")))</f>
        <v/>
      </c>
      <c r="AH72" s="1" t="str">
        <f>IF(M71="","",IF(Z72="B",IF(M71="B",BK72,""),IF(BG72="P",BK72,"")))</f>
        <v/>
      </c>
      <c r="AI72" s="1" t="str">
        <f t="shared" si="48"/>
        <v/>
      </c>
      <c r="AJ72" s="1" t="str">
        <f t="shared" si="49"/>
        <v/>
      </c>
      <c r="AK72" s="1">
        <f t="shared" si="32"/>
        <v>0</v>
      </c>
      <c r="AL72" s="1">
        <f t="shared" si="33"/>
        <v>0</v>
      </c>
      <c r="AM72" s="1" t="str">
        <f t="shared" si="63"/>
        <v/>
      </c>
      <c r="AN72" s="1">
        <f>IF(X72="",0,IFERROR(VLOOKUP(X67&amp;X68&amp;X69&amp;X70&amp;X71&amp;X72,BX:BY,2,FALSE),0))</f>
        <v>0</v>
      </c>
      <c r="AO72" s="1" t="str">
        <f t="shared" si="43"/>
        <v/>
      </c>
      <c r="AP72" s="1" t="str">
        <f t="shared" si="17"/>
        <v>N</v>
      </c>
      <c r="AQ72" s="1" t="str">
        <f t="shared" si="50"/>
        <v>N</v>
      </c>
      <c r="AR72" s="1" t="str">
        <f t="shared" si="51"/>
        <v>N</v>
      </c>
      <c r="AS72" s="1" t="str">
        <f t="shared" si="52"/>
        <v/>
      </c>
      <c r="AT72" s="15" t="str">
        <f>IF(AT71="Y","N",IF(M71="","",(IF(AND(F71&amp;F72="WW",OR(AO71&amp;AO72="SC",AO71&amp;AO72="CC")),"Y",IF(AND(F70&amp;F71&amp;F72="WLW",BI72&lt;&gt;"B",OR(F70&amp;F71&amp;F72="SCC",F70&amp;F71&amp;F72="CCC")),"Y","N")))))</f>
        <v/>
      </c>
      <c r="AU72" s="1" t="str">
        <f>IF(AU71="Y","N",IF(M71="","",IF(AND(K71&amp;K72="WW",OR(AO71&amp;AO72="SC",AO71&amp;AO72="CC")),"Y",IF(AND(K70&amp;K71&amp;K72="WLW",BK72&lt;&gt;"B",OR(AO70&amp;AO71&amp;AO72="SCC",AO70&amp;AO71&amp;AO72="CCC")),"Y","N"))))</f>
        <v/>
      </c>
      <c r="AV72" s="1" t="str">
        <f>IF(AV71="Y","N",IF(M71="","",IF(AND(R71&amp;R72="WW",OR(AO71&amp;AO72="SC",AO71&amp;AO72="CC")),"Y",IF(AND(R70&amp;R71&amp;R72="WLW",BM72&lt;&gt;"B",OR(AO70&amp;AO71&amp;AO72="SCC",AO70&amp;AO71&amp;AO72="CCC")),"Y","N"))))</f>
        <v/>
      </c>
      <c r="AW72" s="1" t="str">
        <f t="shared" si="53"/>
        <v/>
      </c>
      <c r="AX72" s="1" t="str">
        <f>IF(M71="","",IF(AA72="D3",IF(BG72="P",BM72,""),IF(BG72="B",BM72,"")))</f>
        <v/>
      </c>
      <c r="AY72" s="1" t="str">
        <f>IF(M71="","",IF(AA72="D3",IF(BG72="B",BM72,""),IF(BG72="P",BM72,"")))</f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56"/>
        <v>00000</v>
      </c>
      <c r="BC72" s="1" t="str">
        <f t="shared" si="56"/>
        <v>00000</v>
      </c>
      <c r="BD72" s="1" t="str">
        <f t="shared" si="57"/>
        <v>000000</v>
      </c>
      <c r="BE72" s="1" t="str">
        <f t="shared" si="57"/>
        <v>000000</v>
      </c>
      <c r="BF72" s="1" t="str">
        <f t="shared" si="35"/>
        <v>B</v>
      </c>
      <c r="BG72" s="1" t="str">
        <f t="shared" si="36"/>
        <v>B</v>
      </c>
      <c r="BH72" s="1" t="str">
        <f>IF(AE71="",AF71,AE71)&amp;F71</f>
        <v/>
      </c>
      <c r="BI72" s="1">
        <f t="shared" si="37"/>
        <v>0</v>
      </c>
      <c r="BJ72" s="1" t="str">
        <f>IF(AG71="",AH71,AG71)&amp;K71</f>
        <v/>
      </c>
      <c r="BK72" s="1">
        <f t="shared" si="38"/>
        <v>0</v>
      </c>
      <c r="BL72" s="1" t="str">
        <f>IF(AI71="",AJ71,AI71)&amp;R71</f>
        <v/>
      </c>
      <c r="BM72" s="1">
        <f t="shared" si="39"/>
        <v>0</v>
      </c>
      <c r="BN72" s="1" t="str">
        <f t="shared" si="40"/>
        <v>0</v>
      </c>
      <c r="BO72" s="1" t="str">
        <f t="shared" si="41"/>
        <v>0</v>
      </c>
      <c r="BP72" s="1" t="str">
        <f t="shared" si="42"/>
        <v>0</v>
      </c>
      <c r="BS72" s="1">
        <f>General!A70</f>
        <v>0</v>
      </c>
      <c r="BT72" s="1">
        <f>General!B70</f>
        <v>0</v>
      </c>
      <c r="BU72" s="1">
        <f>General!C70</f>
        <v>0</v>
      </c>
      <c r="BV72" s="1">
        <f>General!D70</f>
        <v>0</v>
      </c>
      <c r="BX72" s="1" t="str">
        <f>General!F70</f>
        <v>LLWLLL</v>
      </c>
      <c r="BY72" s="1">
        <f>General!G70</f>
        <v>-6</v>
      </c>
    </row>
    <row r="73" spans="1:77" ht="15.75" thickBot="1">
      <c r="A73" s="1">
        <v>64</v>
      </c>
      <c r="B73" s="9" t="str">
        <f t="shared" si="46"/>
        <v/>
      </c>
      <c r="C73" s="102" t="str">
        <f t="shared" si="59"/>
        <v/>
      </c>
      <c r="D73" s="97" t="str">
        <f t="shared" si="23"/>
        <v/>
      </c>
      <c r="E73" s="98" t="str">
        <f t="shared" si="24"/>
        <v/>
      </c>
      <c r="F73" s="8" t="str">
        <f t="shared" si="12"/>
        <v/>
      </c>
      <c r="H73" s="105" t="str">
        <f t="shared" si="60"/>
        <v/>
      </c>
      <c r="I73" s="97" t="str">
        <f t="shared" si="25"/>
        <v/>
      </c>
      <c r="J73" s="98" t="str">
        <f t="shared" si="26"/>
        <v/>
      </c>
      <c r="K73" s="8" t="str">
        <f t="shared" si="27"/>
        <v/>
      </c>
      <c r="L73" s="54"/>
      <c r="M73" s="17" t="str">
        <f>IF('Hedging Dashboard'!AH73="","",'Hedging Dashboard'!AH73)</f>
        <v/>
      </c>
      <c r="O73" s="9" t="str">
        <f t="shared" si="61"/>
        <v/>
      </c>
      <c r="P73" s="97" t="str">
        <f t="shared" si="28"/>
        <v/>
      </c>
      <c r="Q73" s="98" t="str">
        <f t="shared" si="29"/>
        <v/>
      </c>
      <c r="R73" s="4" t="str">
        <f t="shared" si="30"/>
        <v/>
      </c>
      <c r="S73" s="4" t="str">
        <f t="shared" si="47"/>
        <v/>
      </c>
      <c r="T73" s="107" t="str">
        <f t="shared" si="31"/>
        <v/>
      </c>
      <c r="U73" s="4" t="str">
        <f>IF(M73="","",IF(B73="NB",U72,IF(T73="",SUM($T$5:$T73)+S73,SUM($T$5:$T73))))</f>
        <v/>
      </c>
      <c r="V73" s="109" t="str">
        <f t="shared" si="58"/>
        <v/>
      </c>
      <c r="W73" s="83" t="e">
        <f>IF(M73="","",IF(K73="W",0+BO73,0-BO73)+IF(F73="W",0+BN73,0-BN73))+IF(R73="W",0+BP73,0-BP73)</f>
        <v>#VALUE!</v>
      </c>
      <c r="X73" s="85" t="str">
        <f t="shared" si="14"/>
        <v/>
      </c>
      <c r="Y73" s="9" t="str">
        <f t="shared" si="64"/>
        <v>B</v>
      </c>
      <c r="Z73" s="4" t="str">
        <f t="shared" si="65"/>
        <v>B</v>
      </c>
      <c r="AA73" s="4" t="str">
        <f t="shared" si="66"/>
        <v>D3</v>
      </c>
      <c r="AB73" s="4" t="str">
        <f t="shared" si="62"/>
        <v/>
      </c>
      <c r="AC73" s="4" t="str">
        <f t="shared" si="67"/>
        <v/>
      </c>
      <c r="AD73" s="4" t="str">
        <f t="shared" si="68"/>
        <v/>
      </c>
      <c r="AE73" s="1" t="str">
        <f>IF(M72="","",IF(Y73="B",IF(M72="P",BI73,""),IF(BG73="P",BI73,"")))</f>
        <v/>
      </c>
      <c r="AF73" s="1" t="str">
        <f>IF(M72="","",IF(Y73="B",IF(M72="B",BI73,""),IF(BG73="B",BI73,"")))</f>
        <v/>
      </c>
      <c r="AG73" s="1" t="str">
        <f>IF(M72="","",IF(Z73="B",IF(M72="P",BK73,""),IF(BG73="B",BK73,"")))</f>
        <v/>
      </c>
      <c r="AH73" s="1" t="str">
        <f>IF(M72="","",IF(Z73="B",IF(M72="B",BK73,""),IF(BG73="P",BK73,"")))</f>
        <v/>
      </c>
      <c r="AI73" s="1" t="str">
        <f t="shared" si="48"/>
        <v/>
      </c>
      <c r="AJ73" s="1" t="str">
        <f t="shared" si="49"/>
        <v/>
      </c>
      <c r="AK73" s="1">
        <f t="shared" si="32"/>
        <v>0</v>
      </c>
      <c r="AL73" s="1">
        <f t="shared" si="33"/>
        <v>0</v>
      </c>
      <c r="AM73" s="1" t="str">
        <f t="shared" si="63"/>
        <v/>
      </c>
      <c r="AN73" s="1">
        <f>IF(X73="",0,IFERROR(VLOOKUP(X68&amp;X69&amp;X70&amp;X71&amp;X72&amp;X73,BX:BY,2,FALSE),0))</f>
        <v>0</v>
      </c>
      <c r="AO73" s="1" t="str">
        <f t="shared" si="43"/>
        <v/>
      </c>
      <c r="AP73" s="1" t="str">
        <f t="shared" si="17"/>
        <v>N</v>
      </c>
      <c r="AQ73" s="1" t="str">
        <f t="shared" si="50"/>
        <v>N</v>
      </c>
      <c r="AR73" s="1" t="str">
        <f t="shared" si="51"/>
        <v>N</v>
      </c>
      <c r="AS73" s="1" t="str">
        <f t="shared" si="52"/>
        <v/>
      </c>
      <c r="AT73" s="15" t="str">
        <f>IF(AT72="Y","N",IF(M72="","",(IF(AND(F72&amp;F73="WW",OR(AO72&amp;AO73="SC",AO72&amp;AO73="CC")),"Y",IF(AND(F71&amp;F72&amp;F73="WLW",BI73&lt;&gt;"B",OR(F71&amp;F72&amp;F73="SCC",F71&amp;F72&amp;F73="CCC")),"Y","N")))))</f>
        <v/>
      </c>
      <c r="AU73" s="1" t="str">
        <f>IF(AU72="Y","N",IF(M72="","",IF(AND(K72&amp;K73="WW",OR(AO72&amp;AO73="SC",AO72&amp;AO73="CC")),"Y",IF(AND(K71&amp;K72&amp;K73="WLW",BK73&lt;&gt;"B",OR(AO71&amp;AO72&amp;AO73="SCC",AO71&amp;AO72&amp;AO73="CCC")),"Y","N"))))</f>
        <v/>
      </c>
      <c r="AV73" s="1" t="str">
        <f>IF(AV72="Y","N",IF(M72="","",IF(AND(R72&amp;R73="WW",OR(AO72&amp;AO73="SC",AO72&amp;AO73="CC")),"Y",IF(AND(R71&amp;R72&amp;R73="WLW",BM73&lt;&gt;"B",OR(AO71&amp;AO72&amp;AO73="SCC",AO71&amp;AO72&amp;AO73="CCC")),"Y","N"))))</f>
        <v/>
      </c>
      <c r="AW73" s="1" t="str">
        <f t="shared" si="53"/>
        <v/>
      </c>
      <c r="AX73" s="1" t="str">
        <f>IF(M72="","",IF(AA73="D3",IF(BG73="P",BM73,""),IF(BG73="B",BM73,"")))</f>
        <v/>
      </c>
      <c r="AY73" s="1" t="str">
        <f>IF(M72="","",IF(AA73="D3",IF(BG73="B",BM73,""),IF(BG73="P",BM73,"")))</f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56"/>
        <v>00000</v>
      </c>
      <c r="BC73" s="1" t="str">
        <f t="shared" si="56"/>
        <v>00000</v>
      </c>
      <c r="BD73" s="1" t="str">
        <f t="shared" si="57"/>
        <v>000000</v>
      </c>
      <c r="BE73" s="1" t="str">
        <f t="shared" si="57"/>
        <v>000000</v>
      </c>
      <c r="BF73" s="1" t="str">
        <f t="shared" si="35"/>
        <v>B</v>
      </c>
      <c r="BG73" s="1" t="str">
        <f t="shared" si="36"/>
        <v>B</v>
      </c>
      <c r="BH73" s="1" t="str">
        <f>IF(AE72="",AF72,AE72)&amp;F72</f>
        <v/>
      </c>
      <c r="BI73" s="1">
        <f t="shared" si="37"/>
        <v>0</v>
      </c>
      <c r="BJ73" s="1" t="str">
        <f>IF(AG72="",AH72,AG72)&amp;K72</f>
        <v/>
      </c>
      <c r="BK73" s="1">
        <f t="shared" si="38"/>
        <v>0</v>
      </c>
      <c r="BL73" s="1" t="str">
        <f>IF(AI72="",AJ72,AI72)&amp;R72</f>
        <v/>
      </c>
      <c r="BM73" s="1">
        <f t="shared" si="39"/>
        <v>0</v>
      </c>
      <c r="BN73" s="1" t="str">
        <f t="shared" si="40"/>
        <v>0</v>
      </c>
      <c r="BO73" s="1" t="str">
        <f t="shared" si="41"/>
        <v>0</v>
      </c>
      <c r="BP73" s="1" t="str">
        <f t="shared" si="42"/>
        <v>0</v>
      </c>
      <c r="BS73" s="1">
        <f>General!A71</f>
        <v>0</v>
      </c>
      <c r="BT73" s="1">
        <f>General!B71</f>
        <v>0</v>
      </c>
      <c r="BU73" s="1">
        <f>General!C71</f>
        <v>0</v>
      </c>
      <c r="BV73" s="1">
        <f>General!D71</f>
        <v>0</v>
      </c>
      <c r="BX73" s="1" t="str">
        <f>General!F71</f>
        <v>LLWLLW</v>
      </c>
      <c r="BY73" s="1">
        <f>General!G71</f>
        <v>1</v>
      </c>
    </row>
    <row r="74" spans="1:77" ht="15.75" thickBot="1">
      <c r="A74" s="1">
        <v>65</v>
      </c>
      <c r="B74" s="86" t="str">
        <f t="shared" ref="B74:B109" si="69">IF(M73="","",IF(AK74=AL74,"NB",IF(AK74&gt;AL74,"P"&amp;(AK74-AL74),"B"&amp;(AL74-AK74))))</f>
        <v/>
      </c>
      <c r="C74" s="103" t="str">
        <f t="shared" si="59"/>
        <v/>
      </c>
      <c r="D74" s="99" t="str">
        <f t="shared" si="23"/>
        <v/>
      </c>
      <c r="E74" s="100" t="str">
        <f t="shared" si="24"/>
        <v/>
      </c>
      <c r="F74" s="10" t="str">
        <f t="shared" ref="F74:F109" si="70">IF(M74="","",IF(M74="P",IF(D74="","L","W"),IF(E74="","L","W")))</f>
        <v/>
      </c>
      <c r="H74" s="106" t="str">
        <f t="shared" si="60"/>
        <v/>
      </c>
      <c r="I74" s="99" t="str">
        <f t="shared" si="25"/>
        <v/>
      </c>
      <c r="J74" s="100" t="str">
        <f t="shared" si="26"/>
        <v/>
      </c>
      <c r="K74" s="10" t="str">
        <f t="shared" si="27"/>
        <v/>
      </c>
      <c r="L74" s="54"/>
      <c r="M74" s="18" t="str">
        <f>IF('Hedging Dashboard'!AH74="","",'Hedging Dashboard'!AH74)</f>
        <v/>
      </c>
      <c r="O74" s="86" t="str">
        <f t="shared" si="61"/>
        <v/>
      </c>
      <c r="P74" s="99" t="str">
        <f t="shared" si="28"/>
        <v/>
      </c>
      <c r="Q74" s="100" t="str">
        <f t="shared" si="29"/>
        <v/>
      </c>
      <c r="R74" s="5" t="str">
        <f t="shared" si="30"/>
        <v/>
      </c>
      <c r="S74" s="5" t="str">
        <f t="shared" ref="S74:S109" si="71">IF(M74="","",IF(X74="",IF(AO74="S",0,S73),IF(X74="W",IF(AO74="S",0,S73)+INT(REPLACE(B74,1,1,"")),IF(AO74="S",0,S73)-INT(REPLACE(B74,1,1,"")))))</f>
        <v/>
      </c>
      <c r="T74" s="107" t="str">
        <f t="shared" si="31"/>
        <v/>
      </c>
      <c r="U74" s="5" t="str">
        <f>IF(M74="","",IF(B74="NB",U73,IF(T74="",SUM($T$5:$T74)+S74,SUM($T$5:$T74))))</f>
        <v/>
      </c>
      <c r="V74" s="110" t="str">
        <f t="shared" si="58"/>
        <v/>
      </c>
      <c r="W74" s="83" t="e">
        <f>IF(M74="","",IF(K74="W",0+BO74,0-BO74)+IF(F74="W",0+BN74,0-BN74))+IF(R74="W",0+BP74,0-BP74)</f>
        <v>#VALUE!</v>
      </c>
      <c r="X74" s="85" t="str">
        <f t="shared" ref="X74:X109" si="72">IF(M74="","",IF(W74&gt;0,"W",IF(W74&lt;0,"L","")))</f>
        <v/>
      </c>
      <c r="Y74" s="9" t="str">
        <f t="shared" si="64"/>
        <v>B</v>
      </c>
      <c r="Z74" s="4" t="str">
        <f t="shared" si="65"/>
        <v>B</v>
      </c>
      <c r="AA74" s="4" t="str">
        <f t="shared" si="66"/>
        <v>D3</v>
      </c>
      <c r="AB74" s="4" t="str">
        <f t="shared" si="62"/>
        <v/>
      </c>
      <c r="AC74" s="4" t="str">
        <f t="shared" si="67"/>
        <v/>
      </c>
      <c r="AD74" s="4" t="str">
        <f t="shared" si="68"/>
        <v/>
      </c>
      <c r="AE74" s="1" t="str">
        <f>IF(M73="","",IF(Y74="B",IF(M73="P",BI74,""),IF(BG74="P",BI74,"")))</f>
        <v/>
      </c>
      <c r="AF74" s="1" t="str">
        <f>IF(M73="","",IF(Y74="B",IF(M73="B",BI74,""),IF(BG74="B",BI74,"")))</f>
        <v/>
      </c>
      <c r="AG74" s="1" t="str">
        <f>IF(M73="","",IF(Z74="B",IF(M73="P",BK74,""),IF(BG74="B",BK74,"")))</f>
        <v/>
      </c>
      <c r="AH74" s="1" t="str">
        <f>IF(M73="","",IF(Z74="B",IF(M73="B",BK74,""),IF(BG74="P",BK74,"")))</f>
        <v/>
      </c>
      <c r="AI74" s="1" t="str">
        <f t="shared" ref="AI74:AI105" si="73">IF(M73="","",IF(AND(AE74="L5",AH74="L5",AY74=""),"L0",AX74))</f>
        <v/>
      </c>
      <c r="AJ74" s="1" t="str">
        <f t="shared" ref="AJ74:AJ105" si="74">IF(M73="","",IF(AND(AF74="L5",AH74="L5",AX74=""),"L0",AY74))</f>
        <v/>
      </c>
      <c r="AK74" s="1">
        <f t="shared" si="32"/>
        <v>0</v>
      </c>
      <c r="AL74" s="1">
        <f t="shared" si="33"/>
        <v>0</v>
      </c>
      <c r="AM74" s="1" t="str">
        <f t="shared" si="63"/>
        <v/>
      </c>
      <c r="AN74" s="1">
        <f>IF(X74="",0,IFERROR(VLOOKUP(X69&amp;X70&amp;X71&amp;X72&amp;X73&amp;X74,BX:BY,2,FALSE),0))</f>
        <v>0</v>
      </c>
      <c r="AO74" s="1" t="str">
        <f t="shared" si="43"/>
        <v/>
      </c>
      <c r="AP74" s="1" t="str">
        <f t="shared" ref="AP74:AP137" si="75">IF(OR(F70&amp;F71&amp;F72="WLW",F71&amp;F72="WW"),"Y","N")</f>
        <v>N</v>
      </c>
      <c r="AQ74" s="1" t="str">
        <f t="shared" ref="AQ74:AQ105" si="76">IF(OR(K70&amp;K71&amp;K72="WLW",K71&amp;K72="WW"),"Y","N")</f>
        <v>N</v>
      </c>
      <c r="AR74" s="1" t="str">
        <f t="shared" ref="AR74:AR105" si="77">IF(OR(R70&amp;R71&amp;R72="WLW",R71&amp;R72="WW"),"Y","N")</f>
        <v>N</v>
      </c>
      <c r="AS74" s="1" t="str">
        <f t="shared" ref="AS74:AS109" si="78">IF(M73="","",IF(AO74="S",1,AS73+1))</f>
        <v/>
      </c>
      <c r="AT74" s="15" t="str">
        <f>IF(AT73="Y","N",IF(M73="","",(IF(AND(F73&amp;F74="WW",OR(AO73&amp;AO74="SC",AO73&amp;AO74="CC")),"Y",IF(AND(F72&amp;F73&amp;F74="WLW",BI74&lt;&gt;"B",OR(F72&amp;F73&amp;F74="SCC",F72&amp;F73&amp;F74="CCC")),"Y","N")))))</f>
        <v/>
      </c>
      <c r="AU74" s="1" t="str">
        <f>IF(AU73="Y","N",IF(M73="","",IF(AND(K73&amp;K74="WW",OR(AO73&amp;AO74="SC",AO73&amp;AO74="CC")),"Y",IF(AND(K72&amp;K73&amp;K74="WLW",BK74&lt;&gt;"B",OR(AO72&amp;AO73&amp;AO74="SCC",AO72&amp;AO73&amp;AO74="CCC")),"Y","N"))))</f>
        <v/>
      </c>
      <c r="AV74" s="1" t="str">
        <f>IF(AV73="Y","N",IF(M73="","",IF(AND(R73&amp;R74="WW",OR(AO73&amp;AO74="SC",AO73&amp;AO74="CC")),"Y",IF(AND(R72&amp;R73&amp;R74="WLW",BM74&lt;&gt;"B",OR(AO72&amp;AO73&amp;AO74="SCC",AO72&amp;AO73&amp;AO74="CCC")),"Y","N"))))</f>
        <v/>
      </c>
      <c r="AW74" s="1" t="str">
        <f t="shared" ref="AW74:AW109" si="79">IF(M73="","",IF(AND(S74&lt;0,AS74&gt;2,S74&gt;=(2-AS74)),"R","N"))</f>
        <v/>
      </c>
      <c r="AX74" s="1" t="str">
        <f>IF(M73="","",IF(AA74="D3",IF(BG74="P",BM74,""),IF(BG74="B",BM74,"")))</f>
        <v/>
      </c>
      <c r="AY74" s="1" t="str">
        <f>IF(M73="","",IF(AA74="D3",IF(BG74="B",BM74,""),IF(BG74="P",BM74,"")))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56"/>
        <v>00000</v>
      </c>
      <c r="BC74" s="1" t="str">
        <f t="shared" si="56"/>
        <v>00000</v>
      </c>
      <c r="BD74" s="1" t="str">
        <f t="shared" si="57"/>
        <v>000000</v>
      </c>
      <c r="BE74" s="1" t="str">
        <f t="shared" si="57"/>
        <v>000000</v>
      </c>
      <c r="BF74" s="1" t="str">
        <f t="shared" si="35"/>
        <v>B</v>
      </c>
      <c r="BG74" s="1" t="str">
        <f t="shared" si="36"/>
        <v>B</v>
      </c>
      <c r="BH74" s="1" t="str">
        <f>IF(AE73="",AF73,AE73)&amp;F73</f>
        <v/>
      </c>
      <c r="BI74" s="1">
        <f t="shared" si="37"/>
        <v>0</v>
      </c>
      <c r="BJ74" s="1" t="str">
        <f>IF(AG73="",AH73,AG73)&amp;K73</f>
        <v/>
      </c>
      <c r="BK74" s="1">
        <f t="shared" si="38"/>
        <v>0</v>
      </c>
      <c r="BL74" s="1" t="str">
        <f>IF(AI73="",AJ73,AI73)&amp;R73</f>
        <v/>
      </c>
      <c r="BM74" s="1">
        <f t="shared" si="39"/>
        <v>0</v>
      </c>
      <c r="BN74" s="1" t="str">
        <f t="shared" si="40"/>
        <v>0</v>
      </c>
      <c r="BO74" s="1" t="str">
        <f t="shared" si="41"/>
        <v>0</v>
      </c>
      <c r="BP74" s="1" t="str">
        <f t="shared" si="42"/>
        <v>0</v>
      </c>
      <c r="BS74" s="1">
        <f>General!A72</f>
        <v>0</v>
      </c>
      <c r="BT74" s="1">
        <f>General!B72</f>
        <v>0</v>
      </c>
      <c r="BU74" s="1">
        <f>General!C72</f>
        <v>0</v>
      </c>
      <c r="BV74" s="1">
        <f>General!D72</f>
        <v>0</v>
      </c>
      <c r="BX74" s="1" t="str">
        <f>General!F72</f>
        <v>LLWLWL</v>
      </c>
      <c r="BY74" s="1">
        <f>General!G72</f>
        <v>-1</v>
      </c>
    </row>
    <row r="75" spans="1:77" ht="15.75" thickBot="1">
      <c r="A75" s="1">
        <v>66</v>
      </c>
      <c r="B75" s="12" t="str">
        <f t="shared" si="69"/>
        <v/>
      </c>
      <c r="C75" s="101" t="str">
        <f t="shared" si="59"/>
        <v/>
      </c>
      <c r="D75" s="13" t="str">
        <f t="shared" ref="D75:D109" si="80">AE75</f>
        <v/>
      </c>
      <c r="E75" s="45" t="str">
        <f t="shared" ref="E75:E109" si="81">AF75</f>
        <v/>
      </c>
      <c r="F75" s="14" t="str">
        <f t="shared" si="70"/>
        <v/>
      </c>
      <c r="H75" s="104" t="str">
        <f t="shared" si="60"/>
        <v/>
      </c>
      <c r="I75" s="13" t="str">
        <f t="shared" ref="I75:I109" si="82">AG75</f>
        <v/>
      </c>
      <c r="J75" s="45" t="str">
        <f t="shared" ref="J75:J109" si="83">AH75</f>
        <v/>
      </c>
      <c r="K75" s="14" t="str">
        <f t="shared" ref="K75:K109" si="84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61"/>
        <v/>
      </c>
      <c r="P75" s="13" t="str">
        <f t="shared" ref="P75:P109" si="85">AI75</f>
        <v/>
      </c>
      <c r="Q75" s="45" t="str">
        <f t="shared" ref="Q75:Q109" si="86">AJ75</f>
        <v/>
      </c>
      <c r="R75" s="96" t="str">
        <f t="shared" ref="R75:R109" si="87">IF(M75="","",IF(M75="P",IF(P75="","L","W"),IF(Q75="","L","W")))</f>
        <v/>
      </c>
      <c r="S75" s="96" t="str">
        <f t="shared" si="71"/>
        <v/>
      </c>
      <c r="T75" s="107" t="str">
        <f t="shared" ref="T75:T109" si="88">IF(M74="","",IF(AO75="S","",IF(S75&gt;=0,S75,IF(AW75="R",S75,""))))</f>
        <v/>
      </c>
      <c r="U75" s="96" t="str">
        <f>IF(M75="","",IF(B75="NB",U74,IF(T75="",SUM($T$5:$T75)+S75,SUM($T$5:$T75))))</f>
        <v/>
      </c>
      <c r="V75" s="108" t="str">
        <f t="shared" si="58"/>
        <v/>
      </c>
      <c r="W75" s="83" t="e">
        <f>IF(M75="","",IF(K75="W",0+BO75,0-BO75)+IF(F75="W",0+BN75,0-BN75))+IF(R75="W",0+BP75,0-BP75)</f>
        <v>#VALUE!</v>
      </c>
      <c r="X75" s="85" t="str">
        <f t="shared" si="72"/>
        <v/>
      </c>
      <c r="Y75" s="9" t="str">
        <f t="shared" si="64"/>
        <v>B</v>
      </c>
      <c r="Z75" s="4" t="str">
        <f t="shared" si="65"/>
        <v>B</v>
      </c>
      <c r="AA75" s="4" t="str">
        <f t="shared" si="66"/>
        <v>D3</v>
      </c>
      <c r="AB75" s="4" t="str">
        <f t="shared" si="62"/>
        <v/>
      </c>
      <c r="AC75" s="4" t="str">
        <f t="shared" si="67"/>
        <v/>
      </c>
      <c r="AD75" s="4" t="str">
        <f t="shared" si="68"/>
        <v/>
      </c>
      <c r="AE75" s="1" t="str">
        <f>IF(M74="","",IF(Y75="B",IF(M74="P",BI75,""),IF(BG75="P",BI75,"")))</f>
        <v/>
      </c>
      <c r="AF75" s="1" t="str">
        <f>IF(M74="","",IF(Y75="B",IF(M74="B",BI75,""),IF(BG75="B",BI75,"")))</f>
        <v/>
      </c>
      <c r="AG75" s="1" t="str">
        <f>IF(M74="","",IF(Z75="B",IF(M74="P",BK75,""),IF(BG75="B",BK75,"")))</f>
        <v/>
      </c>
      <c r="AH75" s="1" t="str">
        <f>IF(M74="","",IF(Z75="B",IF(M74="B",BK75,""),IF(BG75="P",BK75,"")))</f>
        <v/>
      </c>
      <c r="AI75" s="1" t="str">
        <f t="shared" si="73"/>
        <v/>
      </c>
      <c r="AJ75" s="1" t="str">
        <f t="shared" si="74"/>
        <v/>
      </c>
      <c r="AK75" s="1">
        <f t="shared" ref="AK75:AK138" si="89">IF(D75="",0,IF(OR(D75="B",D75="XB"),1,INT(RIGHT(D75))))+IF(I75="",0,IF(OR(I75="B",I75="XB"),1,INT(RIGHT(I75))))+IF(P75="",0,IF(OR(P75="B",P75="XB"),1,INT(RIGHT(P75))))</f>
        <v>0</v>
      </c>
      <c r="AL75" s="1">
        <f t="shared" ref="AL75:AL138" si="90">IF(E75="",0,IF(OR(E75="B",E75="XB"),1,INT(RIGHT(E75))))+IF(J75="",0,IF(OR(J75="B",J75="XB"),1,INT(RIGHT(J75))))+IF(Q75="",0,IF(OR(Q75="B",Q75="XB"),1,INT(RIGHT(Q75))))</f>
        <v>0</v>
      </c>
      <c r="AM75" s="1" t="str">
        <f t="shared" si="63"/>
        <v/>
      </c>
      <c r="AN75" s="1">
        <f>IF(X75="",0,IFERROR(VLOOKUP(X70&amp;X71&amp;X72&amp;X73&amp;X74&amp;X75,BX:BY,2,FALSE),0))</f>
        <v>0</v>
      </c>
      <c r="AO75" s="1" t="str">
        <f t="shared" si="43"/>
        <v/>
      </c>
      <c r="AP75" s="1" t="str">
        <f t="shared" si="75"/>
        <v>N</v>
      </c>
      <c r="AQ75" s="1" t="str">
        <f t="shared" si="76"/>
        <v>N</v>
      </c>
      <c r="AR75" s="1" t="str">
        <f t="shared" si="77"/>
        <v>N</v>
      </c>
      <c r="AS75" s="1" t="str">
        <f t="shared" si="78"/>
        <v/>
      </c>
      <c r="AT75" s="15" t="str">
        <f>IF(AT74="Y","N",IF(M74="","",(IF(AND(F74&amp;F75="WW",OR(AO74&amp;AO75="SC",AO74&amp;AO75="CC")),"Y",IF(AND(F73&amp;F74&amp;F75="WLW",BI75&lt;&gt;"B",OR(F73&amp;F74&amp;F75="SCC",F73&amp;F74&amp;F75="CCC")),"Y","N")))))</f>
        <v/>
      </c>
      <c r="AU75" s="1" t="str">
        <f>IF(AU74="Y","N",IF(M74="","",IF(AND(K74&amp;K75="WW",OR(AO74&amp;AO75="SC",AO74&amp;AO75="CC")),"Y",IF(AND(K73&amp;K74&amp;K75="WLW",BK75&lt;&gt;"B",OR(AO73&amp;AO74&amp;AO75="SCC",AO73&amp;AO74&amp;AO75="CCC")),"Y","N"))))</f>
        <v/>
      </c>
      <c r="AV75" s="1" t="str">
        <f>IF(AV74="Y","N",IF(M74="","",IF(AND(R74&amp;R75="WW",OR(AO74&amp;AO75="SC",AO74&amp;AO75="CC")),"Y",IF(AND(R73&amp;R74&amp;R75="WLW",BM75&lt;&gt;"B",OR(AO73&amp;AO74&amp;AO75="SCC",AO73&amp;AO74&amp;AO75="CCC")),"Y","N"))))</f>
        <v/>
      </c>
      <c r="AW75" s="1" t="str">
        <f t="shared" si="79"/>
        <v/>
      </c>
      <c r="AX75" s="1" t="str">
        <f>IF(M74="","",IF(AA75="D3",IF(BG75="P",BM75,""),IF(BG75="B",BM75,"")))</f>
        <v/>
      </c>
      <c r="AY75" s="1" t="str">
        <f>IF(M74="","",IF(AA75="D3",IF(BG75="B",BM75,""),IF(BG75="P",BM75,"")))</f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56"/>
        <v>00000</v>
      </c>
      <c r="BC75" s="1" t="str">
        <f t="shared" si="56"/>
        <v>00000</v>
      </c>
      <c r="BD75" s="1" t="str">
        <f t="shared" si="57"/>
        <v>000000</v>
      </c>
      <c r="BE75" s="1" t="str">
        <f t="shared" si="57"/>
        <v>000000</v>
      </c>
      <c r="BF75" s="1" t="str">
        <f t="shared" ref="BF75:BF109" si="91">IF(COUNTBLANK(AZ70:AZ74)&gt;2,"B","P")</f>
        <v>B</v>
      </c>
      <c r="BG75" s="1" t="str">
        <f t="shared" ref="BG75:BG109" si="92">IF(COUNTBLANK(AZ72:AZ74)&gt;1,"B","P")</f>
        <v>B</v>
      </c>
      <c r="BH75" s="1" t="str">
        <f>IF(AE74="",AF74,AE74)&amp;F74</f>
        <v/>
      </c>
      <c r="BI75" s="1">
        <f t="shared" ref="BI75:BI109" si="93">IF(OR(AO75="S",AND(AT74="Y",AP75="N",BI74&lt;&gt;"B")),"B",IFERROR(VLOOKUP(BH75,BU:BV,2,FALSE),""))</f>
        <v>0</v>
      </c>
      <c r="BJ75" s="1" t="str">
        <f>IF(AG74="",AH74,AG74)&amp;K74</f>
        <v/>
      </c>
      <c r="BK75" s="1">
        <f t="shared" ref="BK75:BK109" si="94">IF(OR(AO75="S",AND(AU74="Y",AQ75="N",BK74&lt;&gt;"B")),"B",IFERROR(VLOOKUP(BJ75,BU:BV,2,FALSE),""))</f>
        <v>0</v>
      </c>
      <c r="BL75" s="1" t="str">
        <f>IF(AI74="",AJ74,AI74)&amp;R74</f>
        <v/>
      </c>
      <c r="BM75" s="1">
        <f t="shared" ref="BM75:BM109" si="95">IF(OR(AO75="S",AND(AV74="Y",AR75="N",BM74&lt;&gt;"B")),"B",IFERROR(VLOOKUP(BL75,BU:BV,2,FALSE),""))</f>
        <v>0</v>
      </c>
      <c r="BN75" s="1" t="str">
        <f t="shared" ref="BN75:BN109" si="96">IF(BI75="","",IF(OR(BI75="B",BI75="XB"),1,RIGHT(BI75)))</f>
        <v>0</v>
      </c>
      <c r="BO75" s="1" t="str">
        <f t="shared" ref="BO75:BO109" si="97">IF(BK75="","",IF(OR(BK75="B",BK75="XB"),1,RIGHT(BK75)))</f>
        <v>0</v>
      </c>
      <c r="BP75" s="1" t="str">
        <f t="shared" ref="BP75:BP109" si="98">IF(BM75="","",IF(OR(BM75="B",BM75="XB"),1,RIGHT(BM75)))</f>
        <v>0</v>
      </c>
      <c r="BS75" s="1">
        <f>General!A73</f>
        <v>0</v>
      </c>
      <c r="BT75" s="1">
        <f>General!B73</f>
        <v>0</v>
      </c>
      <c r="BU75" s="1">
        <f>General!C73</f>
        <v>0</v>
      </c>
      <c r="BV75" s="1">
        <f>General!D73</f>
        <v>0</v>
      </c>
      <c r="BX75" s="1" t="str">
        <f>General!F73</f>
        <v>LLWLWW</v>
      </c>
      <c r="BY75" s="1">
        <f>General!G73</f>
        <v>3</v>
      </c>
    </row>
    <row r="76" spans="1:77" ht="15.75" thickBot="1">
      <c r="A76" s="1">
        <v>67</v>
      </c>
      <c r="B76" s="9" t="str">
        <f t="shared" si="69"/>
        <v/>
      </c>
      <c r="C76" s="102" t="str">
        <f t="shared" si="59"/>
        <v/>
      </c>
      <c r="D76" s="97" t="str">
        <f t="shared" si="80"/>
        <v/>
      </c>
      <c r="E76" s="98" t="str">
        <f t="shared" si="81"/>
        <v/>
      </c>
      <c r="F76" s="8" t="str">
        <f t="shared" si="70"/>
        <v/>
      </c>
      <c r="H76" s="105" t="str">
        <f t="shared" si="60"/>
        <v/>
      </c>
      <c r="I76" s="97" t="str">
        <f t="shared" si="82"/>
        <v/>
      </c>
      <c r="J76" s="98" t="str">
        <f t="shared" si="83"/>
        <v/>
      </c>
      <c r="K76" s="8" t="str">
        <f t="shared" si="84"/>
        <v/>
      </c>
      <c r="L76" s="54"/>
      <c r="M76" s="17" t="str">
        <f>IF('Hedging Dashboard'!AH76="","",'Hedging Dashboard'!AH76)</f>
        <v/>
      </c>
      <c r="O76" s="9" t="str">
        <f t="shared" si="61"/>
        <v/>
      </c>
      <c r="P76" s="97" t="str">
        <f t="shared" si="85"/>
        <v/>
      </c>
      <c r="Q76" s="98" t="str">
        <f t="shared" si="86"/>
        <v/>
      </c>
      <c r="R76" s="4" t="str">
        <f t="shared" si="87"/>
        <v/>
      </c>
      <c r="S76" s="4" t="str">
        <f t="shared" si="71"/>
        <v/>
      </c>
      <c r="T76" s="107" t="str">
        <f t="shared" si="88"/>
        <v/>
      </c>
      <c r="U76" s="4" t="str">
        <f>IF(M76="","",IF(B76="NB",U75,IF(T76="",SUM($T$5:$T76)+S76,SUM($T$5:$T76))))</f>
        <v/>
      </c>
      <c r="V76" s="109" t="str">
        <f t="shared" si="58"/>
        <v/>
      </c>
      <c r="W76" s="83" t="e">
        <f>IF(M76="","",IF(K76="W",0+BO76,0-BO76)+IF(F76="W",0+BN76,0-BN76))+IF(R76="W",0+BP76,0-BP76)</f>
        <v>#VALUE!</v>
      </c>
      <c r="X76" s="85" t="str">
        <f t="shared" si="72"/>
        <v/>
      </c>
      <c r="Y76" s="9" t="str">
        <f t="shared" si="64"/>
        <v>B</v>
      </c>
      <c r="Z76" s="4" t="str">
        <f t="shared" si="65"/>
        <v>B</v>
      </c>
      <c r="AA76" s="4" t="str">
        <f t="shared" si="66"/>
        <v>D3</v>
      </c>
      <c r="AB76" s="4" t="str">
        <f t="shared" si="62"/>
        <v/>
      </c>
      <c r="AC76" s="4" t="str">
        <f t="shared" si="67"/>
        <v/>
      </c>
      <c r="AD76" s="4" t="str">
        <f t="shared" si="68"/>
        <v/>
      </c>
      <c r="AE76" s="1" t="str">
        <f>IF(M75="","",IF(Y76="B",IF(M75="P",BI76,""),IF(BG76="P",BI76,"")))</f>
        <v/>
      </c>
      <c r="AF76" s="1" t="str">
        <f>IF(M75="","",IF(Y76="B",IF(M75="B",BI76,""),IF(BG76="B",BI76,"")))</f>
        <v/>
      </c>
      <c r="AG76" s="1" t="str">
        <f>IF(M75="","",IF(Z76="B",IF(M75="P",BK76,""),IF(BG76="B",BK76,"")))</f>
        <v/>
      </c>
      <c r="AH76" s="1" t="str">
        <f>IF(M75="","",IF(Z76="B",IF(M75="B",BK76,""),IF(BG76="P",BK76,"")))</f>
        <v/>
      </c>
      <c r="AI76" s="1" t="str">
        <f t="shared" si="73"/>
        <v/>
      </c>
      <c r="AJ76" s="1" t="str">
        <f t="shared" si="74"/>
        <v/>
      </c>
      <c r="AK76" s="1">
        <f t="shared" si="89"/>
        <v>0</v>
      </c>
      <c r="AL76" s="1">
        <f t="shared" si="90"/>
        <v>0</v>
      </c>
      <c r="AM76" s="1" t="str">
        <f t="shared" si="63"/>
        <v/>
      </c>
      <c r="AN76" s="1">
        <f>IF(X76="",0,IFERROR(VLOOKUP(X71&amp;X72&amp;X73&amp;X74&amp;X75&amp;X76,BX:BY,2,FALSE),0))</f>
        <v>0</v>
      </c>
      <c r="AO76" s="1" t="str">
        <f t="shared" ref="AO76:AO109" si="99">IF(M75="","",IF(AW75="R","S",IF(AO75="S","C",IF(S75&gt;=0,"S","C"))))</f>
        <v/>
      </c>
      <c r="AP76" s="1" t="str">
        <f t="shared" si="75"/>
        <v>N</v>
      </c>
      <c r="AQ76" s="1" t="str">
        <f t="shared" si="76"/>
        <v>N</v>
      </c>
      <c r="AR76" s="1" t="str">
        <f t="shared" si="77"/>
        <v>N</v>
      </c>
      <c r="AS76" s="1" t="str">
        <f t="shared" si="78"/>
        <v/>
      </c>
      <c r="AT76" s="15" t="str">
        <f>IF(AT75="Y","N",IF(M75="","",(IF(AND(F75&amp;F76="WW",OR(AO75&amp;AO76="SC",AO75&amp;AO76="CC")),"Y",IF(AND(F74&amp;F75&amp;F76="WLW",BI76&lt;&gt;"B",OR(F74&amp;F75&amp;F76="SCC",F74&amp;F75&amp;F76="CCC")),"Y","N")))))</f>
        <v/>
      </c>
      <c r="AU76" s="1" t="str">
        <f>IF(AU75="Y","N",IF(M75="","",IF(AND(K75&amp;K76="WW",OR(AO75&amp;AO76="SC",AO75&amp;AO76="CC")),"Y",IF(AND(K74&amp;K75&amp;K76="WLW",BK76&lt;&gt;"B",OR(AO74&amp;AO75&amp;AO76="SCC",AO74&amp;AO75&amp;AO76="CCC")),"Y","N"))))</f>
        <v/>
      </c>
      <c r="AV76" s="1" t="str">
        <f>IF(AV75="Y","N",IF(M75="","",IF(AND(R75&amp;R76="WW",OR(AO75&amp;AO76="SC",AO75&amp;AO76="CC")),"Y",IF(AND(R74&amp;R75&amp;R76="WLW",BM76&lt;&gt;"B",OR(AO74&amp;AO75&amp;AO76="SCC",AO74&amp;AO75&amp;AO76="CCC")),"Y","N"))))</f>
        <v/>
      </c>
      <c r="AW76" s="1" t="str">
        <f t="shared" si="79"/>
        <v/>
      </c>
      <c r="AX76" s="1" t="str">
        <f>IF(M75="","",IF(AA76="D3",IF(BG76="P",BM76,""),IF(BG76="B",BM76,"")))</f>
        <v/>
      </c>
      <c r="AY76" s="1" t="str">
        <f>IF(M75="","",IF(AA76="D3",IF(BG76="B",BM76,""),IF(BG76="P",BM76,"")))</f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56"/>
        <v>00000</v>
      </c>
      <c r="BC76" s="1" t="str">
        <f t="shared" si="56"/>
        <v>00000</v>
      </c>
      <c r="BD76" s="1" t="str">
        <f t="shared" si="57"/>
        <v>000000</v>
      </c>
      <c r="BE76" s="1" t="str">
        <f t="shared" si="57"/>
        <v>000000</v>
      </c>
      <c r="BF76" s="1" t="str">
        <f t="shared" si="91"/>
        <v>B</v>
      </c>
      <c r="BG76" s="1" t="str">
        <f t="shared" si="92"/>
        <v>B</v>
      </c>
      <c r="BH76" s="1" t="str">
        <f>IF(AE75="",AF75,AE75)&amp;F75</f>
        <v/>
      </c>
      <c r="BI76" s="1">
        <f t="shared" si="93"/>
        <v>0</v>
      </c>
      <c r="BJ76" s="1" t="str">
        <f>IF(AG75="",AH75,AG75)&amp;K75</f>
        <v/>
      </c>
      <c r="BK76" s="1">
        <f t="shared" si="94"/>
        <v>0</v>
      </c>
      <c r="BL76" s="1" t="str">
        <f>IF(AI75="",AJ75,AI75)&amp;R75</f>
        <v/>
      </c>
      <c r="BM76" s="1">
        <f t="shared" si="95"/>
        <v>0</v>
      </c>
      <c r="BN76" s="1" t="str">
        <f t="shared" si="96"/>
        <v>0</v>
      </c>
      <c r="BO76" s="1" t="str">
        <f t="shared" si="97"/>
        <v>0</v>
      </c>
      <c r="BP76" s="1" t="str">
        <f t="shared" si="98"/>
        <v>0</v>
      </c>
      <c r="BS76" s="1">
        <f>General!A74</f>
        <v>0</v>
      </c>
      <c r="BT76" s="1">
        <f>General!B74</f>
        <v>0</v>
      </c>
      <c r="BU76" s="1">
        <f>General!C74</f>
        <v>0</v>
      </c>
      <c r="BV76" s="1">
        <f>General!D74</f>
        <v>0</v>
      </c>
      <c r="BX76" s="1" t="str">
        <f>General!F74</f>
        <v>LLWWLL</v>
      </c>
      <c r="BY76" s="1">
        <f>General!G74</f>
        <v>-3</v>
      </c>
    </row>
    <row r="77" spans="1:77" ht="15.75" thickBot="1">
      <c r="A77" s="1">
        <v>68</v>
      </c>
      <c r="B77" s="9" t="str">
        <f t="shared" si="69"/>
        <v/>
      </c>
      <c r="C77" s="102" t="str">
        <f t="shared" si="59"/>
        <v/>
      </c>
      <c r="D77" s="97" t="str">
        <f t="shared" si="80"/>
        <v/>
      </c>
      <c r="E77" s="98" t="str">
        <f t="shared" si="81"/>
        <v/>
      </c>
      <c r="F77" s="8" t="str">
        <f t="shared" si="70"/>
        <v/>
      </c>
      <c r="H77" s="105" t="str">
        <f t="shared" si="60"/>
        <v/>
      </c>
      <c r="I77" s="97" t="str">
        <f t="shared" si="82"/>
        <v/>
      </c>
      <c r="J77" s="98" t="str">
        <f t="shared" si="83"/>
        <v/>
      </c>
      <c r="K77" s="8" t="str">
        <f t="shared" si="84"/>
        <v/>
      </c>
      <c r="L77" s="54"/>
      <c r="M77" s="17" t="str">
        <f>IF('Hedging Dashboard'!AH77="","",'Hedging Dashboard'!AH77)</f>
        <v/>
      </c>
      <c r="O77" s="9" t="str">
        <f t="shared" si="61"/>
        <v/>
      </c>
      <c r="P77" s="97" t="str">
        <f t="shared" si="85"/>
        <v/>
      </c>
      <c r="Q77" s="98" t="str">
        <f t="shared" si="86"/>
        <v/>
      </c>
      <c r="R77" s="4" t="str">
        <f t="shared" si="87"/>
        <v/>
      </c>
      <c r="S77" s="4" t="str">
        <f t="shared" si="71"/>
        <v/>
      </c>
      <c r="T77" s="107" t="str">
        <f t="shared" si="88"/>
        <v/>
      </c>
      <c r="U77" s="4" t="str">
        <f>IF(M77="","",IF(B77="NB",U76,IF(T77="",SUM($T$5:$T77)+S77,SUM($T$5:$T77))))</f>
        <v/>
      </c>
      <c r="V77" s="109" t="str">
        <f t="shared" si="58"/>
        <v/>
      </c>
      <c r="W77" s="83" t="e">
        <f>IF(M77="","",IF(K77="W",0+BO77,0-BO77)+IF(F77="W",0+BN77,0-BN77))+IF(R77="W",0+BP77,0-BP77)</f>
        <v>#VALUE!</v>
      </c>
      <c r="X77" s="85" t="str">
        <f t="shared" si="72"/>
        <v/>
      </c>
      <c r="Y77" s="9" t="str">
        <f t="shared" si="64"/>
        <v>B</v>
      </c>
      <c r="Z77" s="4" t="str">
        <f t="shared" si="65"/>
        <v>B</v>
      </c>
      <c r="AA77" s="4" t="str">
        <f t="shared" si="66"/>
        <v>D3</v>
      </c>
      <c r="AB77" s="4" t="str">
        <f t="shared" si="62"/>
        <v/>
      </c>
      <c r="AC77" s="4" t="str">
        <f t="shared" si="67"/>
        <v/>
      </c>
      <c r="AD77" s="4" t="str">
        <f t="shared" si="68"/>
        <v/>
      </c>
      <c r="AE77" s="1" t="str">
        <f>IF(M76="","",IF(Y77="B",IF(M76="P",BI77,""),IF(BG77="P",BI77,"")))</f>
        <v/>
      </c>
      <c r="AF77" s="1" t="str">
        <f>IF(M76="","",IF(Y77="B",IF(M76="B",BI77,""),IF(BG77="B",BI77,"")))</f>
        <v/>
      </c>
      <c r="AG77" s="1" t="str">
        <f>IF(M76="","",IF(Z77="B",IF(M76="P",BK77,""),IF(BG77="B",BK77,"")))</f>
        <v/>
      </c>
      <c r="AH77" s="1" t="str">
        <f>IF(M76="","",IF(Z77="B",IF(M76="B",BK77,""),IF(BG77="P",BK77,"")))</f>
        <v/>
      </c>
      <c r="AI77" s="1" t="str">
        <f t="shared" si="73"/>
        <v/>
      </c>
      <c r="AJ77" s="1" t="str">
        <f t="shared" si="74"/>
        <v/>
      </c>
      <c r="AK77" s="1">
        <f t="shared" si="89"/>
        <v>0</v>
      </c>
      <c r="AL77" s="1">
        <f t="shared" si="90"/>
        <v>0</v>
      </c>
      <c r="AM77" s="1" t="str">
        <f t="shared" si="63"/>
        <v/>
      </c>
      <c r="AN77" s="1">
        <f>IF(X77="",0,IFERROR(VLOOKUP(X72&amp;X73&amp;X74&amp;X75&amp;X76&amp;X77,BX:BY,2,FALSE),0))</f>
        <v>0</v>
      </c>
      <c r="AO77" s="1" t="str">
        <f t="shared" si="99"/>
        <v/>
      </c>
      <c r="AP77" s="1" t="str">
        <f t="shared" si="75"/>
        <v>N</v>
      </c>
      <c r="AQ77" s="1" t="str">
        <f t="shared" si="76"/>
        <v>N</v>
      </c>
      <c r="AR77" s="1" t="str">
        <f t="shared" si="77"/>
        <v>N</v>
      </c>
      <c r="AS77" s="1" t="str">
        <f t="shared" si="78"/>
        <v/>
      </c>
      <c r="AT77" s="15" t="str">
        <f>IF(AT76="Y","N",IF(M76="","",(IF(AND(F76&amp;F77="WW",OR(AO76&amp;AO77="SC",AO76&amp;AO77="CC")),"Y",IF(AND(F75&amp;F76&amp;F77="WLW",BI77&lt;&gt;"B",OR(F75&amp;F76&amp;F77="SCC",F75&amp;F76&amp;F77="CCC")),"Y","N")))))</f>
        <v/>
      </c>
      <c r="AU77" s="1" t="str">
        <f>IF(AU76="Y","N",IF(M76="","",IF(AND(K76&amp;K77="WW",OR(AO76&amp;AO77="SC",AO76&amp;AO77="CC")),"Y",IF(AND(K75&amp;K76&amp;K77="WLW",BK77&lt;&gt;"B",OR(AO75&amp;AO76&amp;AO77="SCC",AO75&amp;AO76&amp;AO77="CCC")),"Y","N"))))</f>
        <v/>
      </c>
      <c r="AV77" s="1" t="str">
        <f>IF(AV76="Y","N",IF(M76="","",IF(AND(R76&amp;R77="WW",OR(AO76&amp;AO77="SC",AO76&amp;AO77="CC")),"Y",IF(AND(R75&amp;R76&amp;R77="WLW",BM77&lt;&gt;"B",OR(AO75&amp;AO76&amp;AO77="SCC",AO75&amp;AO76&amp;AO77="CCC")),"Y","N"))))</f>
        <v/>
      </c>
      <c r="AW77" s="1" t="str">
        <f t="shared" si="79"/>
        <v/>
      </c>
      <c r="AX77" s="1" t="str">
        <f>IF(M76="","",IF(AA77="D3",IF(BG77="P",BM77,""),IF(BG77="B",BM77,"")))</f>
        <v/>
      </c>
      <c r="AY77" s="1" t="str">
        <f>IF(M76="","",IF(AA77="D3",IF(BG77="B",BM77,""),IF(BG77="P",BM77,"")))</f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56"/>
        <v>00000</v>
      </c>
      <c r="BC77" s="1" t="str">
        <f t="shared" si="56"/>
        <v>00000</v>
      </c>
      <c r="BD77" s="1" t="str">
        <f t="shared" si="57"/>
        <v>000000</v>
      </c>
      <c r="BE77" s="1" t="str">
        <f t="shared" si="57"/>
        <v>000000</v>
      </c>
      <c r="BF77" s="1" t="str">
        <f t="shared" si="91"/>
        <v>B</v>
      </c>
      <c r="BG77" s="1" t="str">
        <f t="shared" si="92"/>
        <v>B</v>
      </c>
      <c r="BH77" s="1" t="str">
        <f>IF(AE76="",AF76,AE76)&amp;F76</f>
        <v/>
      </c>
      <c r="BI77" s="1">
        <f t="shared" si="93"/>
        <v>0</v>
      </c>
      <c r="BJ77" s="1" t="str">
        <f>IF(AG76="",AH76,AG76)&amp;K76</f>
        <v/>
      </c>
      <c r="BK77" s="1">
        <f t="shared" si="94"/>
        <v>0</v>
      </c>
      <c r="BL77" s="1" t="str">
        <f>IF(AI76="",AJ76,AI76)&amp;R76</f>
        <v/>
      </c>
      <c r="BM77" s="1">
        <f t="shared" si="95"/>
        <v>0</v>
      </c>
      <c r="BN77" s="1" t="str">
        <f t="shared" si="96"/>
        <v>0</v>
      </c>
      <c r="BO77" s="1" t="str">
        <f t="shared" si="97"/>
        <v>0</v>
      </c>
      <c r="BP77" s="1" t="str">
        <f t="shared" si="98"/>
        <v>0</v>
      </c>
      <c r="BS77" s="1">
        <f>General!A75</f>
        <v>0</v>
      </c>
      <c r="BT77" s="1">
        <f>General!B75</f>
        <v>0</v>
      </c>
      <c r="BU77" s="1">
        <f>General!C75</f>
        <v>0</v>
      </c>
      <c r="BV77" s="1">
        <f>General!D75</f>
        <v>0</v>
      </c>
      <c r="BX77" s="1" t="str">
        <f>General!F75</f>
        <v>LLWWLW</v>
      </c>
      <c r="BY77" s="1">
        <f>General!G75</f>
        <v>1</v>
      </c>
    </row>
    <row r="78" spans="1:77" ht="15.75" thickBot="1">
      <c r="A78" s="1">
        <v>69</v>
      </c>
      <c r="B78" s="9" t="str">
        <f t="shared" si="69"/>
        <v/>
      </c>
      <c r="C78" s="102" t="str">
        <f t="shared" si="59"/>
        <v/>
      </c>
      <c r="D78" s="97" t="str">
        <f t="shared" si="80"/>
        <v/>
      </c>
      <c r="E78" s="98" t="str">
        <f t="shared" si="81"/>
        <v/>
      </c>
      <c r="F78" s="8" t="str">
        <f t="shared" si="70"/>
        <v/>
      </c>
      <c r="H78" s="105" t="str">
        <f t="shared" si="60"/>
        <v/>
      </c>
      <c r="I78" s="97" t="str">
        <f t="shared" si="82"/>
        <v/>
      </c>
      <c r="J78" s="98" t="str">
        <f t="shared" si="83"/>
        <v/>
      </c>
      <c r="K78" s="8" t="str">
        <f t="shared" si="84"/>
        <v/>
      </c>
      <c r="L78" s="54"/>
      <c r="M78" s="17" t="str">
        <f>IF('Hedging Dashboard'!AH78="","",'Hedging Dashboard'!AH78)</f>
        <v/>
      </c>
      <c r="O78" s="9" t="str">
        <f t="shared" si="61"/>
        <v/>
      </c>
      <c r="P78" s="97" t="str">
        <f t="shared" si="85"/>
        <v/>
      </c>
      <c r="Q78" s="98" t="str">
        <f t="shared" si="86"/>
        <v/>
      </c>
      <c r="R78" s="4" t="str">
        <f t="shared" si="87"/>
        <v/>
      </c>
      <c r="S78" s="4" t="str">
        <f t="shared" si="71"/>
        <v/>
      </c>
      <c r="T78" s="107" t="str">
        <f t="shared" si="88"/>
        <v/>
      </c>
      <c r="U78" s="4" t="str">
        <f>IF(M78="","",IF(B78="NB",U77,IF(T78="",SUM($T$5:$T78)+S78,SUM($T$5:$T78))))</f>
        <v/>
      </c>
      <c r="V78" s="109" t="str">
        <f t="shared" si="58"/>
        <v/>
      </c>
      <c r="W78" s="83" t="e">
        <f>IF(M78="","",IF(K78="W",0+BO78,0-BO78)+IF(F78="W",0+BN78,0-BN78))+IF(R78="W",0+BP78,0-BP78)</f>
        <v>#VALUE!</v>
      </c>
      <c r="X78" s="85" t="str">
        <f t="shared" si="72"/>
        <v/>
      </c>
      <c r="Y78" s="9" t="str">
        <f t="shared" si="64"/>
        <v>B</v>
      </c>
      <c r="Z78" s="4" t="str">
        <f t="shared" si="65"/>
        <v>B</v>
      </c>
      <c r="AA78" s="4" t="str">
        <f t="shared" si="66"/>
        <v>D3</v>
      </c>
      <c r="AB78" s="4" t="str">
        <f t="shared" si="62"/>
        <v/>
      </c>
      <c r="AC78" s="4" t="str">
        <f t="shared" si="67"/>
        <v/>
      </c>
      <c r="AD78" s="4" t="str">
        <f t="shared" si="68"/>
        <v/>
      </c>
      <c r="AE78" s="1" t="str">
        <f>IF(M77="","",IF(Y78="B",IF(M77="P",BI78,""),IF(BG78="P",BI78,"")))</f>
        <v/>
      </c>
      <c r="AF78" s="1" t="str">
        <f>IF(M77="","",IF(Y78="B",IF(M77="B",BI78,""),IF(BG78="B",BI78,"")))</f>
        <v/>
      </c>
      <c r="AG78" s="1" t="str">
        <f>IF(M77="","",IF(Z78="B",IF(M77="P",BK78,""),IF(BG78="B",BK78,"")))</f>
        <v/>
      </c>
      <c r="AH78" s="1" t="str">
        <f>IF(M77="","",IF(Z78="B",IF(M77="B",BK78,""),IF(BG78="P",BK78,"")))</f>
        <v/>
      </c>
      <c r="AI78" s="1" t="str">
        <f t="shared" si="73"/>
        <v/>
      </c>
      <c r="AJ78" s="1" t="str">
        <f t="shared" si="74"/>
        <v/>
      </c>
      <c r="AK78" s="1">
        <f t="shared" si="89"/>
        <v>0</v>
      </c>
      <c r="AL78" s="1">
        <f t="shared" si="90"/>
        <v>0</v>
      </c>
      <c r="AM78" s="1" t="str">
        <f t="shared" si="63"/>
        <v/>
      </c>
      <c r="AN78" s="1">
        <f>IF(X78="",0,IFERROR(VLOOKUP(X73&amp;X74&amp;X75&amp;X76&amp;X77&amp;X78,BX:BY,2,FALSE),0))</f>
        <v>0</v>
      </c>
      <c r="AO78" s="1" t="str">
        <f t="shared" si="99"/>
        <v/>
      </c>
      <c r="AP78" s="1" t="str">
        <f t="shared" si="75"/>
        <v>N</v>
      </c>
      <c r="AQ78" s="1" t="str">
        <f t="shared" si="76"/>
        <v>N</v>
      </c>
      <c r="AR78" s="1" t="str">
        <f t="shared" si="77"/>
        <v>N</v>
      </c>
      <c r="AS78" s="1" t="str">
        <f t="shared" si="78"/>
        <v/>
      </c>
      <c r="AT78" s="15" t="str">
        <f>IF(AT77="Y","N",IF(M77="","",(IF(AND(F77&amp;F78="WW",OR(AO77&amp;AO78="SC",AO77&amp;AO78="CC")),"Y",IF(AND(F76&amp;F77&amp;F78="WLW",BI78&lt;&gt;"B",OR(F76&amp;F77&amp;F78="SCC",F76&amp;F77&amp;F78="CCC")),"Y","N")))))</f>
        <v/>
      </c>
      <c r="AU78" s="1" t="str">
        <f>IF(AU77="Y","N",IF(M77="","",IF(AND(K77&amp;K78="WW",OR(AO77&amp;AO78="SC",AO77&amp;AO78="CC")),"Y",IF(AND(K76&amp;K77&amp;K78="WLW",BK78&lt;&gt;"B",OR(AO76&amp;AO77&amp;AO78="SCC",AO76&amp;AO77&amp;AO78="CCC")),"Y","N"))))</f>
        <v/>
      </c>
      <c r="AV78" s="1" t="str">
        <f>IF(AV77="Y","N",IF(M77="","",IF(AND(R77&amp;R78="WW",OR(AO77&amp;AO78="SC",AO77&amp;AO78="CC")),"Y",IF(AND(R76&amp;R77&amp;R78="WLW",BM78&lt;&gt;"B",OR(AO76&amp;AO77&amp;AO78="SCC",AO76&amp;AO77&amp;AO78="CCC")),"Y","N"))))</f>
        <v/>
      </c>
      <c r="AW78" s="1" t="str">
        <f t="shared" si="79"/>
        <v/>
      </c>
      <c r="AX78" s="1" t="str">
        <f>IF(M77="","",IF(AA78="D3",IF(BG78="P",BM78,""),IF(BG78="B",BM78,"")))</f>
        <v/>
      </c>
      <c r="AY78" s="1" t="str">
        <f>IF(M77="","",IF(AA78="D3",IF(BG78="B",BM78,""),IF(BG78="P",BM78,"")))</f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56"/>
        <v>00000</v>
      </c>
      <c r="BC78" s="1" t="str">
        <f t="shared" si="56"/>
        <v>00000</v>
      </c>
      <c r="BD78" s="1" t="str">
        <f t="shared" si="57"/>
        <v>000000</v>
      </c>
      <c r="BE78" s="1" t="str">
        <f t="shared" si="57"/>
        <v>000000</v>
      </c>
      <c r="BF78" s="1" t="str">
        <f t="shared" si="91"/>
        <v>B</v>
      </c>
      <c r="BG78" s="1" t="str">
        <f t="shared" si="92"/>
        <v>B</v>
      </c>
      <c r="BH78" s="1" t="str">
        <f>IF(AE77="",AF77,AE77)&amp;F77</f>
        <v/>
      </c>
      <c r="BI78" s="1">
        <f t="shared" si="93"/>
        <v>0</v>
      </c>
      <c r="BJ78" s="1" t="str">
        <f>IF(AG77="",AH77,AG77)&amp;K77</f>
        <v/>
      </c>
      <c r="BK78" s="1">
        <f t="shared" si="94"/>
        <v>0</v>
      </c>
      <c r="BL78" s="1" t="str">
        <f>IF(AI77="",AJ77,AI77)&amp;R77</f>
        <v/>
      </c>
      <c r="BM78" s="1">
        <f t="shared" si="95"/>
        <v>0</v>
      </c>
      <c r="BN78" s="1" t="str">
        <f t="shared" si="96"/>
        <v>0</v>
      </c>
      <c r="BO78" s="1" t="str">
        <f t="shared" si="97"/>
        <v>0</v>
      </c>
      <c r="BP78" s="1" t="str">
        <f t="shared" si="98"/>
        <v>0</v>
      </c>
      <c r="BS78" s="1">
        <f>General!A76</f>
        <v>0</v>
      </c>
      <c r="BT78" s="1">
        <f>General!B76</f>
        <v>0</v>
      </c>
      <c r="BU78" s="1">
        <f>General!C76</f>
        <v>0</v>
      </c>
      <c r="BV78" s="1">
        <f>General!D76</f>
        <v>0</v>
      </c>
      <c r="BX78" s="1" t="str">
        <f>General!F76</f>
        <v>LLWWWL</v>
      </c>
      <c r="BY78" s="1">
        <f>General!G76</f>
        <v>-1</v>
      </c>
    </row>
    <row r="79" spans="1:77" ht="15.75" thickBot="1">
      <c r="A79" s="1">
        <v>70</v>
      </c>
      <c r="B79" s="86" t="str">
        <f t="shared" si="69"/>
        <v/>
      </c>
      <c r="C79" s="103" t="str">
        <f t="shared" si="59"/>
        <v/>
      </c>
      <c r="D79" s="99" t="str">
        <f t="shared" si="80"/>
        <v/>
      </c>
      <c r="E79" s="100" t="str">
        <f t="shared" si="81"/>
        <v/>
      </c>
      <c r="F79" s="10" t="str">
        <f t="shared" si="70"/>
        <v/>
      </c>
      <c r="H79" s="106" t="str">
        <f t="shared" si="60"/>
        <v/>
      </c>
      <c r="I79" s="99" t="str">
        <f t="shared" si="82"/>
        <v/>
      </c>
      <c r="J79" s="100" t="str">
        <f t="shared" si="83"/>
        <v/>
      </c>
      <c r="K79" s="10" t="str">
        <f t="shared" si="84"/>
        <v/>
      </c>
      <c r="L79" s="54"/>
      <c r="M79" s="18" t="str">
        <f>IF('Hedging Dashboard'!AH79="","",'Hedging Dashboard'!AH79)</f>
        <v/>
      </c>
      <c r="O79" s="86" t="str">
        <f t="shared" si="61"/>
        <v/>
      </c>
      <c r="P79" s="99" t="str">
        <f t="shared" si="85"/>
        <v/>
      </c>
      <c r="Q79" s="100" t="str">
        <f t="shared" si="86"/>
        <v/>
      </c>
      <c r="R79" s="5" t="str">
        <f t="shared" si="87"/>
        <v/>
      </c>
      <c r="S79" s="5" t="str">
        <f t="shared" si="71"/>
        <v/>
      </c>
      <c r="T79" s="107" t="str">
        <f t="shared" si="88"/>
        <v/>
      </c>
      <c r="U79" s="5" t="str">
        <f>IF(M79="","",IF(B79="NB",U78,IF(T79="",SUM($T$5:$T79)+S79,SUM($T$5:$T79))))</f>
        <v/>
      </c>
      <c r="V79" s="110" t="str">
        <f t="shared" si="58"/>
        <v/>
      </c>
      <c r="W79" s="83" t="e">
        <f>IF(M79="","",IF(K79="W",0+BO79,0-BO79)+IF(F79="W",0+BN79,0-BN79))+IF(R79="W",0+BP79,0-BP79)</f>
        <v>#VALUE!</v>
      </c>
      <c r="X79" s="85" t="str">
        <f t="shared" si="72"/>
        <v/>
      </c>
      <c r="Y79" s="9" t="str">
        <f t="shared" si="64"/>
        <v>B</v>
      </c>
      <c r="Z79" s="4" t="str">
        <f t="shared" si="65"/>
        <v>B</v>
      </c>
      <c r="AA79" s="4" t="str">
        <f t="shared" si="66"/>
        <v>D3</v>
      </c>
      <c r="AB79" s="4" t="str">
        <f t="shared" si="62"/>
        <v/>
      </c>
      <c r="AC79" s="4" t="str">
        <f t="shared" si="67"/>
        <v/>
      </c>
      <c r="AD79" s="4" t="str">
        <f t="shared" si="68"/>
        <v/>
      </c>
      <c r="AE79" s="1" t="str">
        <f>IF(M78="","",IF(Y79="B",IF(M78="P",BI79,""),IF(BG79="P",BI79,"")))</f>
        <v/>
      </c>
      <c r="AF79" s="1" t="str">
        <f>IF(M78="","",IF(Y79="B",IF(M78="B",BI79,""),IF(BG79="B",BI79,"")))</f>
        <v/>
      </c>
      <c r="AG79" s="1" t="str">
        <f>IF(M78="","",IF(Z79="B",IF(M78="P",BK79,""),IF(BG79="B",BK79,"")))</f>
        <v/>
      </c>
      <c r="AH79" s="1" t="str">
        <f>IF(M78="","",IF(Z79="B",IF(M78="B",BK79,""),IF(BG79="P",BK79,"")))</f>
        <v/>
      </c>
      <c r="AI79" s="1" t="str">
        <f t="shared" si="73"/>
        <v/>
      </c>
      <c r="AJ79" s="1" t="str">
        <f t="shared" si="74"/>
        <v/>
      </c>
      <c r="AK79" s="1">
        <f t="shared" si="89"/>
        <v>0</v>
      </c>
      <c r="AL79" s="1">
        <f t="shared" si="90"/>
        <v>0</v>
      </c>
      <c r="AM79" s="1" t="str">
        <f t="shared" si="63"/>
        <v/>
      </c>
      <c r="AN79" s="1">
        <f>IF(X79="",0,IFERROR(VLOOKUP(X74&amp;X75&amp;X76&amp;X77&amp;X78&amp;X79,BX:BY,2,FALSE),0))</f>
        <v>0</v>
      </c>
      <c r="AO79" s="1" t="str">
        <f t="shared" si="99"/>
        <v/>
      </c>
      <c r="AP79" s="1" t="str">
        <f t="shared" si="75"/>
        <v>N</v>
      </c>
      <c r="AQ79" s="1" t="str">
        <f t="shared" si="76"/>
        <v>N</v>
      </c>
      <c r="AR79" s="1" t="str">
        <f t="shared" si="77"/>
        <v>N</v>
      </c>
      <c r="AS79" s="1" t="str">
        <f t="shared" si="78"/>
        <v/>
      </c>
      <c r="AT79" s="15" t="str">
        <f>IF(AT78="Y","N",IF(M78="","",(IF(AND(F78&amp;F79="WW",OR(AO78&amp;AO79="SC",AO78&amp;AO79="CC")),"Y",IF(AND(F77&amp;F78&amp;F79="WLW",BI79&lt;&gt;"B",OR(F77&amp;F78&amp;F79="SCC",F77&amp;F78&amp;F79="CCC")),"Y","N")))))</f>
        <v/>
      </c>
      <c r="AU79" s="1" t="str">
        <f>IF(AU78="Y","N",IF(M78="","",IF(AND(K78&amp;K79="WW",OR(AO78&amp;AO79="SC",AO78&amp;AO79="CC")),"Y",IF(AND(K77&amp;K78&amp;K79="WLW",BK79&lt;&gt;"B",OR(AO77&amp;AO78&amp;AO79="SCC",AO77&amp;AO78&amp;AO79="CCC")),"Y","N"))))</f>
        <v/>
      </c>
      <c r="AV79" s="1" t="str">
        <f>IF(AV78="Y","N",IF(M78="","",IF(AND(R78&amp;R79="WW",OR(AO78&amp;AO79="SC",AO78&amp;AO79="CC")),"Y",IF(AND(R77&amp;R78&amp;R79="WLW",BM79&lt;&gt;"B",OR(AO77&amp;AO78&amp;AO79="SCC",AO77&amp;AO78&amp;AO79="CCC")),"Y","N"))))</f>
        <v/>
      </c>
      <c r="AW79" s="1" t="str">
        <f t="shared" si="79"/>
        <v/>
      </c>
      <c r="AX79" s="1" t="str">
        <f>IF(M78="","",IF(AA79="D3",IF(BG79="P",BM79,""),IF(BG79="B",BM79,"")))</f>
        <v/>
      </c>
      <c r="AY79" s="1" t="str">
        <f>IF(M78="","",IF(AA79="D3",IF(BG79="B",BM79,""),IF(BG79="P",BM79,"")))</f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56"/>
        <v>00000</v>
      </c>
      <c r="BC79" s="1" t="str">
        <f t="shared" si="56"/>
        <v>00000</v>
      </c>
      <c r="BD79" s="1" t="str">
        <f t="shared" si="57"/>
        <v>000000</v>
      </c>
      <c r="BE79" s="1" t="str">
        <f t="shared" si="57"/>
        <v>000000</v>
      </c>
      <c r="BF79" s="1" t="str">
        <f t="shared" si="91"/>
        <v>B</v>
      </c>
      <c r="BG79" s="1" t="str">
        <f t="shared" si="92"/>
        <v>B</v>
      </c>
      <c r="BH79" s="1" t="str">
        <f>IF(AE78="",AF78,AE78)&amp;F78</f>
        <v/>
      </c>
      <c r="BI79" s="1">
        <f t="shared" si="93"/>
        <v>0</v>
      </c>
      <c r="BJ79" s="1" t="str">
        <f>IF(AG78="",AH78,AG78)&amp;K78</f>
        <v/>
      </c>
      <c r="BK79" s="1">
        <f t="shared" si="94"/>
        <v>0</v>
      </c>
      <c r="BL79" s="1" t="str">
        <f>IF(AI78="",AJ78,AI78)&amp;R78</f>
        <v/>
      </c>
      <c r="BM79" s="1">
        <f t="shared" si="95"/>
        <v>0</v>
      </c>
      <c r="BN79" s="1" t="str">
        <f t="shared" si="96"/>
        <v>0</v>
      </c>
      <c r="BO79" s="1" t="str">
        <f t="shared" si="97"/>
        <v>0</v>
      </c>
      <c r="BP79" s="1" t="str">
        <f t="shared" si="98"/>
        <v>0</v>
      </c>
      <c r="BS79" s="1">
        <f>General!A77</f>
        <v>0</v>
      </c>
      <c r="BT79" s="1">
        <f>General!B77</f>
        <v>0</v>
      </c>
      <c r="BU79" s="1">
        <f>General!C77</f>
        <v>0</v>
      </c>
      <c r="BV79" s="1">
        <f>General!D77</f>
        <v>0</v>
      </c>
      <c r="BX79" s="1" t="str">
        <f>General!F77</f>
        <v>LLWWWW</v>
      </c>
      <c r="BY79" s="1">
        <f>General!G77</f>
        <v>6</v>
      </c>
    </row>
    <row r="80" spans="1:77" ht="15.75" thickBot="1">
      <c r="A80" s="1">
        <v>71</v>
      </c>
      <c r="B80" s="12" t="str">
        <f t="shared" si="69"/>
        <v/>
      </c>
      <c r="C80" s="101" t="str">
        <f t="shared" si="59"/>
        <v/>
      </c>
      <c r="D80" s="13" t="str">
        <f t="shared" si="80"/>
        <v/>
      </c>
      <c r="E80" s="45" t="str">
        <f t="shared" si="81"/>
        <v/>
      </c>
      <c r="F80" s="14" t="str">
        <f t="shared" si="70"/>
        <v/>
      </c>
      <c r="H80" s="104" t="str">
        <f t="shared" si="60"/>
        <v/>
      </c>
      <c r="I80" s="13" t="str">
        <f t="shared" si="82"/>
        <v/>
      </c>
      <c r="J80" s="45" t="str">
        <f t="shared" si="83"/>
        <v/>
      </c>
      <c r="K80" s="14" t="str">
        <f t="shared" si="84"/>
        <v/>
      </c>
      <c r="L80" s="54"/>
      <c r="M80" s="16" t="str">
        <f>IF('Hedging Dashboard'!AH80="","",'Hedging Dashboard'!AH80)</f>
        <v/>
      </c>
      <c r="O80" s="12" t="str">
        <f t="shared" si="61"/>
        <v/>
      </c>
      <c r="P80" s="13" t="str">
        <f t="shared" si="85"/>
        <v/>
      </c>
      <c r="Q80" s="45" t="str">
        <f t="shared" si="86"/>
        <v/>
      </c>
      <c r="R80" s="96" t="str">
        <f t="shared" si="87"/>
        <v/>
      </c>
      <c r="S80" s="96" t="str">
        <f t="shared" si="71"/>
        <v/>
      </c>
      <c r="T80" s="107" t="str">
        <f t="shared" si="88"/>
        <v/>
      </c>
      <c r="U80" s="96" t="str">
        <f>IF(M80="","",IF(B80="NB",U79,IF(T80="",SUM($T$5:$T80)+S80,SUM($T$5:$T80))))</f>
        <v/>
      </c>
      <c r="V80" s="108" t="str">
        <f t="shared" si="58"/>
        <v/>
      </c>
      <c r="W80" s="83" t="e">
        <f>IF(M80="","",IF(K80="W",0+BO80,0-BO80)+IF(F80="W",0+BN80,0-BN80))+IF(R80="W",0+BP80,0-BP80)</f>
        <v>#VALUE!</v>
      </c>
      <c r="X80" s="85" t="str">
        <f t="shared" si="72"/>
        <v/>
      </c>
      <c r="Y80" s="9" t="str">
        <f t="shared" si="64"/>
        <v>B</v>
      </c>
      <c r="Z80" s="4" t="str">
        <f t="shared" si="65"/>
        <v>B</v>
      </c>
      <c r="AA80" s="4" t="str">
        <f t="shared" si="66"/>
        <v>D3</v>
      </c>
      <c r="AB80" s="4" t="str">
        <f t="shared" si="62"/>
        <v/>
      </c>
      <c r="AC80" s="4" t="str">
        <f t="shared" si="67"/>
        <v/>
      </c>
      <c r="AD80" s="4" t="str">
        <f t="shared" si="68"/>
        <v/>
      </c>
      <c r="AE80" s="1" t="str">
        <f>IF(M79="","",IF(Y80="B",IF(M79="P",BI80,""),IF(BG80="P",BI80,"")))</f>
        <v/>
      </c>
      <c r="AF80" s="1" t="str">
        <f>IF(M79="","",IF(Y80="B",IF(M79="B",BI80,""),IF(BG80="B",BI80,"")))</f>
        <v/>
      </c>
      <c r="AG80" s="1" t="str">
        <f>IF(M79="","",IF(Z80="B",IF(M79="P",BK80,""),IF(BG80="B",BK80,"")))</f>
        <v/>
      </c>
      <c r="AH80" s="1" t="str">
        <f>IF(M79="","",IF(Z80="B",IF(M79="B",BK80,""),IF(BG80="P",BK80,"")))</f>
        <v/>
      </c>
      <c r="AI80" s="1" t="str">
        <f t="shared" si="73"/>
        <v/>
      </c>
      <c r="AJ80" s="1" t="str">
        <f t="shared" si="74"/>
        <v/>
      </c>
      <c r="AK80" s="1">
        <f t="shared" si="89"/>
        <v>0</v>
      </c>
      <c r="AL80" s="1">
        <f t="shared" si="90"/>
        <v>0</v>
      </c>
      <c r="AM80" s="1" t="str">
        <f t="shared" si="63"/>
        <v/>
      </c>
      <c r="AN80" s="1">
        <f>IF(X80="",0,IFERROR(VLOOKUP(X75&amp;X76&amp;X77&amp;X78&amp;X79&amp;X80,BX:BY,2,FALSE),0))</f>
        <v>0</v>
      </c>
      <c r="AO80" s="1" t="str">
        <f t="shared" si="99"/>
        <v/>
      </c>
      <c r="AP80" s="1" t="str">
        <f t="shared" si="75"/>
        <v>N</v>
      </c>
      <c r="AQ80" s="1" t="str">
        <f t="shared" si="76"/>
        <v>N</v>
      </c>
      <c r="AR80" s="1" t="str">
        <f t="shared" si="77"/>
        <v>N</v>
      </c>
      <c r="AS80" s="1" t="str">
        <f t="shared" si="78"/>
        <v/>
      </c>
      <c r="AT80" s="15" t="str">
        <f>IF(AT79="Y","N",IF(M79="","",(IF(AND(F79&amp;F80="WW",OR(AO79&amp;AO80="SC",AO79&amp;AO80="CC")),"Y",IF(AND(F78&amp;F79&amp;F80="WLW",BI80&lt;&gt;"B",OR(F78&amp;F79&amp;F80="SCC",F78&amp;F79&amp;F80="CCC")),"Y","N")))))</f>
        <v/>
      </c>
      <c r="AU80" s="1" t="str">
        <f>IF(AU79="Y","N",IF(M79="","",IF(AND(K79&amp;K80="WW",OR(AO79&amp;AO80="SC",AO79&amp;AO80="CC")),"Y",IF(AND(K78&amp;K79&amp;K80="WLW",BK80&lt;&gt;"B",OR(AO78&amp;AO79&amp;AO80="SCC",AO78&amp;AO79&amp;AO80="CCC")),"Y","N"))))</f>
        <v/>
      </c>
      <c r="AV80" s="1" t="str">
        <f>IF(AV79="Y","N",IF(M79="","",IF(AND(R79&amp;R80="WW",OR(AO79&amp;AO80="SC",AO79&amp;AO80="CC")),"Y",IF(AND(R78&amp;R79&amp;R80="WLW",BM80&lt;&gt;"B",OR(AO78&amp;AO79&amp;AO80="SCC",AO78&amp;AO79&amp;AO80="CCC")),"Y","N"))))</f>
        <v/>
      </c>
      <c r="AW80" s="1" t="str">
        <f t="shared" si="79"/>
        <v/>
      </c>
      <c r="AX80" s="1" t="str">
        <f>IF(M79="","",IF(AA80="D3",IF(BG80="P",BM80,""),IF(BG80="B",BM80,"")))</f>
        <v/>
      </c>
      <c r="AY80" s="1" t="str">
        <f>IF(M79="","",IF(AA80="D3",IF(BG80="B",BM80,""),IF(BG80="P",BM80,"")))</f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56"/>
        <v>00000</v>
      </c>
      <c r="BC80" s="1" t="str">
        <f t="shared" si="56"/>
        <v>00000</v>
      </c>
      <c r="BD80" s="1" t="str">
        <f t="shared" si="57"/>
        <v>000000</v>
      </c>
      <c r="BE80" s="1" t="str">
        <f t="shared" si="57"/>
        <v>000000</v>
      </c>
      <c r="BF80" s="1" t="str">
        <f t="shared" si="91"/>
        <v>B</v>
      </c>
      <c r="BG80" s="1" t="str">
        <f t="shared" si="92"/>
        <v>B</v>
      </c>
      <c r="BH80" s="1" t="str">
        <f>IF(AE79="",AF79,AE79)&amp;F79</f>
        <v/>
      </c>
      <c r="BI80" s="1">
        <f t="shared" si="93"/>
        <v>0</v>
      </c>
      <c r="BJ80" s="1" t="str">
        <f>IF(AG79="",AH79,AG79)&amp;K79</f>
        <v/>
      </c>
      <c r="BK80" s="1">
        <f t="shared" si="94"/>
        <v>0</v>
      </c>
      <c r="BL80" s="1" t="str">
        <f>IF(AI79="",AJ79,AI79)&amp;R79</f>
        <v/>
      </c>
      <c r="BM80" s="1">
        <f t="shared" si="95"/>
        <v>0</v>
      </c>
      <c r="BN80" s="1" t="str">
        <f t="shared" si="96"/>
        <v>0</v>
      </c>
      <c r="BO80" s="1" t="str">
        <f t="shared" si="97"/>
        <v>0</v>
      </c>
      <c r="BP80" s="1" t="str">
        <f t="shared" si="98"/>
        <v>0</v>
      </c>
      <c r="BS80" s="1">
        <f>General!A78</f>
        <v>0</v>
      </c>
      <c r="BT80" s="1">
        <f>General!B78</f>
        <v>0</v>
      </c>
      <c r="BU80" s="1">
        <f>General!C78</f>
        <v>0</v>
      </c>
      <c r="BV80" s="1">
        <f>General!D78</f>
        <v>0</v>
      </c>
      <c r="BX80" s="1" t="str">
        <f>General!F78</f>
        <v>LWLLLL</v>
      </c>
      <c r="BY80" s="1">
        <f>General!G78</f>
        <v>-6</v>
      </c>
    </row>
    <row r="81" spans="1:77" ht="15.75" thickBot="1">
      <c r="A81" s="1">
        <v>72</v>
      </c>
      <c r="B81" s="9" t="str">
        <f t="shared" si="69"/>
        <v/>
      </c>
      <c r="C81" s="102" t="str">
        <f t="shared" si="59"/>
        <v/>
      </c>
      <c r="D81" s="97" t="str">
        <f t="shared" si="80"/>
        <v/>
      </c>
      <c r="E81" s="98" t="str">
        <f t="shared" si="81"/>
        <v/>
      </c>
      <c r="F81" s="8" t="str">
        <f t="shared" si="70"/>
        <v/>
      </c>
      <c r="H81" s="105" t="str">
        <f t="shared" si="60"/>
        <v/>
      </c>
      <c r="I81" s="97" t="str">
        <f t="shared" si="82"/>
        <v/>
      </c>
      <c r="J81" s="98" t="str">
        <f t="shared" si="83"/>
        <v/>
      </c>
      <c r="K81" s="8" t="str">
        <f t="shared" si="84"/>
        <v/>
      </c>
      <c r="L81" s="54"/>
      <c r="M81" s="17" t="str">
        <f>IF('Hedging Dashboard'!AH81="","",'Hedging Dashboard'!AH81)</f>
        <v/>
      </c>
      <c r="O81" s="9" t="str">
        <f t="shared" si="61"/>
        <v/>
      </c>
      <c r="P81" s="97" t="str">
        <f t="shared" si="85"/>
        <v/>
      </c>
      <c r="Q81" s="98" t="str">
        <f t="shared" si="86"/>
        <v/>
      </c>
      <c r="R81" s="4" t="str">
        <f t="shared" si="87"/>
        <v/>
      </c>
      <c r="S81" s="4" t="str">
        <f t="shared" si="71"/>
        <v/>
      </c>
      <c r="T81" s="107" t="str">
        <f t="shared" si="88"/>
        <v/>
      </c>
      <c r="U81" s="4" t="str">
        <f>IF(M81="","",IF(B81="NB",U80,IF(T81="",SUM($T$5:$T81)+S81,SUM($T$5:$T81))))</f>
        <v/>
      </c>
      <c r="V81" s="109" t="str">
        <f t="shared" si="58"/>
        <v/>
      </c>
      <c r="W81" s="83" t="e">
        <f>IF(M81="","",IF(K81="W",0+BO81,0-BO81)+IF(F81="W",0+BN81,0-BN81))+IF(R81="W",0+BP81,0-BP81)</f>
        <v>#VALUE!</v>
      </c>
      <c r="X81" s="85" t="str">
        <f t="shared" si="72"/>
        <v/>
      </c>
      <c r="Y81" s="9" t="str">
        <f t="shared" si="64"/>
        <v>B</v>
      </c>
      <c r="Z81" s="4" t="str">
        <f t="shared" si="65"/>
        <v>B</v>
      </c>
      <c r="AA81" s="4" t="str">
        <f t="shared" si="66"/>
        <v>D3</v>
      </c>
      <c r="AB81" s="4" t="str">
        <f t="shared" si="62"/>
        <v/>
      </c>
      <c r="AC81" s="4" t="str">
        <f t="shared" si="67"/>
        <v/>
      </c>
      <c r="AD81" s="4" t="str">
        <f t="shared" si="68"/>
        <v/>
      </c>
      <c r="AE81" s="1" t="str">
        <f>IF(M80="","",IF(Y81="B",IF(M80="P",BI81,""),IF(BG81="P",BI81,"")))</f>
        <v/>
      </c>
      <c r="AF81" s="1" t="str">
        <f>IF(M80="","",IF(Y81="B",IF(M80="B",BI81,""),IF(BG81="B",BI81,"")))</f>
        <v/>
      </c>
      <c r="AG81" s="1" t="str">
        <f>IF(M80="","",IF(Z81="B",IF(M80="P",BK81,""),IF(BG81="B",BK81,"")))</f>
        <v/>
      </c>
      <c r="AH81" s="1" t="str">
        <f>IF(M80="","",IF(Z81="B",IF(M80="B",BK81,""),IF(BG81="P",BK81,"")))</f>
        <v/>
      </c>
      <c r="AI81" s="1" t="str">
        <f t="shared" si="73"/>
        <v/>
      </c>
      <c r="AJ81" s="1" t="str">
        <f t="shared" si="74"/>
        <v/>
      </c>
      <c r="AK81" s="1">
        <f t="shared" si="89"/>
        <v>0</v>
      </c>
      <c r="AL81" s="1">
        <f t="shared" si="90"/>
        <v>0</v>
      </c>
      <c r="AM81" s="1" t="str">
        <f t="shared" si="63"/>
        <v/>
      </c>
      <c r="AN81" s="1">
        <f>IF(X81="",0,IFERROR(VLOOKUP(X76&amp;X77&amp;X78&amp;X79&amp;X80&amp;X81,BX:BY,2,FALSE),0))</f>
        <v>0</v>
      </c>
      <c r="AO81" s="1" t="str">
        <f t="shared" si="99"/>
        <v/>
      </c>
      <c r="AP81" s="1" t="str">
        <f t="shared" si="75"/>
        <v>N</v>
      </c>
      <c r="AQ81" s="1" t="str">
        <f t="shared" si="76"/>
        <v>N</v>
      </c>
      <c r="AR81" s="1" t="str">
        <f t="shared" si="77"/>
        <v>N</v>
      </c>
      <c r="AS81" s="1" t="str">
        <f t="shared" si="78"/>
        <v/>
      </c>
      <c r="AT81" s="15" t="str">
        <f>IF(AT80="Y","N",IF(M80="","",(IF(AND(F80&amp;F81="WW",OR(AO80&amp;AO81="SC",AO80&amp;AO81="CC")),"Y",IF(AND(F79&amp;F80&amp;F81="WLW",BI81&lt;&gt;"B",OR(F79&amp;F80&amp;F81="SCC",F79&amp;F80&amp;F81="CCC")),"Y","N")))))</f>
        <v/>
      </c>
      <c r="AU81" s="1" t="str">
        <f>IF(AU80="Y","N",IF(M80="","",IF(AND(K80&amp;K81="WW",OR(AO80&amp;AO81="SC",AO80&amp;AO81="CC")),"Y",IF(AND(K79&amp;K80&amp;K81="WLW",BK81&lt;&gt;"B",OR(AO79&amp;AO80&amp;AO81="SCC",AO79&amp;AO80&amp;AO81="CCC")),"Y","N"))))</f>
        <v/>
      </c>
      <c r="AV81" s="1" t="str">
        <f>IF(AV80="Y","N",IF(M80="","",IF(AND(R80&amp;R81="WW",OR(AO80&amp;AO81="SC",AO80&amp;AO81="CC")),"Y",IF(AND(R79&amp;R80&amp;R81="WLW",BM81&lt;&gt;"B",OR(AO79&amp;AO80&amp;AO81="SCC",AO79&amp;AO80&amp;AO81="CCC")),"Y","N"))))</f>
        <v/>
      </c>
      <c r="AW81" s="1" t="str">
        <f t="shared" si="79"/>
        <v/>
      </c>
      <c r="AX81" s="1" t="str">
        <f>IF(M80="","",IF(AA81="D3",IF(BG81="P",BM81,""),IF(BG81="B",BM81,"")))</f>
        <v/>
      </c>
      <c r="AY81" s="1" t="str">
        <f>IF(M80="","",IF(AA81="D3",IF(BG81="B",BM81,""),IF(BG81="P",BM81,"")))</f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56"/>
        <v>00000</v>
      </c>
      <c r="BC81" s="1" t="str">
        <f t="shared" si="56"/>
        <v>00000</v>
      </c>
      <c r="BD81" s="1" t="str">
        <f t="shared" si="57"/>
        <v>000000</v>
      </c>
      <c r="BE81" s="1" t="str">
        <f t="shared" si="57"/>
        <v>000000</v>
      </c>
      <c r="BF81" s="1" t="str">
        <f t="shared" si="91"/>
        <v>B</v>
      </c>
      <c r="BG81" s="1" t="str">
        <f t="shared" si="92"/>
        <v>B</v>
      </c>
      <c r="BH81" s="1" t="str">
        <f>IF(AE80="",AF80,AE80)&amp;F80</f>
        <v/>
      </c>
      <c r="BI81" s="1">
        <f t="shared" si="93"/>
        <v>0</v>
      </c>
      <c r="BJ81" s="1" t="str">
        <f>IF(AG80="",AH80,AG80)&amp;K80</f>
        <v/>
      </c>
      <c r="BK81" s="1">
        <f t="shared" si="94"/>
        <v>0</v>
      </c>
      <c r="BL81" s="1" t="str">
        <f>IF(AI80="",AJ80,AI80)&amp;R80</f>
        <v/>
      </c>
      <c r="BM81" s="1">
        <f t="shared" si="95"/>
        <v>0</v>
      </c>
      <c r="BN81" s="1" t="str">
        <f t="shared" si="96"/>
        <v>0</v>
      </c>
      <c r="BO81" s="1" t="str">
        <f t="shared" si="97"/>
        <v>0</v>
      </c>
      <c r="BP81" s="1" t="str">
        <f t="shared" si="98"/>
        <v>0</v>
      </c>
      <c r="BS81" s="1">
        <f>General!A79</f>
        <v>0</v>
      </c>
      <c r="BT81" s="1">
        <f>General!B79</f>
        <v>0</v>
      </c>
      <c r="BU81" s="1">
        <f>General!C79</f>
        <v>0</v>
      </c>
      <c r="BV81" s="1">
        <f>General!D79</f>
        <v>0</v>
      </c>
      <c r="BX81" s="1" t="str">
        <f>General!F79</f>
        <v>LWLLLW</v>
      </c>
      <c r="BY81" s="1">
        <f>General!G79</f>
        <v>1</v>
      </c>
    </row>
    <row r="82" spans="1:77" ht="15.75" thickBot="1">
      <c r="A82" s="1">
        <v>73</v>
      </c>
      <c r="B82" s="9" t="str">
        <f t="shared" si="69"/>
        <v/>
      </c>
      <c r="C82" s="102" t="str">
        <f t="shared" si="59"/>
        <v/>
      </c>
      <c r="D82" s="97" t="str">
        <f t="shared" si="80"/>
        <v/>
      </c>
      <c r="E82" s="98" t="str">
        <f t="shared" si="81"/>
        <v/>
      </c>
      <c r="F82" s="8" t="str">
        <f t="shared" si="70"/>
        <v/>
      </c>
      <c r="H82" s="105" t="str">
        <f t="shared" si="60"/>
        <v/>
      </c>
      <c r="I82" s="97" t="str">
        <f t="shared" si="82"/>
        <v/>
      </c>
      <c r="J82" s="98" t="str">
        <f t="shared" si="83"/>
        <v/>
      </c>
      <c r="K82" s="8" t="str">
        <f t="shared" si="84"/>
        <v/>
      </c>
      <c r="L82" s="54"/>
      <c r="M82" s="17" t="str">
        <f>IF('Hedging Dashboard'!AH82="","",'Hedging Dashboard'!AH82)</f>
        <v/>
      </c>
      <c r="O82" s="9" t="str">
        <f t="shared" si="61"/>
        <v/>
      </c>
      <c r="P82" s="97" t="str">
        <f t="shared" si="85"/>
        <v/>
      </c>
      <c r="Q82" s="98" t="str">
        <f t="shared" si="86"/>
        <v/>
      </c>
      <c r="R82" s="4" t="str">
        <f t="shared" si="87"/>
        <v/>
      </c>
      <c r="S82" s="4" t="str">
        <f t="shared" si="71"/>
        <v/>
      </c>
      <c r="T82" s="107" t="str">
        <f t="shared" si="88"/>
        <v/>
      </c>
      <c r="U82" s="4" t="str">
        <f>IF(M82="","",IF(B82="NB",U81,IF(T82="",SUM($T$5:$T82)+S82,SUM($T$5:$T82))))</f>
        <v/>
      </c>
      <c r="V82" s="109" t="str">
        <f t="shared" si="58"/>
        <v/>
      </c>
      <c r="W82" s="83" t="e">
        <f>IF(M82="","",IF(K82="W",0+BO82,0-BO82)+IF(F82="W",0+BN82,0-BN82))+IF(R82="W",0+BP82,0-BP82)</f>
        <v>#VALUE!</v>
      </c>
      <c r="X82" s="85" t="str">
        <f t="shared" si="72"/>
        <v/>
      </c>
      <c r="Y82" s="9" t="str">
        <f t="shared" si="64"/>
        <v>B</v>
      </c>
      <c r="Z82" s="4" t="str">
        <f t="shared" si="65"/>
        <v>B</v>
      </c>
      <c r="AA82" s="4" t="str">
        <f t="shared" si="66"/>
        <v>D3</v>
      </c>
      <c r="AB82" s="4" t="str">
        <f t="shared" si="62"/>
        <v/>
      </c>
      <c r="AC82" s="4" t="str">
        <f t="shared" si="67"/>
        <v/>
      </c>
      <c r="AD82" s="4" t="str">
        <f t="shared" si="68"/>
        <v/>
      </c>
      <c r="AE82" s="1" t="str">
        <f>IF(M81="","",IF(Y82="B",IF(M81="P",BI82,""),IF(BG82="P",BI82,"")))</f>
        <v/>
      </c>
      <c r="AF82" s="1" t="str">
        <f>IF(M81="","",IF(Y82="B",IF(M81="B",BI82,""),IF(BG82="B",BI82,"")))</f>
        <v/>
      </c>
      <c r="AG82" s="1" t="str">
        <f>IF(M81="","",IF(Z82="B",IF(M81="P",BK82,""),IF(BG82="B",BK82,"")))</f>
        <v/>
      </c>
      <c r="AH82" s="1" t="str">
        <f>IF(M81="","",IF(Z82="B",IF(M81="B",BK82,""),IF(BG82="P",BK82,"")))</f>
        <v/>
      </c>
      <c r="AI82" s="1" t="str">
        <f t="shared" si="73"/>
        <v/>
      </c>
      <c r="AJ82" s="1" t="str">
        <f t="shared" si="74"/>
        <v/>
      </c>
      <c r="AK82" s="1">
        <f t="shared" si="89"/>
        <v>0</v>
      </c>
      <c r="AL82" s="1">
        <f t="shared" si="90"/>
        <v>0</v>
      </c>
      <c r="AM82" s="1" t="str">
        <f t="shared" si="63"/>
        <v/>
      </c>
      <c r="AN82" s="1">
        <f>IF(X82="",0,IFERROR(VLOOKUP(X77&amp;X78&amp;X79&amp;X80&amp;X81&amp;X82,BX:BY,2,FALSE),0))</f>
        <v>0</v>
      </c>
      <c r="AO82" s="1" t="str">
        <f t="shared" si="99"/>
        <v/>
      </c>
      <c r="AP82" s="1" t="str">
        <f t="shared" si="75"/>
        <v>N</v>
      </c>
      <c r="AQ82" s="1" t="str">
        <f t="shared" si="76"/>
        <v>N</v>
      </c>
      <c r="AR82" s="1" t="str">
        <f t="shared" si="77"/>
        <v>N</v>
      </c>
      <c r="AS82" s="1" t="str">
        <f t="shared" si="78"/>
        <v/>
      </c>
      <c r="AT82" s="15" t="str">
        <f>IF(AT81="Y","N",IF(M81="","",(IF(AND(F81&amp;F82="WW",OR(AO81&amp;AO82="SC",AO81&amp;AO82="CC")),"Y",IF(AND(F80&amp;F81&amp;F82="WLW",BI82&lt;&gt;"B",OR(F80&amp;F81&amp;F82="SCC",F80&amp;F81&amp;F82="CCC")),"Y","N")))))</f>
        <v/>
      </c>
      <c r="AU82" s="1" t="str">
        <f>IF(AU81="Y","N",IF(M81="","",IF(AND(K81&amp;K82="WW",OR(AO81&amp;AO82="SC",AO81&amp;AO82="CC")),"Y",IF(AND(K80&amp;K81&amp;K82="WLW",BK82&lt;&gt;"B",OR(AO80&amp;AO81&amp;AO82="SCC",AO80&amp;AO81&amp;AO82="CCC")),"Y","N"))))</f>
        <v/>
      </c>
      <c r="AV82" s="1" t="str">
        <f>IF(AV81="Y","N",IF(M81="","",IF(AND(R81&amp;R82="WW",OR(AO81&amp;AO82="SC",AO81&amp;AO82="CC")),"Y",IF(AND(R80&amp;R81&amp;R82="WLW",BM82&lt;&gt;"B",OR(AO80&amp;AO81&amp;AO82="SCC",AO80&amp;AO81&amp;AO82="CCC")),"Y","N"))))</f>
        <v/>
      </c>
      <c r="AW82" s="1" t="str">
        <f t="shared" si="79"/>
        <v/>
      </c>
      <c r="AX82" s="1" t="str">
        <f>IF(M81="","",IF(AA82="D3",IF(BG82="P",BM82,""),IF(BG82="B",BM82,"")))</f>
        <v/>
      </c>
      <c r="AY82" s="1" t="str">
        <f>IF(M81="","",IF(AA82="D3",IF(BG82="B",BM82,""),IF(BG82="P",BM82,"")))</f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56"/>
        <v>00000</v>
      </c>
      <c r="BC82" s="1" t="str">
        <f t="shared" si="56"/>
        <v>00000</v>
      </c>
      <c r="BD82" s="1" t="str">
        <f t="shared" si="57"/>
        <v>000000</v>
      </c>
      <c r="BE82" s="1" t="str">
        <f t="shared" si="57"/>
        <v>000000</v>
      </c>
      <c r="BF82" s="1" t="str">
        <f t="shared" si="91"/>
        <v>B</v>
      </c>
      <c r="BG82" s="1" t="str">
        <f t="shared" si="92"/>
        <v>B</v>
      </c>
      <c r="BH82" s="1" t="str">
        <f>IF(AE81="",AF81,AE81)&amp;F81</f>
        <v/>
      </c>
      <c r="BI82" s="1">
        <f t="shared" si="93"/>
        <v>0</v>
      </c>
      <c r="BJ82" s="1" t="str">
        <f>IF(AG81="",AH81,AG81)&amp;K81</f>
        <v/>
      </c>
      <c r="BK82" s="1">
        <f t="shared" si="94"/>
        <v>0</v>
      </c>
      <c r="BL82" s="1" t="str">
        <f>IF(AI81="",AJ81,AI81)&amp;R81</f>
        <v/>
      </c>
      <c r="BM82" s="1">
        <f t="shared" si="95"/>
        <v>0</v>
      </c>
      <c r="BN82" s="1" t="str">
        <f t="shared" si="96"/>
        <v>0</v>
      </c>
      <c r="BO82" s="1" t="str">
        <f t="shared" si="97"/>
        <v>0</v>
      </c>
      <c r="BP82" s="1" t="str">
        <f t="shared" si="98"/>
        <v>0</v>
      </c>
      <c r="BS82" s="1">
        <f>General!A80</f>
        <v>0</v>
      </c>
      <c r="BT82" s="1">
        <f>General!B80</f>
        <v>0</v>
      </c>
      <c r="BU82" s="1">
        <f>General!C80</f>
        <v>0</v>
      </c>
      <c r="BV82" s="1">
        <f>General!D80</f>
        <v>0</v>
      </c>
      <c r="BX82" s="1" t="str">
        <f>General!F80</f>
        <v>LWLLWL</v>
      </c>
      <c r="BY82" s="1">
        <f>General!G80</f>
        <v>-1</v>
      </c>
    </row>
    <row r="83" spans="1:77" ht="15.75" thickBot="1">
      <c r="A83" s="1">
        <v>74</v>
      </c>
      <c r="B83" s="9" t="str">
        <f t="shared" si="69"/>
        <v/>
      </c>
      <c r="C83" s="102" t="str">
        <f t="shared" si="59"/>
        <v/>
      </c>
      <c r="D83" s="97" t="str">
        <f t="shared" si="80"/>
        <v/>
      </c>
      <c r="E83" s="98" t="str">
        <f t="shared" si="81"/>
        <v/>
      </c>
      <c r="F83" s="8" t="str">
        <f t="shared" si="70"/>
        <v/>
      </c>
      <c r="H83" s="105" t="str">
        <f t="shared" si="60"/>
        <v/>
      </c>
      <c r="I83" s="97" t="str">
        <f t="shared" si="82"/>
        <v/>
      </c>
      <c r="J83" s="98" t="str">
        <f t="shared" si="83"/>
        <v/>
      </c>
      <c r="K83" s="8" t="str">
        <f t="shared" si="84"/>
        <v/>
      </c>
      <c r="L83" s="54"/>
      <c r="M83" s="17" t="str">
        <f>IF('Hedging Dashboard'!AH83="","",'Hedging Dashboard'!AH83)</f>
        <v/>
      </c>
      <c r="O83" s="9" t="str">
        <f t="shared" si="61"/>
        <v/>
      </c>
      <c r="P83" s="97" t="str">
        <f t="shared" si="85"/>
        <v/>
      </c>
      <c r="Q83" s="98" t="str">
        <f t="shared" si="86"/>
        <v/>
      </c>
      <c r="R83" s="4" t="str">
        <f t="shared" si="87"/>
        <v/>
      </c>
      <c r="S83" s="4" t="str">
        <f t="shared" si="71"/>
        <v/>
      </c>
      <c r="T83" s="107" t="str">
        <f t="shared" si="88"/>
        <v/>
      </c>
      <c r="U83" s="4" t="str">
        <f>IF(M83="","",IF(B83="NB",U82,IF(T83="",SUM($T$5:$T83)+S83,SUM($T$5:$T83))))</f>
        <v/>
      </c>
      <c r="V83" s="109" t="str">
        <f t="shared" si="58"/>
        <v/>
      </c>
      <c r="W83" s="83" t="e">
        <f>IF(M83="","",IF(K83="W",0+BO83,0-BO83)+IF(F83="W",0+BN83,0-BN83))+IF(R83="W",0+BP83,0-BP83)</f>
        <v>#VALUE!</v>
      </c>
      <c r="X83" s="85" t="str">
        <f t="shared" si="72"/>
        <v/>
      </c>
      <c r="Y83" s="9" t="str">
        <f t="shared" si="64"/>
        <v>B</v>
      </c>
      <c r="Z83" s="4" t="str">
        <f t="shared" si="65"/>
        <v>B</v>
      </c>
      <c r="AA83" s="4" t="str">
        <f t="shared" si="66"/>
        <v>D3</v>
      </c>
      <c r="AB83" s="4" t="str">
        <f t="shared" si="62"/>
        <v/>
      </c>
      <c r="AC83" s="4" t="str">
        <f t="shared" si="67"/>
        <v/>
      </c>
      <c r="AD83" s="4" t="str">
        <f t="shared" si="68"/>
        <v/>
      </c>
      <c r="AE83" s="1" t="str">
        <f>IF(M82="","",IF(Y83="B",IF(M82="P",BI83,""),IF(BG83="P",BI83,"")))</f>
        <v/>
      </c>
      <c r="AF83" s="1" t="str">
        <f>IF(M82="","",IF(Y83="B",IF(M82="B",BI83,""),IF(BG83="B",BI83,"")))</f>
        <v/>
      </c>
      <c r="AG83" s="1" t="str">
        <f>IF(M82="","",IF(Z83="B",IF(M82="P",BK83,""),IF(BG83="B",BK83,"")))</f>
        <v/>
      </c>
      <c r="AH83" s="1" t="str">
        <f>IF(M82="","",IF(Z83="B",IF(M82="B",BK83,""),IF(BG83="P",BK83,"")))</f>
        <v/>
      </c>
      <c r="AI83" s="1" t="str">
        <f t="shared" si="73"/>
        <v/>
      </c>
      <c r="AJ83" s="1" t="str">
        <f t="shared" si="74"/>
        <v/>
      </c>
      <c r="AK83" s="1">
        <f t="shared" si="89"/>
        <v>0</v>
      </c>
      <c r="AL83" s="1">
        <f t="shared" si="90"/>
        <v>0</v>
      </c>
      <c r="AM83" s="1" t="str">
        <f t="shared" si="63"/>
        <v/>
      </c>
      <c r="AN83" s="1">
        <f>IF(X83="",0,IFERROR(VLOOKUP(X78&amp;X79&amp;X80&amp;X81&amp;X82&amp;X83,BX:BY,2,FALSE),0))</f>
        <v>0</v>
      </c>
      <c r="AO83" s="1" t="str">
        <f t="shared" si="99"/>
        <v/>
      </c>
      <c r="AP83" s="1" t="str">
        <f t="shared" si="75"/>
        <v>N</v>
      </c>
      <c r="AQ83" s="1" t="str">
        <f t="shared" si="76"/>
        <v>N</v>
      </c>
      <c r="AR83" s="1" t="str">
        <f t="shared" si="77"/>
        <v>N</v>
      </c>
      <c r="AS83" s="1" t="str">
        <f t="shared" si="78"/>
        <v/>
      </c>
      <c r="AT83" s="15" t="str">
        <f>IF(AT82="Y","N",IF(M82="","",(IF(AND(F82&amp;F83="WW",OR(AO82&amp;AO83="SC",AO82&amp;AO83="CC")),"Y",IF(AND(F81&amp;F82&amp;F83="WLW",BI83&lt;&gt;"B",OR(F81&amp;F82&amp;F83="SCC",F81&amp;F82&amp;F83="CCC")),"Y","N")))))</f>
        <v/>
      </c>
      <c r="AU83" s="1" t="str">
        <f>IF(AU82="Y","N",IF(M82="","",IF(AND(K82&amp;K83="WW",OR(AO82&amp;AO83="SC",AO82&amp;AO83="CC")),"Y",IF(AND(K81&amp;K82&amp;K83="WLW",BK83&lt;&gt;"B",OR(AO81&amp;AO82&amp;AO83="SCC",AO81&amp;AO82&amp;AO83="CCC")),"Y","N"))))</f>
        <v/>
      </c>
      <c r="AV83" s="1" t="str">
        <f>IF(AV82="Y","N",IF(M82="","",IF(AND(R82&amp;R83="WW",OR(AO82&amp;AO83="SC",AO82&amp;AO83="CC")),"Y",IF(AND(R81&amp;R82&amp;R83="WLW",BM83&lt;&gt;"B",OR(AO81&amp;AO82&amp;AO83="SCC",AO81&amp;AO82&amp;AO83="CCC")),"Y","N"))))</f>
        <v/>
      </c>
      <c r="AW83" s="1" t="str">
        <f t="shared" si="79"/>
        <v/>
      </c>
      <c r="AX83" s="1" t="str">
        <f>IF(M82="","",IF(AA83="D3",IF(BG83="P",BM83,""),IF(BG83="B",BM83,"")))</f>
        <v/>
      </c>
      <c r="AY83" s="1" t="str">
        <f>IF(M82="","",IF(AA83="D3",IF(BG83="B",BM83,""),IF(BG83="P",BM83,"")))</f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56"/>
        <v>00000</v>
      </c>
      <c r="BC83" s="1" t="str">
        <f t="shared" si="56"/>
        <v>00000</v>
      </c>
      <c r="BD83" s="1" t="str">
        <f t="shared" si="57"/>
        <v>000000</v>
      </c>
      <c r="BE83" s="1" t="str">
        <f t="shared" si="57"/>
        <v>000000</v>
      </c>
      <c r="BF83" s="1" t="str">
        <f t="shared" si="91"/>
        <v>B</v>
      </c>
      <c r="BG83" s="1" t="str">
        <f t="shared" si="92"/>
        <v>B</v>
      </c>
      <c r="BH83" s="1" t="str">
        <f>IF(AE82="",AF82,AE82)&amp;F82</f>
        <v/>
      </c>
      <c r="BI83" s="1">
        <f t="shared" si="93"/>
        <v>0</v>
      </c>
      <c r="BJ83" s="1" t="str">
        <f>IF(AG82="",AH82,AG82)&amp;K82</f>
        <v/>
      </c>
      <c r="BK83" s="1">
        <f t="shared" si="94"/>
        <v>0</v>
      </c>
      <c r="BL83" s="1" t="str">
        <f>IF(AI82="",AJ82,AI82)&amp;R82</f>
        <v/>
      </c>
      <c r="BM83" s="1">
        <f t="shared" si="95"/>
        <v>0</v>
      </c>
      <c r="BN83" s="1" t="str">
        <f t="shared" si="96"/>
        <v>0</v>
      </c>
      <c r="BO83" s="1" t="str">
        <f t="shared" si="97"/>
        <v>0</v>
      </c>
      <c r="BP83" s="1" t="str">
        <f t="shared" si="98"/>
        <v>0</v>
      </c>
      <c r="BS83" s="1">
        <f>General!A81</f>
        <v>0</v>
      </c>
      <c r="BT83" s="1">
        <f>General!B81</f>
        <v>0</v>
      </c>
      <c r="BU83" s="1">
        <f>General!C81</f>
        <v>0</v>
      </c>
      <c r="BV83" s="1">
        <f>General!D81</f>
        <v>0</v>
      </c>
      <c r="BX83" s="1" t="str">
        <f>General!F81</f>
        <v>LWLLWW</v>
      </c>
      <c r="BY83" s="1">
        <f>General!G81</f>
        <v>3</v>
      </c>
    </row>
    <row r="84" spans="1:77" ht="15.75" thickBot="1">
      <c r="A84" s="1">
        <v>75</v>
      </c>
      <c r="B84" s="86" t="str">
        <f t="shared" si="69"/>
        <v/>
      </c>
      <c r="C84" s="103" t="str">
        <f t="shared" si="59"/>
        <v/>
      </c>
      <c r="D84" s="99" t="str">
        <f t="shared" si="80"/>
        <v/>
      </c>
      <c r="E84" s="100" t="str">
        <f t="shared" si="81"/>
        <v/>
      </c>
      <c r="F84" s="10" t="str">
        <f t="shared" si="70"/>
        <v/>
      </c>
      <c r="H84" s="106" t="str">
        <f t="shared" si="60"/>
        <v/>
      </c>
      <c r="I84" s="99" t="str">
        <f t="shared" si="82"/>
        <v/>
      </c>
      <c r="J84" s="100" t="str">
        <f t="shared" si="83"/>
        <v/>
      </c>
      <c r="K84" s="10" t="str">
        <f t="shared" si="84"/>
        <v/>
      </c>
      <c r="L84" s="54"/>
      <c r="M84" s="18" t="str">
        <f>IF('Hedging Dashboard'!AH84="","",'Hedging Dashboard'!AH84)</f>
        <v/>
      </c>
      <c r="O84" s="86" t="str">
        <f t="shared" si="61"/>
        <v/>
      </c>
      <c r="P84" s="99" t="str">
        <f t="shared" si="85"/>
        <v/>
      </c>
      <c r="Q84" s="100" t="str">
        <f t="shared" si="86"/>
        <v/>
      </c>
      <c r="R84" s="5" t="str">
        <f t="shared" si="87"/>
        <v/>
      </c>
      <c r="S84" s="5" t="str">
        <f t="shared" si="71"/>
        <v/>
      </c>
      <c r="T84" s="107" t="str">
        <f t="shared" si="88"/>
        <v/>
      </c>
      <c r="U84" s="5" t="str">
        <f>IF(M84="","",IF(B84="NB",U83,IF(T84="",SUM($T$5:$T84)+S84,SUM($T$5:$T84))))</f>
        <v/>
      </c>
      <c r="V84" s="110" t="str">
        <f t="shared" si="58"/>
        <v/>
      </c>
      <c r="W84" s="83" t="e">
        <f>IF(M84="","",IF(K84="W",0+BO84,0-BO84)+IF(F84="W",0+BN84,0-BN84))+IF(R84="W",0+BP84,0-BP84)</f>
        <v>#VALUE!</v>
      </c>
      <c r="X84" s="85" t="str">
        <f t="shared" si="72"/>
        <v/>
      </c>
      <c r="Y84" s="9" t="str">
        <f t="shared" si="64"/>
        <v>B</v>
      </c>
      <c r="Z84" s="4" t="str">
        <f t="shared" si="65"/>
        <v>B</v>
      </c>
      <c r="AA84" s="4" t="str">
        <f t="shared" si="66"/>
        <v>D3</v>
      </c>
      <c r="AB84" s="4" t="str">
        <f t="shared" si="62"/>
        <v/>
      </c>
      <c r="AC84" s="4" t="str">
        <f t="shared" si="67"/>
        <v/>
      </c>
      <c r="AD84" s="4" t="str">
        <f t="shared" si="68"/>
        <v/>
      </c>
      <c r="AE84" s="1" t="str">
        <f>IF(M83="","",IF(Y84="B",IF(M83="P",BI84,""),IF(BG84="P",BI84,"")))</f>
        <v/>
      </c>
      <c r="AF84" s="1" t="str">
        <f>IF(M83="","",IF(Y84="B",IF(M83="B",BI84,""),IF(BG84="B",BI84,"")))</f>
        <v/>
      </c>
      <c r="AG84" s="1" t="str">
        <f>IF(M83="","",IF(Z84="B",IF(M83="P",BK84,""),IF(BG84="B",BK84,"")))</f>
        <v/>
      </c>
      <c r="AH84" s="1" t="str">
        <f>IF(M83="","",IF(Z84="B",IF(M83="B",BK84,""),IF(BG84="P",BK84,"")))</f>
        <v/>
      </c>
      <c r="AI84" s="1" t="str">
        <f t="shared" si="73"/>
        <v/>
      </c>
      <c r="AJ84" s="1" t="str">
        <f t="shared" si="74"/>
        <v/>
      </c>
      <c r="AK84" s="1">
        <f t="shared" si="89"/>
        <v>0</v>
      </c>
      <c r="AL84" s="1">
        <f t="shared" si="90"/>
        <v>0</v>
      </c>
      <c r="AM84" s="1" t="str">
        <f t="shared" si="63"/>
        <v/>
      </c>
      <c r="AN84" s="1">
        <f>IF(X84="",0,IFERROR(VLOOKUP(X79&amp;X80&amp;X81&amp;X82&amp;X83&amp;X84,BX:BY,2,FALSE),0))</f>
        <v>0</v>
      </c>
      <c r="AO84" s="1" t="str">
        <f t="shared" si="99"/>
        <v/>
      </c>
      <c r="AP84" s="1" t="str">
        <f t="shared" si="75"/>
        <v>N</v>
      </c>
      <c r="AQ84" s="1" t="str">
        <f t="shared" si="76"/>
        <v>N</v>
      </c>
      <c r="AR84" s="1" t="str">
        <f t="shared" si="77"/>
        <v>N</v>
      </c>
      <c r="AS84" s="1" t="str">
        <f t="shared" si="78"/>
        <v/>
      </c>
      <c r="AT84" s="15" t="str">
        <f>IF(AT83="Y","N",IF(M83="","",(IF(AND(F83&amp;F84="WW",OR(AO83&amp;AO84="SC",AO83&amp;AO84="CC")),"Y",IF(AND(F82&amp;F83&amp;F84="WLW",BI84&lt;&gt;"B",OR(F82&amp;F83&amp;F84="SCC",F82&amp;F83&amp;F84="CCC")),"Y","N")))))</f>
        <v/>
      </c>
      <c r="AU84" s="1" t="str">
        <f>IF(AU83="Y","N",IF(M83="","",IF(AND(K83&amp;K84="WW",OR(AO83&amp;AO84="SC",AO83&amp;AO84="CC")),"Y",IF(AND(K82&amp;K83&amp;K84="WLW",BK84&lt;&gt;"B",OR(AO82&amp;AO83&amp;AO84="SCC",AO82&amp;AO83&amp;AO84="CCC")),"Y","N"))))</f>
        <v/>
      </c>
      <c r="AV84" s="1" t="str">
        <f>IF(AV83="Y","N",IF(M83="","",IF(AND(R83&amp;R84="WW",OR(AO83&amp;AO84="SC",AO83&amp;AO84="CC")),"Y",IF(AND(R82&amp;R83&amp;R84="WLW",BM84&lt;&gt;"B",OR(AO82&amp;AO83&amp;AO84="SCC",AO82&amp;AO83&amp;AO84="CCC")),"Y","N"))))</f>
        <v/>
      </c>
      <c r="AW84" s="1" t="str">
        <f t="shared" si="79"/>
        <v/>
      </c>
      <c r="AX84" s="1" t="str">
        <f>IF(M83="","",IF(AA84="D3",IF(BG84="P",BM84,""),IF(BG84="B",BM84,"")))</f>
        <v/>
      </c>
      <c r="AY84" s="1" t="str">
        <f>IF(M83="","",IF(AA84="D3",IF(BG84="B",BM84,""),IF(BG84="P",BM84,"")))</f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56"/>
        <v>00000</v>
      </c>
      <c r="BC84" s="1" t="str">
        <f t="shared" si="56"/>
        <v>00000</v>
      </c>
      <c r="BD84" s="1" t="str">
        <f t="shared" si="57"/>
        <v>000000</v>
      </c>
      <c r="BE84" s="1" t="str">
        <f t="shared" si="57"/>
        <v>000000</v>
      </c>
      <c r="BF84" s="1" t="str">
        <f t="shared" si="91"/>
        <v>B</v>
      </c>
      <c r="BG84" s="1" t="str">
        <f t="shared" si="92"/>
        <v>B</v>
      </c>
      <c r="BH84" s="1" t="str">
        <f>IF(AE83="",AF83,AE83)&amp;F83</f>
        <v/>
      </c>
      <c r="BI84" s="1">
        <f t="shared" si="93"/>
        <v>0</v>
      </c>
      <c r="BJ84" s="1" t="str">
        <f>IF(AG83="",AH83,AG83)&amp;K83</f>
        <v/>
      </c>
      <c r="BK84" s="1">
        <f t="shared" si="94"/>
        <v>0</v>
      </c>
      <c r="BL84" s="1" t="str">
        <f>IF(AI83="",AJ83,AI83)&amp;R83</f>
        <v/>
      </c>
      <c r="BM84" s="1">
        <f t="shared" si="95"/>
        <v>0</v>
      </c>
      <c r="BN84" s="1" t="str">
        <f t="shared" si="96"/>
        <v>0</v>
      </c>
      <c r="BO84" s="1" t="str">
        <f t="shared" si="97"/>
        <v>0</v>
      </c>
      <c r="BP84" s="1" t="str">
        <f t="shared" si="98"/>
        <v>0</v>
      </c>
      <c r="BS84" s="1">
        <f>General!A82</f>
        <v>0</v>
      </c>
      <c r="BT84" s="1">
        <f>General!B82</f>
        <v>0</v>
      </c>
      <c r="BU84" s="1">
        <f>General!C82</f>
        <v>0</v>
      </c>
      <c r="BV84" s="1">
        <f>General!D82</f>
        <v>0</v>
      </c>
      <c r="BX84" s="1" t="str">
        <f>General!F82</f>
        <v>LWLWLL</v>
      </c>
      <c r="BY84" s="1">
        <f>General!G82</f>
        <v>-3</v>
      </c>
    </row>
    <row r="85" spans="1:77" ht="15.75" thickBot="1">
      <c r="A85" s="1">
        <v>76</v>
      </c>
      <c r="B85" s="12" t="str">
        <f t="shared" si="69"/>
        <v/>
      </c>
      <c r="C85" s="101" t="str">
        <f t="shared" si="59"/>
        <v/>
      </c>
      <c r="D85" s="13" t="str">
        <f t="shared" si="80"/>
        <v/>
      </c>
      <c r="E85" s="45" t="str">
        <f t="shared" si="81"/>
        <v/>
      </c>
      <c r="F85" s="14" t="str">
        <f t="shared" si="70"/>
        <v/>
      </c>
      <c r="H85" s="104" t="str">
        <f t="shared" si="60"/>
        <v/>
      </c>
      <c r="I85" s="13" t="str">
        <f t="shared" si="82"/>
        <v/>
      </c>
      <c r="J85" s="45" t="str">
        <f t="shared" si="83"/>
        <v/>
      </c>
      <c r="K85" s="14" t="str">
        <f t="shared" si="84"/>
        <v/>
      </c>
      <c r="L85" s="54"/>
      <c r="M85" s="16" t="str">
        <f>IF('Hedging Dashboard'!AH85="","",'Hedging Dashboard'!AH85)</f>
        <v/>
      </c>
      <c r="O85" s="12" t="str">
        <f t="shared" si="61"/>
        <v/>
      </c>
      <c r="P85" s="13" t="str">
        <f t="shared" si="85"/>
        <v/>
      </c>
      <c r="Q85" s="45" t="str">
        <f t="shared" si="86"/>
        <v/>
      </c>
      <c r="R85" s="96" t="str">
        <f t="shared" si="87"/>
        <v/>
      </c>
      <c r="S85" s="96" t="str">
        <f t="shared" si="71"/>
        <v/>
      </c>
      <c r="T85" s="107" t="str">
        <f t="shared" si="88"/>
        <v/>
      </c>
      <c r="U85" s="96" t="str">
        <f>IF(M85="","",IF(B85="NB",U84,IF(T85="",SUM($T$5:$T85)+S85,SUM($T$5:$T85))))</f>
        <v/>
      </c>
      <c r="V85" s="108" t="str">
        <f t="shared" si="58"/>
        <v/>
      </c>
      <c r="W85" s="83" t="e">
        <f>IF(M85="","",IF(K85="W",0+BO85,0-BO85)+IF(F85="W",0+BN85,0-BN85))+IF(R85="W",0+BP85,0-BP85)</f>
        <v>#VALUE!</v>
      </c>
      <c r="X85" s="85" t="str">
        <f t="shared" si="72"/>
        <v/>
      </c>
      <c r="Y85" s="9" t="str">
        <f t="shared" si="64"/>
        <v>B</v>
      </c>
      <c r="Z85" s="4" t="str">
        <f t="shared" si="65"/>
        <v>B</v>
      </c>
      <c r="AA85" s="4" t="str">
        <f t="shared" si="66"/>
        <v>D3</v>
      </c>
      <c r="AB85" s="4" t="str">
        <f t="shared" si="62"/>
        <v/>
      </c>
      <c r="AC85" s="4" t="str">
        <f t="shared" si="67"/>
        <v/>
      </c>
      <c r="AD85" s="4" t="str">
        <f t="shared" si="68"/>
        <v/>
      </c>
      <c r="AE85" s="1" t="str">
        <f>IF(M84="","",IF(Y85="B",IF(M84="P",BI85,""),IF(BG85="P",BI85,"")))</f>
        <v/>
      </c>
      <c r="AF85" s="1" t="str">
        <f>IF(M84="","",IF(Y85="B",IF(M84="B",BI85,""),IF(BG85="B",BI85,"")))</f>
        <v/>
      </c>
      <c r="AG85" s="1" t="str">
        <f>IF(M84="","",IF(Z85="B",IF(M84="P",BK85,""),IF(BG85="B",BK85,"")))</f>
        <v/>
      </c>
      <c r="AH85" s="1" t="str">
        <f>IF(M84="","",IF(Z85="B",IF(M84="B",BK85,""),IF(BG85="P",BK85,"")))</f>
        <v/>
      </c>
      <c r="AI85" s="1" t="str">
        <f t="shared" si="73"/>
        <v/>
      </c>
      <c r="AJ85" s="1" t="str">
        <f t="shared" si="74"/>
        <v/>
      </c>
      <c r="AK85" s="1">
        <f t="shared" si="89"/>
        <v>0</v>
      </c>
      <c r="AL85" s="1">
        <f t="shared" si="90"/>
        <v>0</v>
      </c>
      <c r="AM85" s="1" t="str">
        <f t="shared" si="63"/>
        <v/>
      </c>
      <c r="AN85" s="1">
        <f>IF(X85="",0,IFERROR(VLOOKUP(X80&amp;X81&amp;X82&amp;X83&amp;X84&amp;X85,BX:BY,2,FALSE),0))</f>
        <v>0</v>
      </c>
      <c r="AO85" s="1" t="str">
        <f t="shared" si="99"/>
        <v/>
      </c>
      <c r="AP85" s="1" t="str">
        <f t="shared" si="75"/>
        <v>N</v>
      </c>
      <c r="AQ85" s="1" t="str">
        <f t="shared" si="76"/>
        <v>N</v>
      </c>
      <c r="AR85" s="1" t="str">
        <f t="shared" si="77"/>
        <v>N</v>
      </c>
      <c r="AS85" s="1" t="str">
        <f t="shared" si="78"/>
        <v/>
      </c>
      <c r="AT85" s="15" t="str">
        <f>IF(AT84="Y","N",IF(M84="","",(IF(AND(F84&amp;F85="WW",OR(AO84&amp;AO85="SC",AO84&amp;AO85="CC")),"Y",IF(AND(F83&amp;F84&amp;F85="WLW",BI85&lt;&gt;"B",OR(F83&amp;F84&amp;F85="SCC",F83&amp;F84&amp;F85="CCC")),"Y","N")))))</f>
        <v/>
      </c>
      <c r="AU85" s="1" t="str">
        <f>IF(AU84="Y","N",IF(M84="","",IF(AND(K84&amp;K85="WW",OR(AO84&amp;AO85="SC",AO84&amp;AO85="CC")),"Y",IF(AND(K83&amp;K84&amp;K85="WLW",BK85&lt;&gt;"B",OR(AO83&amp;AO84&amp;AO85="SCC",AO83&amp;AO84&amp;AO85="CCC")),"Y","N"))))</f>
        <v/>
      </c>
      <c r="AV85" s="1" t="str">
        <f>IF(AV84="Y","N",IF(M84="","",IF(AND(R84&amp;R85="WW",OR(AO84&amp;AO85="SC",AO84&amp;AO85="CC")),"Y",IF(AND(R83&amp;R84&amp;R85="WLW",BM85&lt;&gt;"B",OR(AO83&amp;AO84&amp;AO85="SCC",AO83&amp;AO84&amp;AO85="CCC")),"Y","N"))))</f>
        <v/>
      </c>
      <c r="AW85" s="1" t="str">
        <f t="shared" si="79"/>
        <v/>
      </c>
      <c r="AX85" s="1" t="str">
        <f>IF(M84="","",IF(AA85="D3",IF(BG85="P",BM85,""),IF(BG85="B",BM85,"")))</f>
        <v/>
      </c>
      <c r="AY85" s="1" t="str">
        <f>IF(M84="","",IF(AA85="D3",IF(BG85="B",BM85,""),IF(BG85="P",BM85,"")))</f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56"/>
        <v>00000</v>
      </c>
      <c r="BC85" s="1" t="str">
        <f t="shared" si="56"/>
        <v>00000</v>
      </c>
      <c r="BD85" s="1" t="str">
        <f t="shared" si="57"/>
        <v>000000</v>
      </c>
      <c r="BE85" s="1" t="str">
        <f t="shared" si="57"/>
        <v>000000</v>
      </c>
      <c r="BF85" s="1" t="str">
        <f t="shared" si="91"/>
        <v>B</v>
      </c>
      <c r="BG85" s="1" t="str">
        <f t="shared" si="92"/>
        <v>B</v>
      </c>
      <c r="BH85" s="1" t="str">
        <f>IF(AE84="",AF84,AE84)&amp;F84</f>
        <v/>
      </c>
      <c r="BI85" s="1">
        <f t="shared" si="93"/>
        <v>0</v>
      </c>
      <c r="BJ85" s="1" t="str">
        <f>IF(AG84="",AH84,AG84)&amp;K84</f>
        <v/>
      </c>
      <c r="BK85" s="1">
        <f t="shared" si="94"/>
        <v>0</v>
      </c>
      <c r="BL85" s="1" t="str">
        <f>IF(AI84="",AJ84,AI84)&amp;R84</f>
        <v/>
      </c>
      <c r="BM85" s="1">
        <f t="shared" si="95"/>
        <v>0</v>
      </c>
      <c r="BN85" s="1" t="str">
        <f t="shared" si="96"/>
        <v>0</v>
      </c>
      <c r="BO85" s="1" t="str">
        <f t="shared" si="97"/>
        <v>0</v>
      </c>
      <c r="BP85" s="1" t="str">
        <f t="shared" si="98"/>
        <v>0</v>
      </c>
      <c r="BS85" s="1">
        <f>General!A83</f>
        <v>0</v>
      </c>
      <c r="BT85" s="1">
        <f>General!B83</f>
        <v>0</v>
      </c>
      <c r="BU85" s="1">
        <f>General!C83</f>
        <v>0</v>
      </c>
      <c r="BV85" s="1">
        <f>General!D83</f>
        <v>0</v>
      </c>
      <c r="BX85" s="1" t="str">
        <f>General!F83</f>
        <v>LWLWLW</v>
      </c>
      <c r="BY85" s="1">
        <f>General!G83</f>
        <v>1</v>
      </c>
    </row>
    <row r="86" spans="1:77" ht="15.75" thickBot="1">
      <c r="A86" s="1">
        <v>77</v>
      </c>
      <c r="B86" s="9" t="str">
        <f t="shared" si="69"/>
        <v/>
      </c>
      <c r="C86" s="102" t="str">
        <f t="shared" si="59"/>
        <v/>
      </c>
      <c r="D86" s="97" t="str">
        <f t="shared" si="80"/>
        <v/>
      </c>
      <c r="E86" s="98" t="str">
        <f t="shared" si="81"/>
        <v/>
      </c>
      <c r="F86" s="8" t="str">
        <f t="shared" si="70"/>
        <v/>
      </c>
      <c r="H86" s="105" t="str">
        <f t="shared" si="60"/>
        <v/>
      </c>
      <c r="I86" s="97" t="str">
        <f t="shared" si="82"/>
        <v/>
      </c>
      <c r="J86" s="98" t="str">
        <f t="shared" si="83"/>
        <v/>
      </c>
      <c r="K86" s="8" t="str">
        <f t="shared" si="84"/>
        <v/>
      </c>
      <c r="L86" s="54"/>
      <c r="M86" s="17" t="str">
        <f>IF('Hedging Dashboard'!AH86="","",'Hedging Dashboard'!AH86)</f>
        <v/>
      </c>
      <c r="O86" s="9" t="str">
        <f t="shared" si="61"/>
        <v/>
      </c>
      <c r="P86" s="97" t="str">
        <f t="shared" si="85"/>
        <v/>
      </c>
      <c r="Q86" s="98" t="str">
        <f t="shared" si="86"/>
        <v/>
      </c>
      <c r="R86" s="4" t="str">
        <f t="shared" si="87"/>
        <v/>
      </c>
      <c r="S86" s="4" t="str">
        <f t="shared" si="71"/>
        <v/>
      </c>
      <c r="T86" s="107" t="str">
        <f t="shared" si="88"/>
        <v/>
      </c>
      <c r="U86" s="4" t="str">
        <f>IF(M86="","",IF(B86="NB",U85,IF(T86="",SUM($T$5:$T86)+S86,SUM($T$5:$T86))))</f>
        <v/>
      </c>
      <c r="V86" s="109" t="str">
        <f t="shared" si="58"/>
        <v/>
      </c>
      <c r="W86" s="83" t="e">
        <f>IF(M86="","",IF(K86="W",0+BO86,0-BO86)+IF(F86="W",0+BN86,0-BN86))+IF(R86="W",0+BP86,0-BP86)</f>
        <v>#VALUE!</v>
      </c>
      <c r="X86" s="85" t="str">
        <f t="shared" si="72"/>
        <v/>
      </c>
      <c r="Y86" s="9" t="str">
        <f t="shared" si="64"/>
        <v>B</v>
      </c>
      <c r="Z86" s="4" t="str">
        <f t="shared" si="65"/>
        <v>B</v>
      </c>
      <c r="AA86" s="4" t="str">
        <f t="shared" si="66"/>
        <v>D3</v>
      </c>
      <c r="AB86" s="4" t="str">
        <f t="shared" si="62"/>
        <v/>
      </c>
      <c r="AC86" s="4" t="str">
        <f t="shared" si="67"/>
        <v/>
      </c>
      <c r="AD86" s="4" t="str">
        <f t="shared" si="68"/>
        <v/>
      </c>
      <c r="AE86" s="1" t="str">
        <f>IF(M85="","",IF(Y86="B",IF(M85="P",BI86,""),IF(BG86="P",BI86,"")))</f>
        <v/>
      </c>
      <c r="AF86" s="1" t="str">
        <f>IF(M85="","",IF(Y86="B",IF(M85="B",BI86,""),IF(BG86="B",BI86,"")))</f>
        <v/>
      </c>
      <c r="AG86" s="1" t="str">
        <f>IF(M85="","",IF(Z86="B",IF(M85="P",BK86,""),IF(BG86="B",BK86,"")))</f>
        <v/>
      </c>
      <c r="AH86" s="1" t="str">
        <f>IF(M85="","",IF(Z86="B",IF(M85="B",BK86,""),IF(BG86="P",BK86,"")))</f>
        <v/>
      </c>
      <c r="AI86" s="1" t="str">
        <f t="shared" si="73"/>
        <v/>
      </c>
      <c r="AJ86" s="1" t="str">
        <f t="shared" si="74"/>
        <v/>
      </c>
      <c r="AK86" s="1">
        <f t="shared" si="89"/>
        <v>0</v>
      </c>
      <c r="AL86" s="1">
        <f t="shared" si="90"/>
        <v>0</v>
      </c>
      <c r="AM86" s="1" t="str">
        <f t="shared" si="63"/>
        <v/>
      </c>
      <c r="AN86" s="1">
        <f>IF(X86="",0,IFERROR(VLOOKUP(X81&amp;X82&amp;X83&amp;X84&amp;X85&amp;X86,BX:BY,2,FALSE),0))</f>
        <v>0</v>
      </c>
      <c r="AO86" s="1" t="str">
        <f t="shared" si="99"/>
        <v/>
      </c>
      <c r="AP86" s="1" t="str">
        <f t="shared" si="75"/>
        <v>N</v>
      </c>
      <c r="AQ86" s="1" t="str">
        <f t="shared" si="76"/>
        <v>N</v>
      </c>
      <c r="AR86" s="1" t="str">
        <f t="shared" si="77"/>
        <v>N</v>
      </c>
      <c r="AS86" s="1" t="str">
        <f t="shared" si="78"/>
        <v/>
      </c>
      <c r="AT86" s="15" t="str">
        <f>IF(AT85="Y","N",IF(M85="","",(IF(AND(F85&amp;F86="WW",OR(AO85&amp;AO86="SC",AO85&amp;AO86="CC")),"Y",IF(AND(F84&amp;F85&amp;F86="WLW",BI86&lt;&gt;"B",OR(F84&amp;F85&amp;F86="SCC",F84&amp;F85&amp;F86="CCC")),"Y","N")))))</f>
        <v/>
      </c>
      <c r="AU86" s="1" t="str">
        <f>IF(AU85="Y","N",IF(M85="","",IF(AND(K85&amp;K86="WW",OR(AO85&amp;AO86="SC",AO85&amp;AO86="CC")),"Y",IF(AND(K84&amp;K85&amp;K86="WLW",BK86&lt;&gt;"B",OR(AO84&amp;AO85&amp;AO86="SCC",AO84&amp;AO85&amp;AO86="CCC")),"Y","N"))))</f>
        <v/>
      </c>
      <c r="AV86" s="1" t="str">
        <f>IF(AV85="Y","N",IF(M85="","",IF(AND(R85&amp;R86="WW",OR(AO85&amp;AO86="SC",AO85&amp;AO86="CC")),"Y",IF(AND(R84&amp;R85&amp;R86="WLW",BM86&lt;&gt;"B",OR(AO84&amp;AO85&amp;AO86="SCC",AO84&amp;AO85&amp;AO86="CCC")),"Y","N"))))</f>
        <v/>
      </c>
      <c r="AW86" s="1" t="str">
        <f t="shared" si="79"/>
        <v/>
      </c>
      <c r="AX86" s="1" t="str">
        <f>IF(M85="","",IF(AA86="D3",IF(BG86="P",BM86,""),IF(BG86="B",BM86,"")))</f>
        <v/>
      </c>
      <c r="AY86" s="1" t="str">
        <f>IF(M85="","",IF(AA86="D3",IF(BG86="B",BM86,""),IF(BG86="P",BM86,"")))</f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56"/>
        <v>00000</v>
      </c>
      <c r="BC86" s="1" t="str">
        <f t="shared" si="56"/>
        <v>00000</v>
      </c>
      <c r="BD86" s="1" t="str">
        <f t="shared" si="57"/>
        <v>000000</v>
      </c>
      <c r="BE86" s="1" t="str">
        <f t="shared" si="57"/>
        <v>000000</v>
      </c>
      <c r="BF86" s="1" t="str">
        <f t="shared" si="91"/>
        <v>B</v>
      </c>
      <c r="BG86" s="1" t="str">
        <f t="shared" si="92"/>
        <v>B</v>
      </c>
      <c r="BH86" s="1" t="str">
        <f>IF(AE85="",AF85,AE85)&amp;F85</f>
        <v/>
      </c>
      <c r="BI86" s="1">
        <f t="shared" si="93"/>
        <v>0</v>
      </c>
      <c r="BJ86" s="1" t="str">
        <f>IF(AG85="",AH85,AG85)&amp;K85</f>
        <v/>
      </c>
      <c r="BK86" s="1">
        <f t="shared" si="94"/>
        <v>0</v>
      </c>
      <c r="BL86" s="1" t="str">
        <f>IF(AI85="",AJ85,AI85)&amp;R85</f>
        <v/>
      </c>
      <c r="BM86" s="1">
        <f t="shared" si="95"/>
        <v>0</v>
      </c>
      <c r="BN86" s="1" t="str">
        <f t="shared" si="96"/>
        <v>0</v>
      </c>
      <c r="BO86" s="1" t="str">
        <f t="shared" si="97"/>
        <v>0</v>
      </c>
      <c r="BP86" s="1" t="str">
        <f t="shared" si="98"/>
        <v>0</v>
      </c>
      <c r="BS86" s="1">
        <f>General!A84</f>
        <v>0</v>
      </c>
      <c r="BT86" s="1">
        <f>General!B84</f>
        <v>0</v>
      </c>
      <c r="BU86" s="1">
        <f>General!C84</f>
        <v>0</v>
      </c>
      <c r="BV86" s="1">
        <f>General!D84</f>
        <v>0</v>
      </c>
      <c r="BX86" s="1" t="str">
        <f>General!F84</f>
        <v>LWLWWL</v>
      </c>
      <c r="BY86" s="1">
        <f>General!G84</f>
        <v>-1</v>
      </c>
    </row>
    <row r="87" spans="1:77" ht="15.75" thickBot="1">
      <c r="A87" s="1">
        <v>78</v>
      </c>
      <c r="B87" s="9" t="str">
        <f t="shared" si="69"/>
        <v/>
      </c>
      <c r="C87" s="102" t="str">
        <f t="shared" si="59"/>
        <v/>
      </c>
      <c r="D87" s="97" t="str">
        <f t="shared" si="80"/>
        <v/>
      </c>
      <c r="E87" s="98" t="str">
        <f t="shared" si="81"/>
        <v/>
      </c>
      <c r="F87" s="8" t="str">
        <f t="shared" si="70"/>
        <v/>
      </c>
      <c r="H87" s="105" t="str">
        <f t="shared" si="60"/>
        <v/>
      </c>
      <c r="I87" s="97" t="str">
        <f t="shared" si="82"/>
        <v/>
      </c>
      <c r="J87" s="98" t="str">
        <f t="shared" si="83"/>
        <v/>
      </c>
      <c r="K87" s="8" t="str">
        <f t="shared" si="84"/>
        <v/>
      </c>
      <c r="L87" s="54"/>
      <c r="M87" s="17" t="str">
        <f>IF('Hedging Dashboard'!AH87="","",'Hedging Dashboard'!AH87)</f>
        <v/>
      </c>
      <c r="O87" s="9" t="str">
        <f t="shared" si="61"/>
        <v/>
      </c>
      <c r="P87" s="97" t="str">
        <f t="shared" si="85"/>
        <v/>
      </c>
      <c r="Q87" s="98" t="str">
        <f t="shared" si="86"/>
        <v/>
      </c>
      <c r="R87" s="4" t="str">
        <f t="shared" si="87"/>
        <v/>
      </c>
      <c r="S87" s="4" t="str">
        <f t="shared" si="71"/>
        <v/>
      </c>
      <c r="T87" s="107" t="str">
        <f t="shared" si="88"/>
        <v/>
      </c>
      <c r="U87" s="4" t="str">
        <f>IF(M87="","",IF(B87="NB",U86,IF(T87="",SUM($T$5:$T87)+S87,SUM($T$5:$T87))))</f>
        <v/>
      </c>
      <c r="V87" s="109" t="str">
        <f t="shared" si="58"/>
        <v/>
      </c>
      <c r="W87" s="83" t="e">
        <f>IF(M87="","",IF(K87="W",0+BO87,0-BO87)+IF(F87="W",0+BN87,0-BN87))+IF(R87="W",0+BP87,0-BP87)</f>
        <v>#VALUE!</v>
      </c>
      <c r="X87" s="85" t="str">
        <f t="shared" si="72"/>
        <v/>
      </c>
      <c r="Y87" s="9" t="str">
        <f t="shared" si="64"/>
        <v>B</v>
      </c>
      <c r="Z87" s="4" t="str">
        <f t="shared" si="65"/>
        <v>B</v>
      </c>
      <c r="AA87" s="4" t="str">
        <f t="shared" si="66"/>
        <v>D3</v>
      </c>
      <c r="AB87" s="4" t="str">
        <f t="shared" si="62"/>
        <v/>
      </c>
      <c r="AC87" s="4" t="str">
        <f t="shared" si="67"/>
        <v/>
      </c>
      <c r="AD87" s="4" t="str">
        <f t="shared" si="68"/>
        <v/>
      </c>
      <c r="AE87" s="1" t="str">
        <f>IF(M86="","",IF(Y87="B",IF(M86="P",BI87,""),IF(BG87="P",BI87,"")))</f>
        <v/>
      </c>
      <c r="AF87" s="1" t="str">
        <f>IF(M86="","",IF(Y87="B",IF(M86="B",BI87,""),IF(BG87="B",BI87,"")))</f>
        <v/>
      </c>
      <c r="AG87" s="1" t="str">
        <f>IF(M86="","",IF(Z87="B",IF(M86="P",BK87,""),IF(BG87="B",BK87,"")))</f>
        <v/>
      </c>
      <c r="AH87" s="1" t="str">
        <f>IF(M86="","",IF(Z87="B",IF(M86="B",BK87,""),IF(BG87="P",BK87,"")))</f>
        <v/>
      </c>
      <c r="AI87" s="1" t="str">
        <f t="shared" si="73"/>
        <v/>
      </c>
      <c r="AJ87" s="1" t="str">
        <f t="shared" si="74"/>
        <v/>
      </c>
      <c r="AK87" s="1">
        <f t="shared" si="89"/>
        <v>0</v>
      </c>
      <c r="AL87" s="1">
        <f t="shared" si="90"/>
        <v>0</v>
      </c>
      <c r="AM87" s="1" t="str">
        <f t="shared" si="63"/>
        <v/>
      </c>
      <c r="AN87" s="1">
        <f>IF(X87="",0,IFERROR(VLOOKUP(X82&amp;X83&amp;X84&amp;X85&amp;X86&amp;X87,BX:BY,2,FALSE),0))</f>
        <v>0</v>
      </c>
      <c r="AO87" s="1" t="str">
        <f t="shared" si="99"/>
        <v/>
      </c>
      <c r="AP87" s="1" t="str">
        <f t="shared" si="75"/>
        <v>N</v>
      </c>
      <c r="AQ87" s="1" t="str">
        <f t="shared" si="76"/>
        <v>N</v>
      </c>
      <c r="AR87" s="1" t="str">
        <f t="shared" si="77"/>
        <v>N</v>
      </c>
      <c r="AS87" s="1" t="str">
        <f t="shared" si="78"/>
        <v/>
      </c>
      <c r="AT87" s="15" t="str">
        <f>IF(AT86="Y","N",IF(M86="","",(IF(AND(F86&amp;F87="WW",OR(AO86&amp;AO87="SC",AO86&amp;AO87="CC")),"Y",IF(AND(F85&amp;F86&amp;F87="WLW",BI87&lt;&gt;"B",OR(F85&amp;F86&amp;F87="SCC",F85&amp;F86&amp;F87="CCC")),"Y","N")))))</f>
        <v/>
      </c>
      <c r="AU87" s="1" t="str">
        <f>IF(AU86="Y","N",IF(M86="","",IF(AND(K86&amp;K87="WW",OR(AO86&amp;AO87="SC",AO86&amp;AO87="CC")),"Y",IF(AND(K85&amp;K86&amp;K87="WLW",BK87&lt;&gt;"B",OR(AO85&amp;AO86&amp;AO87="SCC",AO85&amp;AO86&amp;AO87="CCC")),"Y","N"))))</f>
        <v/>
      </c>
      <c r="AV87" s="1" t="str">
        <f>IF(AV86="Y","N",IF(M86="","",IF(AND(R86&amp;R87="WW",OR(AO86&amp;AO87="SC",AO86&amp;AO87="CC")),"Y",IF(AND(R85&amp;R86&amp;R87="WLW",BM87&lt;&gt;"B",OR(AO85&amp;AO86&amp;AO87="SCC",AO85&amp;AO86&amp;AO87="CCC")),"Y","N"))))</f>
        <v/>
      </c>
      <c r="AW87" s="1" t="str">
        <f t="shared" si="79"/>
        <v/>
      </c>
      <c r="AX87" s="1" t="str">
        <f>IF(M86="","",IF(AA87="D3",IF(BG87="P",BM87,""),IF(BG87="B",BM87,"")))</f>
        <v/>
      </c>
      <c r="AY87" s="1" t="str">
        <f>IF(M86="","",IF(AA87="D3",IF(BG87="B",BM87,""),IF(BG87="P",BM87,"")))</f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56"/>
        <v>00000</v>
      </c>
      <c r="BC87" s="1" t="str">
        <f t="shared" si="56"/>
        <v>00000</v>
      </c>
      <c r="BD87" s="1" t="str">
        <f t="shared" si="57"/>
        <v>000000</v>
      </c>
      <c r="BE87" s="1" t="str">
        <f t="shared" si="57"/>
        <v>000000</v>
      </c>
      <c r="BF87" s="1" t="str">
        <f t="shared" si="91"/>
        <v>B</v>
      </c>
      <c r="BG87" s="1" t="str">
        <f t="shared" si="92"/>
        <v>B</v>
      </c>
      <c r="BH87" s="1" t="str">
        <f>IF(AE86="",AF86,AE86)&amp;F86</f>
        <v/>
      </c>
      <c r="BI87" s="1">
        <f t="shared" si="93"/>
        <v>0</v>
      </c>
      <c r="BJ87" s="1" t="str">
        <f>IF(AG86="",AH86,AG86)&amp;K86</f>
        <v/>
      </c>
      <c r="BK87" s="1">
        <f t="shared" si="94"/>
        <v>0</v>
      </c>
      <c r="BL87" s="1" t="str">
        <f>IF(AI86="",AJ86,AI86)&amp;R86</f>
        <v/>
      </c>
      <c r="BM87" s="1">
        <f t="shared" si="95"/>
        <v>0</v>
      </c>
      <c r="BN87" s="1" t="str">
        <f t="shared" si="96"/>
        <v>0</v>
      </c>
      <c r="BO87" s="1" t="str">
        <f t="shared" si="97"/>
        <v>0</v>
      </c>
      <c r="BP87" s="1" t="str">
        <f t="shared" si="98"/>
        <v>0</v>
      </c>
      <c r="BS87" s="1">
        <f>General!A85</f>
        <v>0</v>
      </c>
      <c r="BT87" s="1">
        <f>General!B85</f>
        <v>0</v>
      </c>
      <c r="BU87" s="1">
        <f>General!C85</f>
        <v>0</v>
      </c>
      <c r="BV87" s="1">
        <f>General!D85</f>
        <v>0</v>
      </c>
      <c r="BX87" s="1" t="str">
        <f>General!F85</f>
        <v>LWLWWW</v>
      </c>
      <c r="BY87" s="1">
        <f>General!G85</f>
        <v>6</v>
      </c>
    </row>
    <row r="88" spans="1:77" ht="15.75" thickBot="1">
      <c r="A88" s="1">
        <v>79</v>
      </c>
      <c r="B88" s="9" t="str">
        <f t="shared" si="69"/>
        <v/>
      </c>
      <c r="C88" s="102" t="str">
        <f t="shared" si="59"/>
        <v/>
      </c>
      <c r="D88" s="97" t="str">
        <f t="shared" si="80"/>
        <v/>
      </c>
      <c r="E88" s="98" t="str">
        <f t="shared" si="81"/>
        <v/>
      </c>
      <c r="F88" s="8" t="str">
        <f t="shared" si="70"/>
        <v/>
      </c>
      <c r="H88" s="105" t="str">
        <f t="shared" si="60"/>
        <v/>
      </c>
      <c r="I88" s="97" t="str">
        <f t="shared" si="82"/>
        <v/>
      </c>
      <c r="J88" s="98" t="str">
        <f t="shared" si="83"/>
        <v/>
      </c>
      <c r="K88" s="8" t="str">
        <f t="shared" si="84"/>
        <v/>
      </c>
      <c r="L88" s="54"/>
      <c r="M88" s="17" t="str">
        <f>IF('Hedging Dashboard'!AH88="","",'Hedging Dashboard'!AH88)</f>
        <v/>
      </c>
      <c r="O88" s="9" t="str">
        <f t="shared" si="61"/>
        <v/>
      </c>
      <c r="P88" s="97" t="str">
        <f t="shared" si="85"/>
        <v/>
      </c>
      <c r="Q88" s="98" t="str">
        <f t="shared" si="86"/>
        <v/>
      </c>
      <c r="R88" s="4" t="str">
        <f t="shared" si="87"/>
        <v/>
      </c>
      <c r="S88" s="4" t="str">
        <f t="shared" si="71"/>
        <v/>
      </c>
      <c r="T88" s="107" t="str">
        <f t="shared" si="88"/>
        <v/>
      </c>
      <c r="U88" s="4" t="str">
        <f>IF(M88="","",IF(B88="NB",U87,IF(T88="",SUM($T$5:$T88)+S88,SUM($T$5:$T88))))</f>
        <v/>
      </c>
      <c r="V88" s="109" t="str">
        <f t="shared" si="58"/>
        <v/>
      </c>
      <c r="W88" s="83" t="e">
        <f>IF(M88="","",IF(K88="W",0+BO88,0-BO88)+IF(F88="W",0+BN88,0-BN88))+IF(R88="W",0+BP88,0-BP88)</f>
        <v>#VALUE!</v>
      </c>
      <c r="X88" s="85" t="str">
        <f t="shared" si="72"/>
        <v/>
      </c>
      <c r="Y88" s="9" t="str">
        <f t="shared" si="64"/>
        <v>B</v>
      </c>
      <c r="Z88" s="4" t="str">
        <f t="shared" si="65"/>
        <v>B</v>
      </c>
      <c r="AA88" s="4" t="str">
        <f t="shared" si="66"/>
        <v>D3</v>
      </c>
      <c r="AB88" s="4" t="str">
        <f t="shared" si="62"/>
        <v/>
      </c>
      <c r="AC88" s="4" t="str">
        <f t="shared" si="67"/>
        <v/>
      </c>
      <c r="AD88" s="4" t="str">
        <f t="shared" si="68"/>
        <v/>
      </c>
      <c r="AE88" s="1" t="str">
        <f>IF(M87="","",IF(Y88="B",IF(M87="P",BI88,""),IF(BG88="P",BI88,"")))</f>
        <v/>
      </c>
      <c r="AF88" s="1" t="str">
        <f>IF(M87="","",IF(Y88="B",IF(M87="B",BI88,""),IF(BG88="B",BI88,"")))</f>
        <v/>
      </c>
      <c r="AG88" s="1" t="str">
        <f>IF(M87="","",IF(Z88="B",IF(M87="P",BK88,""),IF(BG88="B",BK88,"")))</f>
        <v/>
      </c>
      <c r="AH88" s="1" t="str">
        <f>IF(M87="","",IF(Z88="B",IF(M87="B",BK88,""),IF(BG88="P",BK88,"")))</f>
        <v/>
      </c>
      <c r="AI88" s="1" t="str">
        <f t="shared" si="73"/>
        <v/>
      </c>
      <c r="AJ88" s="1" t="str">
        <f t="shared" si="74"/>
        <v/>
      </c>
      <c r="AK88" s="1">
        <f t="shared" si="89"/>
        <v>0</v>
      </c>
      <c r="AL88" s="1">
        <f t="shared" si="90"/>
        <v>0</v>
      </c>
      <c r="AM88" s="1" t="str">
        <f t="shared" si="63"/>
        <v/>
      </c>
      <c r="AN88" s="1">
        <f>IF(X88="",0,IFERROR(VLOOKUP(X83&amp;X84&amp;X85&amp;X86&amp;X87&amp;X88,BX:BY,2,FALSE),0))</f>
        <v>0</v>
      </c>
      <c r="AO88" s="1" t="str">
        <f t="shared" si="99"/>
        <v/>
      </c>
      <c r="AP88" s="1" t="str">
        <f t="shared" si="75"/>
        <v>N</v>
      </c>
      <c r="AQ88" s="1" t="str">
        <f t="shared" si="76"/>
        <v>N</v>
      </c>
      <c r="AR88" s="1" t="str">
        <f t="shared" si="77"/>
        <v>N</v>
      </c>
      <c r="AS88" s="1" t="str">
        <f t="shared" si="78"/>
        <v/>
      </c>
      <c r="AT88" s="15" t="str">
        <f>IF(AT87="Y","N",IF(M87="","",(IF(AND(F87&amp;F88="WW",OR(AO87&amp;AO88="SC",AO87&amp;AO88="CC")),"Y",IF(AND(F86&amp;F87&amp;F88="WLW",BI88&lt;&gt;"B",OR(F86&amp;F87&amp;F88="SCC",F86&amp;F87&amp;F88="CCC")),"Y","N")))))</f>
        <v/>
      </c>
      <c r="AU88" s="1" t="str">
        <f>IF(AU87="Y","N",IF(M87="","",IF(AND(K87&amp;K88="WW",OR(AO87&amp;AO88="SC",AO87&amp;AO88="CC")),"Y",IF(AND(K86&amp;K87&amp;K88="WLW",BK88&lt;&gt;"B",OR(AO86&amp;AO87&amp;AO88="SCC",AO86&amp;AO87&amp;AO88="CCC")),"Y","N"))))</f>
        <v/>
      </c>
      <c r="AV88" s="1" t="str">
        <f>IF(AV87="Y","N",IF(M87="","",IF(AND(R87&amp;R88="WW",OR(AO87&amp;AO88="SC",AO87&amp;AO88="CC")),"Y",IF(AND(R86&amp;R87&amp;R88="WLW",BM88&lt;&gt;"B",OR(AO86&amp;AO87&amp;AO88="SCC",AO86&amp;AO87&amp;AO88="CCC")),"Y","N"))))</f>
        <v/>
      </c>
      <c r="AW88" s="1" t="str">
        <f t="shared" si="79"/>
        <v/>
      </c>
      <c r="AX88" s="1" t="str">
        <f>IF(M87="","",IF(AA88="D3",IF(BG88="P",BM88,""),IF(BG88="B",BM88,"")))</f>
        <v/>
      </c>
      <c r="AY88" s="1" t="str">
        <f>IF(M87="","",IF(AA88="D3",IF(BG88="B",BM88,""),IF(BG88="P",BM88,"")))</f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56"/>
        <v>00000</v>
      </c>
      <c r="BC88" s="1" t="str">
        <f t="shared" si="56"/>
        <v>00000</v>
      </c>
      <c r="BD88" s="1" t="str">
        <f t="shared" si="57"/>
        <v>000000</v>
      </c>
      <c r="BE88" s="1" t="str">
        <f t="shared" si="57"/>
        <v>000000</v>
      </c>
      <c r="BF88" s="1" t="str">
        <f t="shared" si="91"/>
        <v>B</v>
      </c>
      <c r="BG88" s="1" t="str">
        <f t="shared" si="92"/>
        <v>B</v>
      </c>
      <c r="BH88" s="1" t="str">
        <f>IF(AE87="",AF87,AE87)&amp;F87</f>
        <v/>
      </c>
      <c r="BI88" s="1">
        <f t="shared" si="93"/>
        <v>0</v>
      </c>
      <c r="BJ88" s="1" t="str">
        <f>IF(AG87="",AH87,AG87)&amp;K87</f>
        <v/>
      </c>
      <c r="BK88" s="1">
        <f t="shared" si="94"/>
        <v>0</v>
      </c>
      <c r="BL88" s="1" t="str">
        <f>IF(AI87="",AJ87,AI87)&amp;R87</f>
        <v/>
      </c>
      <c r="BM88" s="1">
        <f t="shared" si="95"/>
        <v>0</v>
      </c>
      <c r="BN88" s="1" t="str">
        <f t="shared" si="96"/>
        <v>0</v>
      </c>
      <c r="BO88" s="1" t="str">
        <f t="shared" si="97"/>
        <v>0</v>
      </c>
      <c r="BP88" s="1" t="str">
        <f t="shared" si="98"/>
        <v>0</v>
      </c>
      <c r="BS88" s="1">
        <f>General!A86</f>
        <v>0</v>
      </c>
      <c r="BT88" s="1">
        <f>General!B86</f>
        <v>0</v>
      </c>
      <c r="BU88" s="1">
        <f>General!C86</f>
        <v>0</v>
      </c>
      <c r="BV88" s="1">
        <f>General!D86</f>
        <v>0</v>
      </c>
      <c r="BX88" s="1" t="str">
        <f>General!F86</f>
        <v>LWWLLL</v>
      </c>
      <c r="BY88" s="1">
        <f>General!G86</f>
        <v>-6</v>
      </c>
    </row>
    <row r="89" spans="1:77" ht="15.75" thickBot="1">
      <c r="A89" s="1">
        <v>80</v>
      </c>
      <c r="B89" s="86" t="str">
        <f t="shared" si="69"/>
        <v/>
      </c>
      <c r="C89" s="103" t="str">
        <f t="shared" si="59"/>
        <v/>
      </c>
      <c r="D89" s="99" t="str">
        <f t="shared" si="80"/>
        <v/>
      </c>
      <c r="E89" s="100" t="str">
        <f t="shared" si="81"/>
        <v/>
      </c>
      <c r="F89" s="10" t="str">
        <f t="shared" si="70"/>
        <v/>
      </c>
      <c r="H89" s="106" t="str">
        <f t="shared" si="60"/>
        <v/>
      </c>
      <c r="I89" s="99" t="str">
        <f t="shared" si="82"/>
        <v/>
      </c>
      <c r="J89" s="100" t="str">
        <f t="shared" si="83"/>
        <v/>
      </c>
      <c r="K89" s="10" t="str">
        <f t="shared" si="84"/>
        <v/>
      </c>
      <c r="L89" s="54"/>
      <c r="M89" s="18" t="str">
        <f>IF('Hedging Dashboard'!AH89="","",'Hedging Dashboard'!AH89)</f>
        <v/>
      </c>
      <c r="O89" s="86" t="str">
        <f t="shared" si="61"/>
        <v/>
      </c>
      <c r="P89" s="99" t="str">
        <f t="shared" si="85"/>
        <v/>
      </c>
      <c r="Q89" s="100" t="str">
        <f t="shared" si="86"/>
        <v/>
      </c>
      <c r="R89" s="5" t="str">
        <f t="shared" si="87"/>
        <v/>
      </c>
      <c r="S89" s="5" t="str">
        <f t="shared" si="71"/>
        <v/>
      </c>
      <c r="T89" s="107" t="str">
        <f t="shared" si="88"/>
        <v/>
      </c>
      <c r="U89" s="5" t="str">
        <f>IF(M89="","",IF(B89="NB",U88,IF(T89="",SUM($T$5:$T89)+S89,SUM($T$5:$T89))))</f>
        <v/>
      </c>
      <c r="V89" s="110" t="str">
        <f t="shared" si="58"/>
        <v/>
      </c>
      <c r="W89" s="83" t="e">
        <f>IF(M89="","",IF(K89="W",0+BO89,0-BO89)+IF(F89="W",0+BN89,0-BN89))+IF(R89="W",0+BP89,0-BP89)</f>
        <v>#VALUE!</v>
      </c>
      <c r="X89" s="85" t="str">
        <f t="shared" si="72"/>
        <v/>
      </c>
      <c r="Y89" s="9" t="str">
        <f t="shared" si="64"/>
        <v>B</v>
      </c>
      <c r="Z89" s="4" t="str">
        <f t="shared" si="65"/>
        <v>B</v>
      </c>
      <c r="AA89" s="4" t="str">
        <f t="shared" si="66"/>
        <v>D3</v>
      </c>
      <c r="AB89" s="4" t="str">
        <f t="shared" si="62"/>
        <v/>
      </c>
      <c r="AC89" s="4" t="str">
        <f t="shared" si="67"/>
        <v/>
      </c>
      <c r="AD89" s="4" t="str">
        <f t="shared" si="68"/>
        <v/>
      </c>
      <c r="AE89" s="1" t="str">
        <f>IF(M88="","",IF(Y89="B",IF(M88="P",BI89,""),IF(BG89="P",BI89,"")))</f>
        <v/>
      </c>
      <c r="AF89" s="1" t="str">
        <f>IF(M88="","",IF(Y89="B",IF(M88="B",BI89,""),IF(BG89="B",BI89,"")))</f>
        <v/>
      </c>
      <c r="AG89" s="1" t="str">
        <f>IF(M88="","",IF(Z89="B",IF(M88="P",BK89,""),IF(BG89="B",BK89,"")))</f>
        <v/>
      </c>
      <c r="AH89" s="1" t="str">
        <f>IF(M88="","",IF(Z89="B",IF(M88="B",BK89,""),IF(BG89="P",BK89,"")))</f>
        <v/>
      </c>
      <c r="AI89" s="1" t="str">
        <f t="shared" si="73"/>
        <v/>
      </c>
      <c r="AJ89" s="1" t="str">
        <f t="shared" si="74"/>
        <v/>
      </c>
      <c r="AK89" s="1">
        <f t="shared" si="89"/>
        <v>0</v>
      </c>
      <c r="AL89" s="1">
        <f t="shared" si="90"/>
        <v>0</v>
      </c>
      <c r="AM89" s="1" t="str">
        <f t="shared" si="63"/>
        <v/>
      </c>
      <c r="AN89" s="1">
        <f>IF(X89="",0,IFERROR(VLOOKUP(X84&amp;X85&amp;X86&amp;X87&amp;X88&amp;X89,BX:BY,2,FALSE),0))</f>
        <v>0</v>
      </c>
      <c r="AO89" s="1" t="str">
        <f t="shared" si="99"/>
        <v/>
      </c>
      <c r="AP89" s="1" t="str">
        <f t="shared" si="75"/>
        <v>N</v>
      </c>
      <c r="AQ89" s="1" t="str">
        <f t="shared" si="76"/>
        <v>N</v>
      </c>
      <c r="AR89" s="1" t="str">
        <f t="shared" si="77"/>
        <v>N</v>
      </c>
      <c r="AS89" s="1" t="str">
        <f t="shared" si="78"/>
        <v/>
      </c>
      <c r="AT89" s="15" t="str">
        <f>IF(AT88="Y","N",IF(M88="","",(IF(AND(F88&amp;F89="WW",OR(AO88&amp;AO89="SC",AO88&amp;AO89="CC")),"Y",IF(AND(F87&amp;F88&amp;F89="WLW",BI89&lt;&gt;"B",OR(F87&amp;F88&amp;F89="SCC",F87&amp;F88&amp;F89="CCC")),"Y","N")))))</f>
        <v/>
      </c>
      <c r="AU89" s="1" t="str">
        <f>IF(AU88="Y","N",IF(M88="","",IF(AND(K88&amp;K89="WW",OR(AO88&amp;AO89="SC",AO88&amp;AO89="CC")),"Y",IF(AND(K87&amp;K88&amp;K89="WLW",BK89&lt;&gt;"B",OR(AO87&amp;AO88&amp;AO89="SCC",AO87&amp;AO88&amp;AO89="CCC")),"Y","N"))))</f>
        <v/>
      </c>
      <c r="AV89" s="1" t="str">
        <f>IF(AV88="Y","N",IF(M88="","",IF(AND(R88&amp;R89="WW",OR(AO88&amp;AO89="SC",AO88&amp;AO89="CC")),"Y",IF(AND(R87&amp;R88&amp;R89="WLW",BM89&lt;&gt;"B",OR(AO87&amp;AO88&amp;AO89="SCC",AO87&amp;AO88&amp;AO89="CCC")),"Y","N"))))</f>
        <v/>
      </c>
      <c r="AW89" s="1" t="str">
        <f t="shared" si="79"/>
        <v/>
      </c>
      <c r="AX89" s="1" t="str">
        <f>IF(M88="","",IF(AA89="D3",IF(BG89="P",BM89,""),IF(BG89="B",BM89,"")))</f>
        <v/>
      </c>
      <c r="AY89" s="1" t="str">
        <f>IF(M88="","",IF(AA89="D3",IF(BG89="B",BM89,""),IF(BG89="P",BM89,"")))</f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56"/>
        <v>00000</v>
      </c>
      <c r="BC89" s="1" t="str">
        <f t="shared" si="56"/>
        <v>00000</v>
      </c>
      <c r="BD89" s="1" t="str">
        <f t="shared" si="57"/>
        <v>000000</v>
      </c>
      <c r="BE89" s="1" t="str">
        <f t="shared" si="57"/>
        <v>000000</v>
      </c>
      <c r="BF89" s="1" t="str">
        <f t="shared" si="91"/>
        <v>B</v>
      </c>
      <c r="BG89" s="1" t="str">
        <f t="shared" si="92"/>
        <v>B</v>
      </c>
      <c r="BH89" s="1" t="str">
        <f>IF(AE88="",AF88,AE88)&amp;F88</f>
        <v/>
      </c>
      <c r="BI89" s="1">
        <f t="shared" si="93"/>
        <v>0</v>
      </c>
      <c r="BJ89" s="1" t="str">
        <f>IF(AG88="",AH88,AG88)&amp;K88</f>
        <v/>
      </c>
      <c r="BK89" s="1">
        <f t="shared" si="94"/>
        <v>0</v>
      </c>
      <c r="BL89" s="1" t="str">
        <f>IF(AI88="",AJ88,AI88)&amp;R88</f>
        <v/>
      </c>
      <c r="BM89" s="1">
        <f t="shared" si="95"/>
        <v>0</v>
      </c>
      <c r="BN89" s="1" t="str">
        <f t="shared" si="96"/>
        <v>0</v>
      </c>
      <c r="BO89" s="1" t="str">
        <f t="shared" si="97"/>
        <v>0</v>
      </c>
      <c r="BP89" s="1" t="str">
        <f t="shared" si="98"/>
        <v>0</v>
      </c>
      <c r="BS89" s="1">
        <f>General!A87</f>
        <v>0</v>
      </c>
      <c r="BT89" s="1">
        <f>General!B87</f>
        <v>0</v>
      </c>
      <c r="BU89" s="1">
        <f>General!C87</f>
        <v>0</v>
      </c>
      <c r="BV89" s="1">
        <f>General!D87</f>
        <v>0</v>
      </c>
      <c r="BX89" s="1" t="str">
        <f>General!F87</f>
        <v>LWWLLW</v>
      </c>
      <c r="BY89" s="1">
        <f>General!G87</f>
        <v>1</v>
      </c>
    </row>
    <row r="90" spans="1:77" ht="15.75" thickBot="1">
      <c r="A90" s="1">
        <v>81</v>
      </c>
      <c r="B90" s="12" t="str">
        <f t="shared" si="69"/>
        <v/>
      </c>
      <c r="C90" s="101" t="str">
        <f t="shared" si="59"/>
        <v/>
      </c>
      <c r="D90" s="13" t="str">
        <f t="shared" si="80"/>
        <v/>
      </c>
      <c r="E90" s="45" t="str">
        <f t="shared" si="81"/>
        <v/>
      </c>
      <c r="F90" s="14" t="str">
        <f t="shared" si="70"/>
        <v/>
      </c>
      <c r="H90" s="104" t="str">
        <f t="shared" si="60"/>
        <v/>
      </c>
      <c r="I90" s="13" t="str">
        <f t="shared" si="82"/>
        <v/>
      </c>
      <c r="J90" s="45" t="str">
        <f t="shared" si="83"/>
        <v/>
      </c>
      <c r="K90" s="14" t="str">
        <f t="shared" si="84"/>
        <v/>
      </c>
      <c r="L90" s="54"/>
      <c r="M90" s="16" t="str">
        <f>IF('Hedging Dashboard'!AH90="","",'Hedging Dashboard'!AH90)</f>
        <v/>
      </c>
      <c r="O90" s="12" t="str">
        <f t="shared" si="61"/>
        <v/>
      </c>
      <c r="P90" s="13" t="str">
        <f t="shared" si="85"/>
        <v/>
      </c>
      <c r="Q90" s="45" t="str">
        <f t="shared" si="86"/>
        <v/>
      </c>
      <c r="R90" s="96" t="str">
        <f t="shared" si="87"/>
        <v/>
      </c>
      <c r="S90" s="96" t="str">
        <f t="shared" si="71"/>
        <v/>
      </c>
      <c r="T90" s="107" t="str">
        <f t="shared" si="88"/>
        <v/>
      </c>
      <c r="U90" s="96" t="str">
        <f>IF(M90="","",IF(B90="NB",U89,IF(T90="",SUM($T$5:$T90)+S90,SUM($T$5:$T90))))</f>
        <v/>
      </c>
      <c r="V90" s="108" t="str">
        <f t="shared" si="58"/>
        <v/>
      </c>
      <c r="W90" s="83" t="e">
        <f>IF(M90="","",IF(K90="W",0+BO90,0-BO90)+IF(F90="W",0+BN90,0-BN90))+IF(R90="W",0+BP90,0-BP90)</f>
        <v>#VALUE!</v>
      </c>
      <c r="X90" s="85" t="str">
        <f t="shared" si="72"/>
        <v/>
      </c>
      <c r="Y90" s="9" t="str">
        <f t="shared" si="64"/>
        <v>B</v>
      </c>
      <c r="Z90" s="4" t="str">
        <f t="shared" si="65"/>
        <v>B</v>
      </c>
      <c r="AA90" s="4" t="str">
        <f t="shared" si="66"/>
        <v>D3</v>
      </c>
      <c r="AB90" s="4" t="str">
        <f t="shared" si="62"/>
        <v/>
      </c>
      <c r="AC90" s="4" t="str">
        <f t="shared" si="67"/>
        <v/>
      </c>
      <c r="AD90" s="4" t="str">
        <f t="shared" si="68"/>
        <v/>
      </c>
      <c r="AE90" s="1" t="str">
        <f>IF(M89="","",IF(Y90="B",IF(M89="P",BI90,""),IF(BG90="P",BI90,"")))</f>
        <v/>
      </c>
      <c r="AF90" s="1" t="str">
        <f>IF(M89="","",IF(Y90="B",IF(M89="B",BI90,""),IF(BG90="B",BI90,"")))</f>
        <v/>
      </c>
      <c r="AG90" s="1" t="str">
        <f>IF(M89="","",IF(Z90="B",IF(M89="P",BK90,""),IF(BG90="B",BK90,"")))</f>
        <v/>
      </c>
      <c r="AH90" s="1" t="str">
        <f>IF(M89="","",IF(Z90="B",IF(M89="B",BK90,""),IF(BG90="P",BK90,"")))</f>
        <v/>
      </c>
      <c r="AI90" s="1" t="str">
        <f t="shared" si="73"/>
        <v/>
      </c>
      <c r="AJ90" s="1" t="str">
        <f t="shared" si="74"/>
        <v/>
      </c>
      <c r="AK90" s="1">
        <f t="shared" si="89"/>
        <v>0</v>
      </c>
      <c r="AL90" s="1">
        <f t="shared" si="90"/>
        <v>0</v>
      </c>
      <c r="AM90" s="1" t="str">
        <f t="shared" si="63"/>
        <v/>
      </c>
      <c r="AN90" s="1">
        <f>IF(X90="",0,IFERROR(VLOOKUP(X85&amp;X86&amp;X87&amp;X88&amp;X89&amp;X90,BX:BY,2,FALSE),0))</f>
        <v>0</v>
      </c>
      <c r="AO90" s="1" t="str">
        <f t="shared" si="99"/>
        <v/>
      </c>
      <c r="AP90" s="1" t="str">
        <f t="shared" si="75"/>
        <v>N</v>
      </c>
      <c r="AQ90" s="1" t="str">
        <f t="shared" si="76"/>
        <v>N</v>
      </c>
      <c r="AR90" s="1" t="str">
        <f t="shared" si="77"/>
        <v>N</v>
      </c>
      <c r="AS90" s="1" t="str">
        <f t="shared" si="78"/>
        <v/>
      </c>
      <c r="AT90" s="15" t="str">
        <f>IF(AT89="Y","N",IF(M89="","",(IF(AND(F89&amp;F90="WW",OR(AO89&amp;AO90="SC",AO89&amp;AO90="CC")),"Y",IF(AND(F88&amp;F89&amp;F90="WLW",BI90&lt;&gt;"B",OR(F88&amp;F89&amp;F90="SCC",F88&amp;F89&amp;F90="CCC")),"Y","N")))))</f>
        <v/>
      </c>
      <c r="AU90" s="1" t="str">
        <f>IF(AU89="Y","N",IF(M89="","",IF(AND(K89&amp;K90="WW",OR(AO89&amp;AO90="SC",AO89&amp;AO90="CC")),"Y",IF(AND(K88&amp;K89&amp;K90="WLW",BK90&lt;&gt;"B",OR(AO88&amp;AO89&amp;AO90="SCC",AO88&amp;AO89&amp;AO90="CCC")),"Y","N"))))</f>
        <v/>
      </c>
      <c r="AV90" s="1" t="str">
        <f>IF(AV89="Y","N",IF(M89="","",IF(AND(R89&amp;R90="WW",OR(AO89&amp;AO90="SC",AO89&amp;AO90="CC")),"Y",IF(AND(R88&amp;R89&amp;R90="WLW",BM90&lt;&gt;"B",OR(AO88&amp;AO89&amp;AO90="SCC",AO88&amp;AO89&amp;AO90="CCC")),"Y","N"))))</f>
        <v/>
      </c>
      <c r="AW90" s="1" t="str">
        <f t="shared" si="79"/>
        <v/>
      </c>
      <c r="AX90" s="1" t="str">
        <f>IF(M89="","",IF(AA90="D3",IF(BG90="P",BM90,""),IF(BG90="B",BM90,"")))</f>
        <v/>
      </c>
      <c r="AY90" s="1" t="str">
        <f>IF(M89="","",IF(AA90="D3",IF(BG90="B",BM90,""),IF(BG90="P",BM90,"")))</f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56"/>
        <v>00000</v>
      </c>
      <c r="BC90" s="1" t="str">
        <f t="shared" si="56"/>
        <v>00000</v>
      </c>
      <c r="BD90" s="1" t="str">
        <f t="shared" si="57"/>
        <v>000000</v>
      </c>
      <c r="BE90" s="1" t="str">
        <f t="shared" si="57"/>
        <v>000000</v>
      </c>
      <c r="BF90" s="1" t="str">
        <f t="shared" si="91"/>
        <v>B</v>
      </c>
      <c r="BG90" s="1" t="str">
        <f t="shared" si="92"/>
        <v>B</v>
      </c>
      <c r="BH90" s="1" t="str">
        <f>IF(AE89="",AF89,AE89)&amp;F89</f>
        <v/>
      </c>
      <c r="BI90" s="1">
        <f t="shared" si="93"/>
        <v>0</v>
      </c>
      <c r="BJ90" s="1" t="str">
        <f>IF(AG89="",AH89,AG89)&amp;K89</f>
        <v/>
      </c>
      <c r="BK90" s="1">
        <f t="shared" si="94"/>
        <v>0</v>
      </c>
      <c r="BL90" s="1" t="str">
        <f>IF(AI89="",AJ89,AI89)&amp;R89</f>
        <v/>
      </c>
      <c r="BM90" s="1">
        <f t="shared" si="95"/>
        <v>0</v>
      </c>
      <c r="BN90" s="1" t="str">
        <f t="shared" si="96"/>
        <v>0</v>
      </c>
      <c r="BO90" s="1" t="str">
        <f t="shared" si="97"/>
        <v>0</v>
      </c>
      <c r="BP90" s="1" t="str">
        <f t="shared" si="98"/>
        <v>0</v>
      </c>
      <c r="BS90" s="1">
        <f>General!A88</f>
        <v>0</v>
      </c>
      <c r="BT90" s="1">
        <f>General!B88</f>
        <v>0</v>
      </c>
      <c r="BU90" s="1">
        <f>General!C88</f>
        <v>0</v>
      </c>
      <c r="BV90" s="1">
        <f>General!D88</f>
        <v>0</v>
      </c>
      <c r="BX90" s="1" t="str">
        <f>General!F88</f>
        <v>LWWLWL</v>
      </c>
      <c r="BY90" s="1">
        <f>General!G88</f>
        <v>-1</v>
      </c>
    </row>
    <row r="91" spans="1:77" ht="15.75" thickBot="1">
      <c r="A91" s="1">
        <v>82</v>
      </c>
      <c r="B91" s="9" t="str">
        <f t="shared" si="69"/>
        <v/>
      </c>
      <c r="C91" s="102" t="str">
        <f t="shared" si="59"/>
        <v/>
      </c>
      <c r="D91" s="97" t="str">
        <f t="shared" si="80"/>
        <v/>
      </c>
      <c r="E91" s="98" t="str">
        <f t="shared" si="81"/>
        <v/>
      </c>
      <c r="F91" s="8" t="str">
        <f t="shared" si="70"/>
        <v/>
      </c>
      <c r="H91" s="105" t="str">
        <f t="shared" si="60"/>
        <v/>
      </c>
      <c r="I91" s="97" t="str">
        <f t="shared" si="82"/>
        <v/>
      </c>
      <c r="J91" s="98" t="str">
        <f t="shared" si="83"/>
        <v/>
      </c>
      <c r="K91" s="8" t="str">
        <f t="shared" si="84"/>
        <v/>
      </c>
      <c r="L91" s="54"/>
      <c r="M91" s="17" t="str">
        <f>IF('Hedging Dashboard'!AH91="","",'Hedging Dashboard'!AH91)</f>
        <v/>
      </c>
      <c r="O91" s="9" t="str">
        <f t="shared" si="61"/>
        <v/>
      </c>
      <c r="P91" s="97" t="str">
        <f t="shared" si="85"/>
        <v/>
      </c>
      <c r="Q91" s="98" t="str">
        <f t="shared" si="86"/>
        <v/>
      </c>
      <c r="R91" s="4" t="str">
        <f t="shared" si="87"/>
        <v/>
      </c>
      <c r="S91" s="4" t="str">
        <f t="shared" si="71"/>
        <v/>
      </c>
      <c r="T91" s="107" t="str">
        <f t="shared" si="88"/>
        <v/>
      </c>
      <c r="U91" s="4" t="str">
        <f>IF(M91="","",IF(B91="NB",U90,IF(T91="",SUM($T$5:$T91)+S91,SUM($T$5:$T91))))</f>
        <v/>
      </c>
      <c r="V91" s="109" t="str">
        <f t="shared" si="58"/>
        <v/>
      </c>
      <c r="W91" s="83" t="e">
        <f>IF(M91="","",IF(K91="W",0+BO91,0-BO91)+IF(F91="W",0+BN91,0-BN91))+IF(R91="W",0+BP91,0-BP91)</f>
        <v>#VALUE!</v>
      </c>
      <c r="X91" s="85" t="str">
        <f t="shared" si="72"/>
        <v/>
      </c>
      <c r="Y91" s="9" t="str">
        <f t="shared" si="64"/>
        <v>B</v>
      </c>
      <c r="Z91" s="4" t="str">
        <f t="shared" si="65"/>
        <v>B</v>
      </c>
      <c r="AA91" s="4" t="str">
        <f t="shared" si="66"/>
        <v>D3</v>
      </c>
      <c r="AB91" s="4" t="str">
        <f t="shared" si="62"/>
        <v/>
      </c>
      <c r="AC91" s="4" t="str">
        <f t="shared" si="67"/>
        <v/>
      </c>
      <c r="AD91" s="4" t="str">
        <f t="shared" si="68"/>
        <v/>
      </c>
      <c r="AE91" s="1" t="str">
        <f>IF(M90="","",IF(Y91="B",IF(M90="P",BI91,""),IF(BG91="P",BI91,"")))</f>
        <v/>
      </c>
      <c r="AF91" s="1" t="str">
        <f>IF(M90="","",IF(Y91="B",IF(M90="B",BI91,""),IF(BG91="B",BI91,"")))</f>
        <v/>
      </c>
      <c r="AG91" s="1" t="str">
        <f>IF(M90="","",IF(Z91="B",IF(M90="P",BK91,""),IF(BG91="B",BK91,"")))</f>
        <v/>
      </c>
      <c r="AH91" s="1" t="str">
        <f>IF(M90="","",IF(Z91="B",IF(M90="B",BK91,""),IF(BG91="P",BK91,"")))</f>
        <v/>
      </c>
      <c r="AI91" s="1" t="str">
        <f t="shared" si="73"/>
        <v/>
      </c>
      <c r="AJ91" s="1" t="str">
        <f t="shared" si="74"/>
        <v/>
      </c>
      <c r="AK91" s="1">
        <f t="shared" si="89"/>
        <v>0</v>
      </c>
      <c r="AL91" s="1">
        <f t="shared" si="90"/>
        <v>0</v>
      </c>
      <c r="AM91" s="1" t="str">
        <f t="shared" si="63"/>
        <v/>
      </c>
      <c r="AN91" s="1">
        <f>IF(X91="",0,IFERROR(VLOOKUP(X86&amp;X87&amp;X88&amp;X89&amp;X90&amp;X91,BX:BY,2,FALSE),0))</f>
        <v>0</v>
      </c>
      <c r="AO91" s="1" t="str">
        <f t="shared" si="99"/>
        <v/>
      </c>
      <c r="AP91" s="1" t="str">
        <f t="shared" si="75"/>
        <v>N</v>
      </c>
      <c r="AQ91" s="1" t="str">
        <f t="shared" si="76"/>
        <v>N</v>
      </c>
      <c r="AR91" s="1" t="str">
        <f t="shared" si="77"/>
        <v>N</v>
      </c>
      <c r="AS91" s="1" t="str">
        <f t="shared" si="78"/>
        <v/>
      </c>
      <c r="AT91" s="15" t="str">
        <f>IF(AT90="Y","N",IF(M90="","",(IF(AND(F90&amp;F91="WW",OR(AO90&amp;AO91="SC",AO90&amp;AO91="CC")),"Y",IF(AND(F89&amp;F90&amp;F91="WLW",BI91&lt;&gt;"B",OR(F89&amp;F90&amp;F91="SCC",F89&amp;F90&amp;F91="CCC")),"Y","N")))))</f>
        <v/>
      </c>
      <c r="AU91" s="1" t="str">
        <f>IF(AU90="Y","N",IF(M90="","",IF(AND(K90&amp;K91="WW",OR(AO90&amp;AO91="SC",AO90&amp;AO91="CC")),"Y",IF(AND(K89&amp;K90&amp;K91="WLW",BK91&lt;&gt;"B",OR(AO89&amp;AO90&amp;AO91="SCC",AO89&amp;AO90&amp;AO91="CCC")),"Y","N"))))</f>
        <v/>
      </c>
      <c r="AV91" s="1" t="str">
        <f>IF(AV90="Y","N",IF(M90="","",IF(AND(R90&amp;R91="WW",OR(AO90&amp;AO91="SC",AO90&amp;AO91="CC")),"Y",IF(AND(R89&amp;R90&amp;R91="WLW",BM91&lt;&gt;"B",OR(AO89&amp;AO90&amp;AO91="SCC",AO89&amp;AO90&amp;AO91="CCC")),"Y","N"))))</f>
        <v/>
      </c>
      <c r="AW91" s="1" t="str">
        <f t="shared" si="79"/>
        <v/>
      </c>
      <c r="AX91" s="1" t="str">
        <f>IF(M90="","",IF(AA91="D3",IF(BG91="P",BM91,""),IF(BG91="B",BM91,"")))</f>
        <v/>
      </c>
      <c r="AY91" s="1" t="str">
        <f>IF(M90="","",IF(AA91="D3",IF(BG91="B",BM91,""),IF(BG91="P",BM91,"")))</f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56"/>
        <v>00000</v>
      </c>
      <c r="BC91" s="1" t="str">
        <f t="shared" si="56"/>
        <v>00000</v>
      </c>
      <c r="BD91" s="1" t="str">
        <f t="shared" si="57"/>
        <v>000000</v>
      </c>
      <c r="BE91" s="1" t="str">
        <f t="shared" si="57"/>
        <v>000000</v>
      </c>
      <c r="BF91" s="1" t="str">
        <f t="shared" si="91"/>
        <v>B</v>
      </c>
      <c r="BG91" s="1" t="str">
        <f t="shared" si="92"/>
        <v>B</v>
      </c>
      <c r="BH91" s="1" t="str">
        <f>IF(AE90="",AF90,AE90)&amp;F90</f>
        <v/>
      </c>
      <c r="BI91" s="1">
        <f t="shared" si="93"/>
        <v>0</v>
      </c>
      <c r="BJ91" s="1" t="str">
        <f>IF(AG90="",AH90,AG90)&amp;K90</f>
        <v/>
      </c>
      <c r="BK91" s="1">
        <f t="shared" si="94"/>
        <v>0</v>
      </c>
      <c r="BL91" s="1" t="str">
        <f>IF(AI90="",AJ90,AI90)&amp;R90</f>
        <v/>
      </c>
      <c r="BM91" s="1">
        <f t="shared" si="95"/>
        <v>0</v>
      </c>
      <c r="BN91" s="1" t="str">
        <f t="shared" si="96"/>
        <v>0</v>
      </c>
      <c r="BO91" s="1" t="str">
        <f t="shared" si="97"/>
        <v>0</v>
      </c>
      <c r="BP91" s="1" t="str">
        <f t="shared" si="98"/>
        <v>0</v>
      </c>
      <c r="BS91" s="1">
        <f>General!A89</f>
        <v>0</v>
      </c>
      <c r="BT91" s="1">
        <f>General!B89</f>
        <v>0</v>
      </c>
      <c r="BU91" s="1">
        <f>General!C89</f>
        <v>0</v>
      </c>
      <c r="BV91" s="1">
        <f>General!D89</f>
        <v>0</v>
      </c>
      <c r="BX91" s="1" t="str">
        <f>General!F89</f>
        <v>LWWLWW</v>
      </c>
      <c r="BY91" s="1">
        <f>General!G89</f>
        <v>3</v>
      </c>
    </row>
    <row r="92" spans="1:77" ht="15.75" thickBot="1">
      <c r="A92" s="1">
        <v>83</v>
      </c>
      <c r="B92" s="9" t="str">
        <f t="shared" si="69"/>
        <v/>
      </c>
      <c r="C92" s="102" t="str">
        <f t="shared" si="59"/>
        <v/>
      </c>
      <c r="D92" s="97" t="str">
        <f t="shared" si="80"/>
        <v/>
      </c>
      <c r="E92" s="98" t="str">
        <f t="shared" si="81"/>
        <v/>
      </c>
      <c r="F92" s="8" t="str">
        <f t="shared" si="70"/>
        <v/>
      </c>
      <c r="H92" s="105" t="str">
        <f t="shared" si="60"/>
        <v/>
      </c>
      <c r="I92" s="97" t="str">
        <f t="shared" si="82"/>
        <v/>
      </c>
      <c r="J92" s="98" t="str">
        <f t="shared" si="83"/>
        <v/>
      </c>
      <c r="K92" s="8" t="str">
        <f t="shared" si="84"/>
        <v/>
      </c>
      <c r="L92" s="54"/>
      <c r="M92" s="17" t="str">
        <f>IF('Hedging Dashboard'!AH92="","",'Hedging Dashboard'!AH92)</f>
        <v/>
      </c>
      <c r="O92" s="9" t="str">
        <f t="shared" si="61"/>
        <v/>
      </c>
      <c r="P92" s="97" t="str">
        <f t="shared" si="85"/>
        <v/>
      </c>
      <c r="Q92" s="98" t="str">
        <f t="shared" si="86"/>
        <v/>
      </c>
      <c r="R92" s="4" t="str">
        <f t="shared" si="87"/>
        <v/>
      </c>
      <c r="S92" s="4" t="str">
        <f t="shared" si="71"/>
        <v/>
      </c>
      <c r="T92" s="107" t="str">
        <f t="shared" si="88"/>
        <v/>
      </c>
      <c r="U92" s="4" t="str">
        <f>IF(M92="","",IF(B92="NB",U91,IF(T92="",SUM($T$5:$T92)+S92,SUM($T$5:$T92))))</f>
        <v/>
      </c>
      <c r="V92" s="109" t="str">
        <f t="shared" si="58"/>
        <v/>
      </c>
      <c r="W92" s="83" t="e">
        <f>IF(M92="","",IF(K92="W",0+BO92,0-BO92)+IF(F92="W",0+BN92,0-BN92))+IF(R92="W",0+BP92,0-BP92)</f>
        <v>#VALUE!</v>
      </c>
      <c r="X92" s="85" t="str">
        <f t="shared" si="72"/>
        <v/>
      </c>
      <c r="Y92" s="9" t="str">
        <f t="shared" si="64"/>
        <v>B</v>
      </c>
      <c r="Z92" s="4" t="str">
        <f t="shared" si="65"/>
        <v>B</v>
      </c>
      <c r="AA92" s="4" t="str">
        <f t="shared" si="66"/>
        <v>D3</v>
      </c>
      <c r="AB92" s="4" t="str">
        <f t="shared" si="62"/>
        <v/>
      </c>
      <c r="AC92" s="4" t="str">
        <f t="shared" si="67"/>
        <v/>
      </c>
      <c r="AD92" s="4" t="str">
        <f t="shared" si="68"/>
        <v/>
      </c>
      <c r="AE92" s="1" t="str">
        <f>IF(M91="","",IF(Y92="B",IF(M91="P",BI92,""),IF(BG92="P",BI92,"")))</f>
        <v/>
      </c>
      <c r="AF92" s="1" t="str">
        <f>IF(M91="","",IF(Y92="B",IF(M91="B",BI92,""),IF(BG92="B",BI92,"")))</f>
        <v/>
      </c>
      <c r="AG92" s="1" t="str">
        <f>IF(M91="","",IF(Z92="B",IF(M91="P",BK92,""),IF(BG92="B",BK92,"")))</f>
        <v/>
      </c>
      <c r="AH92" s="1" t="str">
        <f>IF(M91="","",IF(Z92="B",IF(M91="B",BK92,""),IF(BG92="P",BK92,"")))</f>
        <v/>
      </c>
      <c r="AI92" s="1" t="str">
        <f t="shared" si="73"/>
        <v/>
      </c>
      <c r="AJ92" s="1" t="str">
        <f t="shared" si="74"/>
        <v/>
      </c>
      <c r="AK92" s="1">
        <f t="shared" si="89"/>
        <v>0</v>
      </c>
      <c r="AL92" s="1">
        <f t="shared" si="90"/>
        <v>0</v>
      </c>
      <c r="AM92" s="1" t="str">
        <f t="shared" si="63"/>
        <v/>
      </c>
      <c r="AN92" s="1">
        <f>IF(X92="",0,IFERROR(VLOOKUP(X87&amp;X88&amp;X89&amp;X90&amp;X91&amp;X92,BX:BY,2,FALSE),0))</f>
        <v>0</v>
      </c>
      <c r="AO92" s="1" t="str">
        <f t="shared" si="99"/>
        <v/>
      </c>
      <c r="AP92" s="1" t="str">
        <f t="shared" si="75"/>
        <v>N</v>
      </c>
      <c r="AQ92" s="1" t="str">
        <f t="shared" si="76"/>
        <v>N</v>
      </c>
      <c r="AR92" s="1" t="str">
        <f t="shared" si="77"/>
        <v>N</v>
      </c>
      <c r="AS92" s="1" t="str">
        <f t="shared" si="78"/>
        <v/>
      </c>
      <c r="AT92" s="15" t="str">
        <f>IF(AT91="Y","N",IF(M91="","",(IF(AND(F91&amp;F92="WW",OR(AO91&amp;AO92="SC",AO91&amp;AO92="CC")),"Y",IF(AND(F90&amp;F91&amp;F92="WLW",BI92&lt;&gt;"B",OR(F90&amp;F91&amp;F92="SCC",F90&amp;F91&amp;F92="CCC")),"Y","N")))))</f>
        <v/>
      </c>
      <c r="AU92" s="1" t="str">
        <f>IF(AU91="Y","N",IF(M91="","",IF(AND(K91&amp;K92="WW",OR(AO91&amp;AO92="SC",AO91&amp;AO92="CC")),"Y",IF(AND(K90&amp;K91&amp;K92="WLW",BK92&lt;&gt;"B",OR(AO90&amp;AO91&amp;AO92="SCC",AO90&amp;AO91&amp;AO92="CCC")),"Y","N"))))</f>
        <v/>
      </c>
      <c r="AV92" s="1" t="str">
        <f>IF(AV91="Y","N",IF(M91="","",IF(AND(R91&amp;R92="WW",OR(AO91&amp;AO92="SC",AO91&amp;AO92="CC")),"Y",IF(AND(R90&amp;R91&amp;R92="WLW",BM92&lt;&gt;"B",OR(AO90&amp;AO91&amp;AO92="SCC",AO90&amp;AO91&amp;AO92="CCC")),"Y","N"))))</f>
        <v/>
      </c>
      <c r="AW92" s="1" t="str">
        <f t="shared" si="79"/>
        <v/>
      </c>
      <c r="AX92" s="1" t="str">
        <f>IF(M91="","",IF(AA92="D3",IF(BG92="P",BM92,""),IF(BG92="B",BM92,"")))</f>
        <v/>
      </c>
      <c r="AY92" s="1" t="str">
        <f>IF(M91="","",IF(AA92="D3",IF(BG92="B",BM92,""),IF(BG92="P",BM92,"")))</f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56"/>
        <v>00000</v>
      </c>
      <c r="BC92" s="1" t="str">
        <f t="shared" si="56"/>
        <v>00000</v>
      </c>
      <c r="BD92" s="1" t="str">
        <f t="shared" si="57"/>
        <v>000000</v>
      </c>
      <c r="BE92" s="1" t="str">
        <f t="shared" si="57"/>
        <v>000000</v>
      </c>
      <c r="BF92" s="1" t="str">
        <f t="shared" si="91"/>
        <v>B</v>
      </c>
      <c r="BG92" s="1" t="str">
        <f t="shared" si="92"/>
        <v>B</v>
      </c>
      <c r="BH92" s="1" t="str">
        <f>IF(AE91="",AF91,AE91)&amp;F91</f>
        <v/>
      </c>
      <c r="BI92" s="1">
        <f t="shared" si="93"/>
        <v>0</v>
      </c>
      <c r="BJ92" s="1" t="str">
        <f>IF(AG91="",AH91,AG91)&amp;K91</f>
        <v/>
      </c>
      <c r="BK92" s="1">
        <f t="shared" si="94"/>
        <v>0</v>
      </c>
      <c r="BL92" s="1" t="str">
        <f>IF(AI91="",AJ91,AI91)&amp;R91</f>
        <v/>
      </c>
      <c r="BM92" s="1">
        <f t="shared" si="95"/>
        <v>0</v>
      </c>
      <c r="BN92" s="1" t="str">
        <f t="shared" si="96"/>
        <v>0</v>
      </c>
      <c r="BO92" s="1" t="str">
        <f t="shared" si="97"/>
        <v>0</v>
      </c>
      <c r="BP92" s="1" t="str">
        <f t="shared" si="98"/>
        <v>0</v>
      </c>
      <c r="BS92" s="1">
        <f>General!A90</f>
        <v>0</v>
      </c>
      <c r="BT92" s="1">
        <f>General!B90</f>
        <v>0</v>
      </c>
      <c r="BU92" s="1">
        <f>General!C90</f>
        <v>0</v>
      </c>
      <c r="BV92" s="1">
        <f>General!D90</f>
        <v>0</v>
      </c>
      <c r="BX92" s="1" t="str">
        <f>General!F90</f>
        <v>LWWWLL</v>
      </c>
      <c r="BY92" s="1">
        <f>General!G90</f>
        <v>-3</v>
      </c>
    </row>
    <row r="93" spans="1:77" ht="15.75" thickBot="1">
      <c r="A93" s="1">
        <v>84</v>
      </c>
      <c r="B93" s="9" t="str">
        <f t="shared" si="69"/>
        <v/>
      </c>
      <c r="C93" s="102" t="str">
        <f t="shared" si="59"/>
        <v/>
      </c>
      <c r="D93" s="97" t="str">
        <f t="shared" si="80"/>
        <v/>
      </c>
      <c r="E93" s="98" t="str">
        <f t="shared" si="81"/>
        <v/>
      </c>
      <c r="F93" s="8" t="str">
        <f t="shared" si="70"/>
        <v/>
      </c>
      <c r="H93" s="105" t="str">
        <f t="shared" si="60"/>
        <v/>
      </c>
      <c r="I93" s="97" t="str">
        <f t="shared" si="82"/>
        <v/>
      </c>
      <c r="J93" s="98" t="str">
        <f t="shared" si="83"/>
        <v/>
      </c>
      <c r="K93" s="8" t="str">
        <f t="shared" si="84"/>
        <v/>
      </c>
      <c r="L93" s="54"/>
      <c r="M93" s="17" t="str">
        <f>IF('Hedging Dashboard'!AH93="","",'Hedging Dashboard'!AH93)</f>
        <v/>
      </c>
      <c r="O93" s="9" t="str">
        <f t="shared" si="61"/>
        <v/>
      </c>
      <c r="P93" s="97" t="str">
        <f t="shared" si="85"/>
        <v/>
      </c>
      <c r="Q93" s="98" t="str">
        <f t="shared" si="86"/>
        <v/>
      </c>
      <c r="R93" s="4" t="str">
        <f t="shared" si="87"/>
        <v/>
      </c>
      <c r="S93" s="4" t="str">
        <f t="shared" si="71"/>
        <v/>
      </c>
      <c r="T93" s="107" t="str">
        <f t="shared" si="88"/>
        <v/>
      </c>
      <c r="U93" s="4" t="str">
        <f>IF(M93="","",IF(B93="NB",U92,IF(T93="",SUM($T$5:$T93)+S93,SUM($T$5:$T93))))</f>
        <v/>
      </c>
      <c r="V93" s="109" t="str">
        <f t="shared" si="58"/>
        <v/>
      </c>
      <c r="W93" s="83" t="e">
        <f>IF(M93="","",IF(K93="W",0+BO93,0-BO93)+IF(F93="W",0+BN93,0-BN93))+IF(R93="W",0+BP93,0-BP93)</f>
        <v>#VALUE!</v>
      </c>
      <c r="X93" s="85" t="str">
        <f t="shared" si="72"/>
        <v/>
      </c>
      <c r="Y93" s="9" t="str">
        <f t="shared" si="64"/>
        <v>B</v>
      </c>
      <c r="Z93" s="4" t="str">
        <f t="shared" si="65"/>
        <v>B</v>
      </c>
      <c r="AA93" s="4" t="str">
        <f t="shared" si="66"/>
        <v>D3</v>
      </c>
      <c r="AB93" s="4" t="str">
        <f t="shared" si="62"/>
        <v/>
      </c>
      <c r="AC93" s="4" t="str">
        <f t="shared" si="67"/>
        <v/>
      </c>
      <c r="AD93" s="4" t="str">
        <f t="shared" si="68"/>
        <v/>
      </c>
      <c r="AE93" s="1" t="str">
        <f>IF(M92="","",IF(Y93="B",IF(M92="P",BI93,""),IF(BG93="P",BI93,"")))</f>
        <v/>
      </c>
      <c r="AF93" s="1" t="str">
        <f>IF(M92="","",IF(Y93="B",IF(M92="B",BI93,""),IF(BG93="B",BI93,"")))</f>
        <v/>
      </c>
      <c r="AG93" s="1" t="str">
        <f>IF(M92="","",IF(Z93="B",IF(M92="P",BK93,""),IF(BG93="B",BK93,"")))</f>
        <v/>
      </c>
      <c r="AH93" s="1" t="str">
        <f>IF(M92="","",IF(Z93="B",IF(M92="B",BK93,""),IF(BG93="P",BK93,"")))</f>
        <v/>
      </c>
      <c r="AI93" s="1" t="str">
        <f t="shared" si="73"/>
        <v/>
      </c>
      <c r="AJ93" s="1" t="str">
        <f t="shared" si="74"/>
        <v/>
      </c>
      <c r="AK93" s="1">
        <f t="shared" si="89"/>
        <v>0</v>
      </c>
      <c r="AL93" s="1">
        <f t="shared" si="90"/>
        <v>0</v>
      </c>
      <c r="AM93" s="1" t="str">
        <f t="shared" si="63"/>
        <v/>
      </c>
      <c r="AN93" s="1">
        <f>IF(X93="",0,IFERROR(VLOOKUP(X88&amp;X89&amp;X90&amp;X91&amp;X92&amp;X93,BX:BY,2,FALSE),0))</f>
        <v>0</v>
      </c>
      <c r="AO93" s="1" t="str">
        <f t="shared" si="99"/>
        <v/>
      </c>
      <c r="AP93" s="1" t="str">
        <f t="shared" si="75"/>
        <v>N</v>
      </c>
      <c r="AQ93" s="1" t="str">
        <f t="shared" si="76"/>
        <v>N</v>
      </c>
      <c r="AR93" s="1" t="str">
        <f t="shared" si="77"/>
        <v>N</v>
      </c>
      <c r="AS93" s="1" t="str">
        <f t="shared" si="78"/>
        <v/>
      </c>
      <c r="AT93" s="15" t="str">
        <f>IF(AT92="Y","N",IF(M92="","",(IF(AND(F92&amp;F93="WW",OR(AO92&amp;AO93="SC",AO92&amp;AO93="CC")),"Y",IF(AND(F91&amp;F92&amp;F93="WLW",BI93&lt;&gt;"B",OR(F91&amp;F92&amp;F93="SCC",F91&amp;F92&amp;F93="CCC")),"Y","N")))))</f>
        <v/>
      </c>
      <c r="AU93" s="1" t="str">
        <f>IF(AU92="Y","N",IF(M92="","",IF(AND(K92&amp;K93="WW",OR(AO92&amp;AO93="SC",AO92&amp;AO93="CC")),"Y",IF(AND(K91&amp;K92&amp;K93="WLW",BK93&lt;&gt;"B",OR(AO91&amp;AO92&amp;AO93="SCC",AO91&amp;AO92&amp;AO93="CCC")),"Y","N"))))</f>
        <v/>
      </c>
      <c r="AV93" s="1" t="str">
        <f>IF(AV92="Y","N",IF(M92="","",IF(AND(R92&amp;R93="WW",OR(AO92&amp;AO93="SC",AO92&amp;AO93="CC")),"Y",IF(AND(R91&amp;R92&amp;R93="WLW",BM93&lt;&gt;"B",OR(AO91&amp;AO92&amp;AO93="SCC",AO91&amp;AO92&amp;AO93="CCC")),"Y","N"))))</f>
        <v/>
      </c>
      <c r="AW93" s="1" t="str">
        <f t="shared" si="79"/>
        <v/>
      </c>
      <c r="AX93" s="1" t="str">
        <f>IF(M92="","",IF(AA93="D3",IF(BG93="P",BM93,""),IF(BG93="B",BM93,"")))</f>
        <v/>
      </c>
      <c r="AY93" s="1" t="str">
        <f>IF(M92="","",IF(AA93="D3",IF(BG93="B",BM93,""),IF(BG93="P",BM93,"")))</f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56"/>
        <v>00000</v>
      </c>
      <c r="BC93" s="1" t="str">
        <f t="shared" si="56"/>
        <v>00000</v>
      </c>
      <c r="BD93" s="1" t="str">
        <f t="shared" si="57"/>
        <v>000000</v>
      </c>
      <c r="BE93" s="1" t="str">
        <f t="shared" si="57"/>
        <v>000000</v>
      </c>
      <c r="BF93" s="1" t="str">
        <f t="shared" si="91"/>
        <v>B</v>
      </c>
      <c r="BG93" s="1" t="str">
        <f t="shared" si="92"/>
        <v>B</v>
      </c>
      <c r="BH93" s="1" t="str">
        <f>IF(AE92="",AF92,AE92)&amp;F92</f>
        <v/>
      </c>
      <c r="BI93" s="1">
        <f t="shared" si="93"/>
        <v>0</v>
      </c>
      <c r="BJ93" s="1" t="str">
        <f>IF(AG92="",AH92,AG92)&amp;K92</f>
        <v/>
      </c>
      <c r="BK93" s="1">
        <f t="shared" si="94"/>
        <v>0</v>
      </c>
      <c r="BL93" s="1" t="str">
        <f>IF(AI92="",AJ92,AI92)&amp;R92</f>
        <v/>
      </c>
      <c r="BM93" s="1">
        <f t="shared" si="95"/>
        <v>0</v>
      </c>
      <c r="BN93" s="1" t="str">
        <f t="shared" si="96"/>
        <v>0</v>
      </c>
      <c r="BO93" s="1" t="str">
        <f t="shared" si="97"/>
        <v>0</v>
      </c>
      <c r="BP93" s="1" t="str">
        <f t="shared" si="98"/>
        <v>0</v>
      </c>
      <c r="BS93" s="1">
        <f>General!A91</f>
        <v>0</v>
      </c>
      <c r="BT93" s="1">
        <f>General!B91</f>
        <v>0</v>
      </c>
      <c r="BU93" s="1">
        <f>General!C91</f>
        <v>0</v>
      </c>
      <c r="BV93" s="1">
        <f>General!D91</f>
        <v>0</v>
      </c>
      <c r="BX93" s="1" t="str">
        <f>General!F91</f>
        <v>LWWWLW</v>
      </c>
      <c r="BY93" s="1">
        <f>General!G91</f>
        <v>1</v>
      </c>
    </row>
    <row r="94" spans="1:77" ht="15.75" thickBot="1">
      <c r="A94" s="1">
        <v>85</v>
      </c>
      <c r="B94" s="86" t="str">
        <f t="shared" si="69"/>
        <v/>
      </c>
      <c r="C94" s="103" t="str">
        <f t="shared" si="59"/>
        <v/>
      </c>
      <c r="D94" s="99" t="str">
        <f t="shared" si="80"/>
        <v/>
      </c>
      <c r="E94" s="100" t="str">
        <f t="shared" si="81"/>
        <v/>
      </c>
      <c r="F94" s="10" t="str">
        <f t="shared" si="70"/>
        <v/>
      </c>
      <c r="H94" s="106" t="str">
        <f t="shared" si="60"/>
        <v/>
      </c>
      <c r="I94" s="99" t="str">
        <f t="shared" si="82"/>
        <v/>
      </c>
      <c r="J94" s="100" t="str">
        <f t="shared" si="83"/>
        <v/>
      </c>
      <c r="K94" s="10" t="str">
        <f t="shared" si="84"/>
        <v/>
      </c>
      <c r="L94" s="54"/>
      <c r="M94" s="18" t="str">
        <f>IF('Hedging Dashboard'!AH94="","",'Hedging Dashboard'!AH94)</f>
        <v/>
      </c>
      <c r="O94" s="86" t="str">
        <f t="shared" si="61"/>
        <v/>
      </c>
      <c r="P94" s="99" t="str">
        <f t="shared" si="85"/>
        <v/>
      </c>
      <c r="Q94" s="100" t="str">
        <f t="shared" si="86"/>
        <v/>
      </c>
      <c r="R94" s="5" t="str">
        <f t="shared" si="87"/>
        <v/>
      </c>
      <c r="S94" s="5" t="str">
        <f t="shared" si="71"/>
        <v/>
      </c>
      <c r="T94" s="107" t="str">
        <f t="shared" si="88"/>
        <v/>
      </c>
      <c r="U94" s="5" t="str">
        <f>IF(M94="","",IF(B94="NB",U93,IF(T94="",SUM($T$5:$T94)+S94,SUM($T$5:$T94))))</f>
        <v/>
      </c>
      <c r="V94" s="110" t="str">
        <f t="shared" si="58"/>
        <v/>
      </c>
      <c r="W94" s="83" t="e">
        <f>IF(M94="","",IF(K94="W",0+BO94,0-BO94)+IF(F94="W",0+BN94,0-BN94))+IF(R94="W",0+BP94,0-BP94)</f>
        <v>#VALUE!</v>
      </c>
      <c r="X94" s="85" t="str">
        <f t="shared" si="72"/>
        <v/>
      </c>
      <c r="Y94" s="9" t="str">
        <f t="shared" si="64"/>
        <v>B</v>
      </c>
      <c r="Z94" s="4" t="str">
        <f t="shared" si="65"/>
        <v>B</v>
      </c>
      <c r="AA94" s="4" t="str">
        <f t="shared" si="66"/>
        <v>D3</v>
      </c>
      <c r="AB94" s="4" t="str">
        <f t="shared" si="62"/>
        <v/>
      </c>
      <c r="AC94" s="4" t="str">
        <f t="shared" si="67"/>
        <v/>
      </c>
      <c r="AD94" s="4" t="str">
        <f t="shared" si="68"/>
        <v/>
      </c>
      <c r="AE94" s="1" t="str">
        <f>IF(M93="","",IF(Y94="B",IF(M93="P",BI94,""),IF(BG94="P",BI94,"")))</f>
        <v/>
      </c>
      <c r="AF94" s="1" t="str">
        <f>IF(M93="","",IF(Y94="B",IF(M93="B",BI94,""),IF(BG94="B",BI94,"")))</f>
        <v/>
      </c>
      <c r="AG94" s="1" t="str">
        <f>IF(M93="","",IF(Z94="B",IF(M93="P",BK94,""),IF(BG94="B",BK94,"")))</f>
        <v/>
      </c>
      <c r="AH94" s="1" t="str">
        <f>IF(M93="","",IF(Z94="B",IF(M93="B",BK94,""),IF(BG94="P",BK94,"")))</f>
        <v/>
      </c>
      <c r="AI94" s="1" t="str">
        <f t="shared" si="73"/>
        <v/>
      </c>
      <c r="AJ94" s="1" t="str">
        <f t="shared" si="74"/>
        <v/>
      </c>
      <c r="AK94" s="1">
        <f t="shared" si="89"/>
        <v>0</v>
      </c>
      <c r="AL94" s="1">
        <f t="shared" si="90"/>
        <v>0</v>
      </c>
      <c r="AM94" s="1" t="str">
        <f t="shared" si="63"/>
        <v/>
      </c>
      <c r="AN94" s="1">
        <f>IF(X94="",0,IFERROR(VLOOKUP(X89&amp;X90&amp;X91&amp;X92&amp;X93&amp;X94,BX:BY,2,FALSE),0))</f>
        <v>0</v>
      </c>
      <c r="AO94" s="1" t="str">
        <f t="shared" si="99"/>
        <v/>
      </c>
      <c r="AP94" s="1" t="str">
        <f t="shared" si="75"/>
        <v>N</v>
      </c>
      <c r="AQ94" s="1" t="str">
        <f t="shared" si="76"/>
        <v>N</v>
      </c>
      <c r="AR94" s="1" t="str">
        <f t="shared" si="77"/>
        <v>N</v>
      </c>
      <c r="AS94" s="1" t="str">
        <f t="shared" si="78"/>
        <v/>
      </c>
      <c r="AT94" s="15" t="str">
        <f>IF(AT93="Y","N",IF(M93="","",(IF(AND(F93&amp;F94="WW",OR(AO93&amp;AO94="SC",AO93&amp;AO94="CC")),"Y",IF(AND(F92&amp;F93&amp;F94="WLW",BI94&lt;&gt;"B",OR(F92&amp;F93&amp;F94="SCC",F92&amp;F93&amp;F94="CCC")),"Y","N")))))</f>
        <v/>
      </c>
      <c r="AU94" s="1" t="str">
        <f>IF(AU93="Y","N",IF(M93="","",IF(AND(K93&amp;K94="WW",OR(AO93&amp;AO94="SC",AO93&amp;AO94="CC")),"Y",IF(AND(K92&amp;K93&amp;K94="WLW",BK94&lt;&gt;"B",OR(AO92&amp;AO93&amp;AO94="SCC",AO92&amp;AO93&amp;AO94="CCC")),"Y","N"))))</f>
        <v/>
      </c>
      <c r="AV94" s="1" t="str">
        <f>IF(AV93="Y","N",IF(M93="","",IF(AND(R93&amp;R94="WW",OR(AO93&amp;AO94="SC",AO93&amp;AO94="CC")),"Y",IF(AND(R92&amp;R93&amp;R94="WLW",BM94&lt;&gt;"B",OR(AO92&amp;AO93&amp;AO94="SCC",AO92&amp;AO93&amp;AO94="CCC")),"Y","N"))))</f>
        <v/>
      </c>
      <c r="AW94" s="1" t="str">
        <f t="shared" si="79"/>
        <v/>
      </c>
      <c r="AX94" s="1" t="str">
        <f>IF(M93="","",IF(AA94="D3",IF(BG94="P",BM94,""),IF(BG94="B",BM94,"")))</f>
        <v/>
      </c>
      <c r="AY94" s="1" t="str">
        <f>IF(M93="","",IF(AA94="D3",IF(BG94="B",BM94,""),IF(BG94="P",BM94,"")))</f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56"/>
        <v>00000</v>
      </c>
      <c r="BC94" s="1" t="str">
        <f t="shared" si="56"/>
        <v>00000</v>
      </c>
      <c r="BD94" s="1" t="str">
        <f t="shared" si="57"/>
        <v>000000</v>
      </c>
      <c r="BE94" s="1" t="str">
        <f t="shared" si="57"/>
        <v>000000</v>
      </c>
      <c r="BF94" s="1" t="str">
        <f t="shared" si="91"/>
        <v>B</v>
      </c>
      <c r="BG94" s="1" t="str">
        <f t="shared" si="92"/>
        <v>B</v>
      </c>
      <c r="BH94" s="1" t="str">
        <f>IF(AE93="",AF93,AE93)&amp;F93</f>
        <v/>
      </c>
      <c r="BI94" s="1">
        <f t="shared" si="93"/>
        <v>0</v>
      </c>
      <c r="BJ94" s="1" t="str">
        <f>IF(AG93="",AH93,AG93)&amp;K93</f>
        <v/>
      </c>
      <c r="BK94" s="1">
        <f t="shared" si="94"/>
        <v>0</v>
      </c>
      <c r="BL94" s="1" t="str">
        <f>IF(AI93="",AJ93,AI93)&amp;R93</f>
        <v/>
      </c>
      <c r="BM94" s="1">
        <f t="shared" si="95"/>
        <v>0</v>
      </c>
      <c r="BN94" s="1" t="str">
        <f t="shared" si="96"/>
        <v>0</v>
      </c>
      <c r="BO94" s="1" t="str">
        <f t="shared" si="97"/>
        <v>0</v>
      </c>
      <c r="BP94" s="1" t="str">
        <f t="shared" si="98"/>
        <v>0</v>
      </c>
      <c r="BS94" s="1">
        <f>General!A92</f>
        <v>0</v>
      </c>
      <c r="BT94" s="1">
        <f>General!B92</f>
        <v>0</v>
      </c>
      <c r="BU94" s="1">
        <f>General!C92</f>
        <v>0</v>
      </c>
      <c r="BV94" s="1">
        <f>General!D92</f>
        <v>0</v>
      </c>
      <c r="BX94" s="1" t="str">
        <f>General!F92</f>
        <v>LWWWWL</v>
      </c>
      <c r="BY94" s="1">
        <f>General!G92</f>
        <v>-1</v>
      </c>
    </row>
    <row r="95" spans="1:77" ht="15.75" thickBot="1">
      <c r="A95" s="1">
        <v>86</v>
      </c>
      <c r="B95" s="12" t="str">
        <f t="shared" si="69"/>
        <v/>
      </c>
      <c r="C95" s="101" t="str">
        <f t="shared" si="59"/>
        <v/>
      </c>
      <c r="D95" s="13" t="str">
        <f t="shared" si="80"/>
        <v/>
      </c>
      <c r="E95" s="45" t="str">
        <f t="shared" si="81"/>
        <v/>
      </c>
      <c r="F95" s="14" t="str">
        <f t="shared" si="70"/>
        <v/>
      </c>
      <c r="H95" s="104" t="str">
        <f t="shared" si="60"/>
        <v/>
      </c>
      <c r="I95" s="13" t="str">
        <f t="shared" si="82"/>
        <v/>
      </c>
      <c r="J95" s="45" t="str">
        <f t="shared" si="83"/>
        <v/>
      </c>
      <c r="K95" s="14" t="str">
        <f t="shared" si="84"/>
        <v/>
      </c>
      <c r="L95" s="54"/>
      <c r="M95" s="16" t="str">
        <f>IF('Hedging Dashboard'!AH95="","",'Hedging Dashboard'!AH95)</f>
        <v/>
      </c>
      <c r="O95" s="12" t="str">
        <f t="shared" si="61"/>
        <v/>
      </c>
      <c r="P95" s="13" t="str">
        <f t="shared" si="85"/>
        <v/>
      </c>
      <c r="Q95" s="45" t="str">
        <f t="shared" si="86"/>
        <v/>
      </c>
      <c r="R95" s="96" t="str">
        <f t="shared" si="87"/>
        <v/>
      </c>
      <c r="S95" s="96" t="str">
        <f t="shared" si="71"/>
        <v/>
      </c>
      <c r="T95" s="107" t="str">
        <f t="shared" si="88"/>
        <v/>
      </c>
      <c r="U95" s="96" t="str">
        <f>IF(M95="","",IF(B95="NB",U94,IF(T95="",SUM($T$5:$T95)+S95,SUM($T$5:$T95))))</f>
        <v/>
      </c>
      <c r="V95" s="108" t="str">
        <f t="shared" si="58"/>
        <v/>
      </c>
      <c r="W95" s="83" t="e">
        <f>IF(M95="","",IF(K95="W",0+BO95,0-BO95)+IF(F95="W",0+BN95,0-BN95))+IF(R95="W",0+BP95,0-BP95)</f>
        <v>#VALUE!</v>
      </c>
      <c r="X95" s="85" t="str">
        <f t="shared" si="72"/>
        <v/>
      </c>
      <c r="Y95" s="9" t="str">
        <f t="shared" si="64"/>
        <v>B</v>
      </c>
      <c r="Z95" s="4" t="str">
        <f t="shared" si="65"/>
        <v>B</v>
      </c>
      <c r="AA95" s="4" t="str">
        <f t="shared" si="66"/>
        <v>D3</v>
      </c>
      <c r="AB95" s="4" t="str">
        <f t="shared" si="62"/>
        <v/>
      </c>
      <c r="AC95" s="4" t="str">
        <f t="shared" si="67"/>
        <v/>
      </c>
      <c r="AD95" s="4" t="str">
        <f t="shared" si="68"/>
        <v/>
      </c>
      <c r="AE95" s="1" t="str">
        <f>IF(M94="","",IF(Y95="B",IF(M94="P",BI95,""),IF(BG95="P",BI95,"")))</f>
        <v/>
      </c>
      <c r="AF95" s="1" t="str">
        <f>IF(M94="","",IF(Y95="B",IF(M94="B",BI95,""),IF(BG95="B",BI95,"")))</f>
        <v/>
      </c>
      <c r="AG95" s="1" t="str">
        <f>IF(M94="","",IF(Z95="B",IF(M94="P",BK95,""),IF(BG95="B",BK95,"")))</f>
        <v/>
      </c>
      <c r="AH95" s="1" t="str">
        <f>IF(M94="","",IF(Z95="B",IF(M94="B",BK95,""),IF(BG95="P",BK95,"")))</f>
        <v/>
      </c>
      <c r="AI95" s="1" t="str">
        <f t="shared" si="73"/>
        <v/>
      </c>
      <c r="AJ95" s="1" t="str">
        <f t="shared" si="74"/>
        <v/>
      </c>
      <c r="AK95" s="1">
        <f t="shared" si="89"/>
        <v>0</v>
      </c>
      <c r="AL95" s="1">
        <f t="shared" si="90"/>
        <v>0</v>
      </c>
      <c r="AM95" s="1" t="str">
        <f t="shared" si="63"/>
        <v/>
      </c>
      <c r="AN95" s="1">
        <f>IF(X95="",0,IFERROR(VLOOKUP(X90&amp;X91&amp;X92&amp;X93&amp;X94&amp;X95,BX:BY,2,FALSE),0))</f>
        <v>0</v>
      </c>
      <c r="AO95" s="1" t="str">
        <f t="shared" si="99"/>
        <v/>
      </c>
      <c r="AP95" s="1" t="str">
        <f t="shared" si="75"/>
        <v>N</v>
      </c>
      <c r="AQ95" s="1" t="str">
        <f t="shared" si="76"/>
        <v>N</v>
      </c>
      <c r="AR95" s="1" t="str">
        <f t="shared" si="77"/>
        <v>N</v>
      </c>
      <c r="AS95" s="1" t="str">
        <f t="shared" si="78"/>
        <v/>
      </c>
      <c r="AT95" s="15" t="str">
        <f>IF(AT94="Y","N",IF(M94="","",(IF(AND(F94&amp;F95="WW",OR(AO94&amp;AO95="SC",AO94&amp;AO95="CC")),"Y",IF(AND(F93&amp;F94&amp;F95="WLW",BI95&lt;&gt;"B",OR(F93&amp;F94&amp;F95="SCC",F93&amp;F94&amp;F95="CCC")),"Y","N")))))</f>
        <v/>
      </c>
      <c r="AU95" s="1" t="str">
        <f>IF(AU94="Y","N",IF(M94="","",IF(AND(K94&amp;K95="WW",OR(AO94&amp;AO95="SC",AO94&amp;AO95="CC")),"Y",IF(AND(K93&amp;K94&amp;K95="WLW",BK95&lt;&gt;"B",OR(AO93&amp;AO94&amp;AO95="SCC",AO93&amp;AO94&amp;AO95="CCC")),"Y","N"))))</f>
        <v/>
      </c>
      <c r="AV95" s="1" t="str">
        <f>IF(AV94="Y","N",IF(M94="","",IF(AND(R94&amp;R95="WW",OR(AO94&amp;AO95="SC",AO94&amp;AO95="CC")),"Y",IF(AND(R93&amp;R94&amp;R95="WLW",BM95&lt;&gt;"B",OR(AO93&amp;AO94&amp;AO95="SCC",AO93&amp;AO94&amp;AO95="CCC")),"Y","N"))))</f>
        <v/>
      </c>
      <c r="AW95" s="1" t="str">
        <f t="shared" si="79"/>
        <v/>
      </c>
      <c r="AX95" s="1" t="str">
        <f>IF(M94="","",IF(AA95="D3",IF(BG95="P",BM95,""),IF(BG95="B",BM95,"")))</f>
        <v/>
      </c>
      <c r="AY95" s="1" t="str">
        <f>IF(M94="","",IF(AA95="D3",IF(BG95="B",BM95,""),IF(BG95="P",BM95,"")))</f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56"/>
        <v>00000</v>
      </c>
      <c r="BC95" s="1" t="str">
        <f t="shared" si="56"/>
        <v>00000</v>
      </c>
      <c r="BD95" s="1" t="str">
        <f t="shared" si="57"/>
        <v>000000</v>
      </c>
      <c r="BE95" s="1" t="str">
        <f t="shared" si="57"/>
        <v>000000</v>
      </c>
      <c r="BF95" s="1" t="str">
        <f t="shared" si="91"/>
        <v>B</v>
      </c>
      <c r="BG95" s="1" t="str">
        <f t="shared" si="92"/>
        <v>B</v>
      </c>
      <c r="BH95" s="1" t="str">
        <f>IF(AE94="",AF94,AE94)&amp;F94</f>
        <v/>
      </c>
      <c r="BI95" s="1">
        <f t="shared" si="93"/>
        <v>0</v>
      </c>
      <c r="BJ95" s="1" t="str">
        <f>IF(AG94="",AH94,AG94)&amp;K94</f>
        <v/>
      </c>
      <c r="BK95" s="1">
        <f t="shared" si="94"/>
        <v>0</v>
      </c>
      <c r="BL95" s="1" t="str">
        <f>IF(AI94="",AJ94,AI94)&amp;R94</f>
        <v/>
      </c>
      <c r="BM95" s="1">
        <f t="shared" si="95"/>
        <v>0</v>
      </c>
      <c r="BN95" s="1" t="str">
        <f t="shared" si="96"/>
        <v>0</v>
      </c>
      <c r="BO95" s="1" t="str">
        <f t="shared" si="97"/>
        <v>0</v>
      </c>
      <c r="BP95" s="1" t="str">
        <f t="shared" si="98"/>
        <v>0</v>
      </c>
      <c r="BS95" s="1">
        <f>General!A93</f>
        <v>0</v>
      </c>
      <c r="BT95" s="1">
        <f>General!B93</f>
        <v>0</v>
      </c>
      <c r="BU95" s="1">
        <f>General!C93</f>
        <v>0</v>
      </c>
      <c r="BV95" s="1">
        <f>General!D93</f>
        <v>0</v>
      </c>
      <c r="BX95" s="1" t="str">
        <f>General!F93</f>
        <v>LWWWWW</v>
      </c>
      <c r="BY95" s="1">
        <f>General!G93</f>
        <v>6</v>
      </c>
    </row>
    <row r="96" spans="1:77" ht="15.75" thickBot="1">
      <c r="A96" s="1">
        <v>87</v>
      </c>
      <c r="B96" s="9" t="str">
        <f t="shared" si="69"/>
        <v/>
      </c>
      <c r="C96" s="102" t="str">
        <f t="shared" si="59"/>
        <v/>
      </c>
      <c r="D96" s="97" t="str">
        <f t="shared" si="80"/>
        <v/>
      </c>
      <c r="E96" s="98" t="str">
        <f t="shared" si="81"/>
        <v/>
      </c>
      <c r="F96" s="8" t="str">
        <f t="shared" si="70"/>
        <v/>
      </c>
      <c r="H96" s="105" t="str">
        <f t="shared" si="60"/>
        <v/>
      </c>
      <c r="I96" s="97" t="str">
        <f t="shared" si="82"/>
        <v/>
      </c>
      <c r="J96" s="98" t="str">
        <f t="shared" si="83"/>
        <v/>
      </c>
      <c r="K96" s="8" t="str">
        <f t="shared" si="84"/>
        <v/>
      </c>
      <c r="L96" s="54"/>
      <c r="M96" s="17" t="str">
        <f>IF('Hedging Dashboard'!AH96="","",'Hedging Dashboard'!AH96)</f>
        <v/>
      </c>
      <c r="O96" s="9" t="str">
        <f t="shared" si="61"/>
        <v/>
      </c>
      <c r="P96" s="97" t="str">
        <f t="shared" si="85"/>
        <v/>
      </c>
      <c r="Q96" s="98" t="str">
        <f t="shared" si="86"/>
        <v/>
      </c>
      <c r="R96" s="4" t="str">
        <f t="shared" si="87"/>
        <v/>
      </c>
      <c r="S96" s="4" t="str">
        <f t="shared" si="71"/>
        <v/>
      </c>
      <c r="T96" s="107" t="str">
        <f t="shared" si="88"/>
        <v/>
      </c>
      <c r="U96" s="4" t="str">
        <f>IF(M96="","",IF(B96="NB",U95,IF(T96="",SUM($T$5:$T96)+S96,SUM($T$5:$T96))))</f>
        <v/>
      </c>
      <c r="V96" s="109" t="str">
        <f t="shared" si="58"/>
        <v/>
      </c>
      <c r="W96" s="83" t="e">
        <f>IF(M96="","",IF(K96="W",0+BO96,0-BO96)+IF(F96="W",0+BN96,0-BN96))+IF(R96="W",0+BP96,0-BP96)</f>
        <v>#VALUE!</v>
      </c>
      <c r="X96" s="85" t="str">
        <f t="shared" si="72"/>
        <v/>
      </c>
      <c r="Y96" s="9" t="str">
        <f t="shared" si="64"/>
        <v>B</v>
      </c>
      <c r="Z96" s="4" t="str">
        <f t="shared" si="65"/>
        <v>B</v>
      </c>
      <c r="AA96" s="4" t="str">
        <f t="shared" si="66"/>
        <v>D3</v>
      </c>
      <c r="AB96" s="4" t="str">
        <f t="shared" si="62"/>
        <v/>
      </c>
      <c r="AC96" s="4" t="str">
        <f t="shared" si="67"/>
        <v/>
      </c>
      <c r="AD96" s="4" t="str">
        <f t="shared" si="68"/>
        <v/>
      </c>
      <c r="AE96" s="1" t="str">
        <f>IF(M95="","",IF(Y96="B",IF(M95="P",BI96,""),IF(BG96="P",BI96,"")))</f>
        <v/>
      </c>
      <c r="AF96" s="1" t="str">
        <f>IF(M95="","",IF(Y96="B",IF(M95="B",BI96,""),IF(BG96="B",BI96,"")))</f>
        <v/>
      </c>
      <c r="AG96" s="1" t="str">
        <f>IF(M95="","",IF(Z96="B",IF(M95="P",BK96,""),IF(BG96="B",BK96,"")))</f>
        <v/>
      </c>
      <c r="AH96" s="1" t="str">
        <f>IF(M95="","",IF(Z96="B",IF(M95="B",BK96,""),IF(BG96="P",BK96,"")))</f>
        <v/>
      </c>
      <c r="AI96" s="1" t="str">
        <f t="shared" si="73"/>
        <v/>
      </c>
      <c r="AJ96" s="1" t="str">
        <f t="shared" si="74"/>
        <v/>
      </c>
      <c r="AK96" s="1">
        <f t="shared" si="89"/>
        <v>0</v>
      </c>
      <c r="AL96" s="1">
        <f t="shared" si="90"/>
        <v>0</v>
      </c>
      <c r="AM96" s="1" t="str">
        <f t="shared" si="63"/>
        <v/>
      </c>
      <c r="AN96" s="1">
        <f>IF(X96="",0,IFERROR(VLOOKUP(X91&amp;X92&amp;X93&amp;X94&amp;X95&amp;X96,BX:BY,2,FALSE),0))</f>
        <v>0</v>
      </c>
      <c r="AO96" s="1" t="str">
        <f t="shared" si="99"/>
        <v/>
      </c>
      <c r="AP96" s="1" t="str">
        <f t="shared" si="75"/>
        <v>N</v>
      </c>
      <c r="AQ96" s="1" t="str">
        <f t="shared" si="76"/>
        <v>N</v>
      </c>
      <c r="AR96" s="1" t="str">
        <f t="shared" si="77"/>
        <v>N</v>
      </c>
      <c r="AS96" s="1" t="str">
        <f t="shared" si="78"/>
        <v/>
      </c>
      <c r="AT96" s="15" t="str">
        <f>IF(AT95="Y","N",IF(M95="","",(IF(AND(F95&amp;F96="WW",OR(AO95&amp;AO96="SC",AO95&amp;AO96="CC")),"Y",IF(AND(F94&amp;F95&amp;F96="WLW",BI96&lt;&gt;"B",OR(F94&amp;F95&amp;F96="SCC",F94&amp;F95&amp;F96="CCC")),"Y","N")))))</f>
        <v/>
      </c>
      <c r="AU96" s="1" t="str">
        <f>IF(AU95="Y","N",IF(M95="","",IF(AND(K95&amp;K96="WW",OR(AO95&amp;AO96="SC",AO95&amp;AO96="CC")),"Y",IF(AND(K94&amp;K95&amp;K96="WLW",BK96&lt;&gt;"B",OR(AO94&amp;AO95&amp;AO96="SCC",AO94&amp;AO95&amp;AO96="CCC")),"Y","N"))))</f>
        <v/>
      </c>
      <c r="AV96" s="1" t="str">
        <f>IF(AV95="Y","N",IF(M95="","",IF(AND(R95&amp;R96="WW",OR(AO95&amp;AO96="SC",AO95&amp;AO96="CC")),"Y",IF(AND(R94&amp;R95&amp;R96="WLW",BM96&lt;&gt;"B",OR(AO94&amp;AO95&amp;AO96="SCC",AO94&amp;AO95&amp;AO96="CCC")),"Y","N"))))</f>
        <v/>
      </c>
      <c r="AW96" s="1" t="str">
        <f t="shared" si="79"/>
        <v/>
      </c>
      <c r="AX96" s="1" t="str">
        <f>IF(M95="","",IF(AA96="D3",IF(BG96="P",BM96,""),IF(BG96="B",BM96,"")))</f>
        <v/>
      </c>
      <c r="AY96" s="1" t="str">
        <f>IF(M95="","",IF(AA96="D3",IF(BG96="B",BM96,""),IF(BG96="P",BM96,"")))</f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56"/>
        <v>00000</v>
      </c>
      <c r="BC96" s="1" t="str">
        <f t="shared" si="56"/>
        <v>00000</v>
      </c>
      <c r="BD96" s="1" t="str">
        <f t="shared" si="57"/>
        <v>000000</v>
      </c>
      <c r="BE96" s="1" t="str">
        <f t="shared" si="57"/>
        <v>000000</v>
      </c>
      <c r="BF96" s="1" t="str">
        <f t="shared" si="91"/>
        <v>B</v>
      </c>
      <c r="BG96" s="1" t="str">
        <f t="shared" si="92"/>
        <v>B</v>
      </c>
      <c r="BH96" s="1" t="str">
        <f>IF(AE95="",AF95,AE95)&amp;F95</f>
        <v/>
      </c>
      <c r="BI96" s="1">
        <f t="shared" si="93"/>
        <v>0</v>
      </c>
      <c r="BJ96" s="1" t="str">
        <f>IF(AG95="",AH95,AG95)&amp;K95</f>
        <v/>
      </c>
      <c r="BK96" s="1">
        <f t="shared" si="94"/>
        <v>0</v>
      </c>
      <c r="BL96" s="1" t="str">
        <f>IF(AI95="",AJ95,AI95)&amp;R95</f>
        <v/>
      </c>
      <c r="BM96" s="1">
        <f t="shared" si="95"/>
        <v>0</v>
      </c>
      <c r="BN96" s="1" t="str">
        <f t="shared" si="96"/>
        <v>0</v>
      </c>
      <c r="BO96" s="1" t="str">
        <f t="shared" si="97"/>
        <v>0</v>
      </c>
      <c r="BP96" s="1" t="str">
        <f t="shared" si="98"/>
        <v>0</v>
      </c>
      <c r="BS96" s="1">
        <f>General!A94</f>
        <v>0</v>
      </c>
      <c r="BT96" s="1">
        <f>General!B94</f>
        <v>0</v>
      </c>
      <c r="BU96" s="1">
        <f>General!C94</f>
        <v>0</v>
      </c>
      <c r="BV96" s="1">
        <f>General!D94</f>
        <v>0</v>
      </c>
      <c r="BX96" s="1" t="str">
        <f>General!F94</f>
        <v>WLLLLL</v>
      </c>
      <c r="BY96" s="1">
        <f>General!G94</f>
        <v>-6</v>
      </c>
    </row>
    <row r="97" spans="1:77" ht="15.75" thickBot="1">
      <c r="A97" s="1">
        <v>88</v>
      </c>
      <c r="B97" s="9" t="str">
        <f t="shared" si="69"/>
        <v/>
      </c>
      <c r="C97" s="102" t="str">
        <f t="shared" si="59"/>
        <v/>
      </c>
      <c r="D97" s="97" t="str">
        <f t="shared" si="80"/>
        <v/>
      </c>
      <c r="E97" s="98" t="str">
        <f t="shared" si="81"/>
        <v/>
      </c>
      <c r="F97" s="8" t="str">
        <f t="shared" si="70"/>
        <v/>
      </c>
      <c r="H97" s="105" t="str">
        <f t="shared" si="60"/>
        <v/>
      </c>
      <c r="I97" s="97" t="str">
        <f t="shared" si="82"/>
        <v/>
      </c>
      <c r="J97" s="98" t="str">
        <f t="shared" si="83"/>
        <v/>
      </c>
      <c r="K97" s="8" t="str">
        <f t="shared" si="84"/>
        <v/>
      </c>
      <c r="L97" s="54"/>
      <c r="M97" s="17" t="str">
        <f>IF('Hedging Dashboard'!AH97="","",'Hedging Dashboard'!AH97)</f>
        <v/>
      </c>
      <c r="O97" s="9" t="str">
        <f t="shared" si="61"/>
        <v/>
      </c>
      <c r="P97" s="97" t="str">
        <f t="shared" si="85"/>
        <v/>
      </c>
      <c r="Q97" s="98" t="str">
        <f t="shared" si="86"/>
        <v/>
      </c>
      <c r="R97" s="4" t="str">
        <f t="shared" si="87"/>
        <v/>
      </c>
      <c r="S97" s="4" t="str">
        <f t="shared" si="71"/>
        <v/>
      </c>
      <c r="T97" s="107" t="str">
        <f t="shared" si="88"/>
        <v/>
      </c>
      <c r="U97" s="4" t="str">
        <f>IF(M97="","",IF(B97="NB",U96,IF(T97="",SUM($T$5:$T97)+S97,SUM($T$5:$T97))))</f>
        <v/>
      </c>
      <c r="V97" s="109" t="str">
        <f t="shared" si="58"/>
        <v/>
      </c>
      <c r="W97" s="83" t="e">
        <f>IF(M97="","",IF(K97="W",0+BO97,0-BO97)+IF(F97="W",0+BN97,0-BN97))+IF(R97="W",0+BP97,0-BP97)</f>
        <v>#VALUE!</v>
      </c>
      <c r="X97" s="85" t="str">
        <f t="shared" si="72"/>
        <v/>
      </c>
      <c r="Y97" s="9" t="str">
        <f t="shared" si="64"/>
        <v>B</v>
      </c>
      <c r="Z97" s="4" t="str">
        <f t="shared" si="65"/>
        <v>B</v>
      </c>
      <c r="AA97" s="4" t="str">
        <f t="shared" si="66"/>
        <v>D3</v>
      </c>
      <c r="AB97" s="4" t="str">
        <f t="shared" si="62"/>
        <v/>
      </c>
      <c r="AC97" s="4" t="str">
        <f t="shared" si="67"/>
        <v/>
      </c>
      <c r="AD97" s="4" t="str">
        <f t="shared" si="68"/>
        <v/>
      </c>
      <c r="AE97" s="1" t="str">
        <f>IF(M96="","",IF(Y97="B",IF(M96="P",BI97,""),IF(BG97="P",BI97,"")))</f>
        <v/>
      </c>
      <c r="AF97" s="1" t="str">
        <f>IF(M96="","",IF(Y97="B",IF(M96="B",BI97,""),IF(BG97="B",BI97,"")))</f>
        <v/>
      </c>
      <c r="AG97" s="1" t="str">
        <f>IF(M96="","",IF(Z97="B",IF(M96="P",BK97,""),IF(BG97="B",BK97,"")))</f>
        <v/>
      </c>
      <c r="AH97" s="1" t="str">
        <f>IF(M96="","",IF(Z97="B",IF(M96="B",BK97,""),IF(BG97="P",BK97,"")))</f>
        <v/>
      </c>
      <c r="AI97" s="1" t="str">
        <f t="shared" si="73"/>
        <v/>
      </c>
      <c r="AJ97" s="1" t="str">
        <f t="shared" si="74"/>
        <v/>
      </c>
      <c r="AK97" s="1">
        <f t="shared" si="89"/>
        <v>0</v>
      </c>
      <c r="AL97" s="1">
        <f t="shared" si="90"/>
        <v>0</v>
      </c>
      <c r="AM97" s="1" t="str">
        <f t="shared" si="63"/>
        <v/>
      </c>
      <c r="AN97" s="1">
        <f>IF(X97="",0,IFERROR(VLOOKUP(X92&amp;X93&amp;X94&amp;X95&amp;X96&amp;X97,BX:BY,2,FALSE),0))</f>
        <v>0</v>
      </c>
      <c r="AO97" s="1" t="str">
        <f t="shared" si="99"/>
        <v/>
      </c>
      <c r="AP97" s="1" t="str">
        <f t="shared" si="75"/>
        <v>N</v>
      </c>
      <c r="AQ97" s="1" t="str">
        <f t="shared" si="76"/>
        <v>N</v>
      </c>
      <c r="AR97" s="1" t="str">
        <f t="shared" si="77"/>
        <v>N</v>
      </c>
      <c r="AS97" s="1" t="str">
        <f t="shared" si="78"/>
        <v/>
      </c>
      <c r="AT97" s="15" t="str">
        <f>IF(AT96="Y","N",IF(M96="","",(IF(AND(F96&amp;F97="WW",OR(AO96&amp;AO97="SC",AO96&amp;AO97="CC")),"Y",IF(AND(F95&amp;F96&amp;F97="WLW",BI97&lt;&gt;"B",OR(F95&amp;F96&amp;F97="SCC",F95&amp;F96&amp;F97="CCC")),"Y","N")))))</f>
        <v/>
      </c>
      <c r="AU97" s="1" t="str">
        <f>IF(AU96="Y","N",IF(M96="","",IF(AND(K96&amp;K97="WW",OR(AO96&amp;AO97="SC",AO96&amp;AO97="CC")),"Y",IF(AND(K95&amp;K96&amp;K97="WLW",BK97&lt;&gt;"B",OR(AO95&amp;AO96&amp;AO97="SCC",AO95&amp;AO96&amp;AO97="CCC")),"Y","N"))))</f>
        <v/>
      </c>
      <c r="AV97" s="1" t="str">
        <f>IF(AV96="Y","N",IF(M96="","",IF(AND(R96&amp;R97="WW",OR(AO96&amp;AO97="SC",AO96&amp;AO97="CC")),"Y",IF(AND(R95&amp;R96&amp;R97="WLW",BM97&lt;&gt;"B",OR(AO95&amp;AO96&amp;AO97="SCC",AO95&amp;AO96&amp;AO97="CCC")),"Y","N"))))</f>
        <v/>
      </c>
      <c r="AW97" s="1" t="str">
        <f t="shared" si="79"/>
        <v/>
      </c>
      <c r="AX97" s="1" t="str">
        <f>IF(M96="","",IF(AA97="D3",IF(BG97="P",BM97,""),IF(BG97="B",BM97,"")))</f>
        <v/>
      </c>
      <c r="AY97" s="1" t="str">
        <f>IF(M96="","",IF(AA97="D3",IF(BG97="B",BM97,""),IF(BG97="P",BM97,"")))</f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56"/>
        <v>00000</v>
      </c>
      <c r="BC97" s="1" t="str">
        <f t="shared" si="56"/>
        <v>00000</v>
      </c>
      <c r="BD97" s="1" t="str">
        <f t="shared" si="57"/>
        <v>000000</v>
      </c>
      <c r="BE97" s="1" t="str">
        <f t="shared" si="57"/>
        <v>000000</v>
      </c>
      <c r="BF97" s="1" t="str">
        <f t="shared" si="91"/>
        <v>B</v>
      </c>
      <c r="BG97" s="1" t="str">
        <f t="shared" si="92"/>
        <v>B</v>
      </c>
      <c r="BH97" s="1" t="str">
        <f>IF(AE96="",AF96,AE96)&amp;F96</f>
        <v/>
      </c>
      <c r="BI97" s="1">
        <f t="shared" si="93"/>
        <v>0</v>
      </c>
      <c r="BJ97" s="1" t="str">
        <f>IF(AG96="",AH96,AG96)&amp;K96</f>
        <v/>
      </c>
      <c r="BK97" s="1">
        <f t="shared" si="94"/>
        <v>0</v>
      </c>
      <c r="BL97" s="1" t="str">
        <f>IF(AI96="",AJ96,AI96)&amp;R96</f>
        <v/>
      </c>
      <c r="BM97" s="1">
        <f t="shared" si="95"/>
        <v>0</v>
      </c>
      <c r="BN97" s="1" t="str">
        <f t="shared" si="96"/>
        <v>0</v>
      </c>
      <c r="BO97" s="1" t="str">
        <f t="shared" si="97"/>
        <v>0</v>
      </c>
      <c r="BP97" s="1" t="str">
        <f t="shared" si="98"/>
        <v>0</v>
      </c>
      <c r="BS97" s="1">
        <f>General!A95</f>
        <v>0</v>
      </c>
      <c r="BT97" s="1">
        <f>General!B95</f>
        <v>0</v>
      </c>
      <c r="BU97" s="1">
        <f>General!C95</f>
        <v>0</v>
      </c>
      <c r="BV97" s="1">
        <f>General!D95</f>
        <v>0</v>
      </c>
      <c r="BX97" s="1" t="str">
        <f>General!F95</f>
        <v>WLLLLW</v>
      </c>
      <c r="BY97" s="1">
        <f>General!G95</f>
        <v>1</v>
      </c>
    </row>
    <row r="98" spans="1:77" ht="15.75" thickBot="1">
      <c r="A98" s="1">
        <v>89</v>
      </c>
      <c r="B98" s="9" t="str">
        <f t="shared" si="69"/>
        <v/>
      </c>
      <c r="C98" s="102" t="str">
        <f t="shared" si="59"/>
        <v/>
      </c>
      <c r="D98" s="97" t="str">
        <f t="shared" si="80"/>
        <v/>
      </c>
      <c r="E98" s="98" t="str">
        <f t="shared" si="81"/>
        <v/>
      </c>
      <c r="F98" s="8" t="str">
        <f t="shared" si="70"/>
        <v/>
      </c>
      <c r="H98" s="105" t="str">
        <f t="shared" si="60"/>
        <v/>
      </c>
      <c r="I98" s="97" t="str">
        <f t="shared" si="82"/>
        <v/>
      </c>
      <c r="J98" s="98" t="str">
        <f t="shared" si="83"/>
        <v/>
      </c>
      <c r="K98" s="8" t="str">
        <f t="shared" si="84"/>
        <v/>
      </c>
      <c r="L98" s="54"/>
      <c r="M98" s="17" t="str">
        <f>IF('Hedging Dashboard'!AH98="","",'Hedging Dashboard'!AH98)</f>
        <v/>
      </c>
      <c r="O98" s="9" t="str">
        <f t="shared" si="61"/>
        <v/>
      </c>
      <c r="P98" s="97" t="str">
        <f t="shared" si="85"/>
        <v/>
      </c>
      <c r="Q98" s="98" t="str">
        <f t="shared" si="86"/>
        <v/>
      </c>
      <c r="R98" s="4" t="str">
        <f t="shared" si="87"/>
        <v/>
      </c>
      <c r="S98" s="4" t="str">
        <f t="shared" si="71"/>
        <v/>
      </c>
      <c r="T98" s="107" t="str">
        <f t="shared" si="88"/>
        <v/>
      </c>
      <c r="U98" s="4" t="str">
        <f>IF(M98="","",IF(B98="NB",U97,IF(T98="",SUM($T$5:$T98)+S98,SUM($T$5:$T98))))</f>
        <v/>
      </c>
      <c r="V98" s="109" t="str">
        <f t="shared" si="58"/>
        <v/>
      </c>
      <c r="W98" s="83" t="e">
        <f>IF(M98="","",IF(K98="W",0+BO98,0-BO98)+IF(F98="W",0+BN98,0-BN98))+IF(R98="W",0+BP98,0-BP98)</f>
        <v>#VALUE!</v>
      </c>
      <c r="X98" s="85" t="str">
        <f t="shared" si="72"/>
        <v/>
      </c>
      <c r="Y98" s="9" t="str">
        <f t="shared" si="64"/>
        <v>B</v>
      </c>
      <c r="Z98" s="4" t="str">
        <f t="shared" si="65"/>
        <v>B</v>
      </c>
      <c r="AA98" s="4" t="str">
        <f t="shared" si="66"/>
        <v>D3</v>
      </c>
      <c r="AB98" s="4" t="str">
        <f t="shared" si="62"/>
        <v/>
      </c>
      <c r="AC98" s="4" t="str">
        <f t="shared" si="67"/>
        <v/>
      </c>
      <c r="AD98" s="4" t="str">
        <f t="shared" si="68"/>
        <v/>
      </c>
      <c r="AE98" s="1" t="str">
        <f>IF(M97="","",IF(Y98="B",IF(M97="P",BI98,""),IF(BG98="P",BI98,"")))</f>
        <v/>
      </c>
      <c r="AF98" s="1" t="str">
        <f>IF(M97="","",IF(Y98="B",IF(M97="B",BI98,""),IF(BG98="B",BI98,"")))</f>
        <v/>
      </c>
      <c r="AG98" s="1" t="str">
        <f>IF(M97="","",IF(Z98="B",IF(M97="P",BK98,""),IF(BG98="B",BK98,"")))</f>
        <v/>
      </c>
      <c r="AH98" s="1" t="str">
        <f>IF(M97="","",IF(Z98="B",IF(M97="B",BK98,""),IF(BG98="P",BK98,"")))</f>
        <v/>
      </c>
      <c r="AI98" s="1" t="str">
        <f t="shared" si="73"/>
        <v/>
      </c>
      <c r="AJ98" s="1" t="str">
        <f t="shared" si="74"/>
        <v/>
      </c>
      <c r="AK98" s="1">
        <f t="shared" si="89"/>
        <v>0</v>
      </c>
      <c r="AL98" s="1">
        <f t="shared" si="90"/>
        <v>0</v>
      </c>
      <c r="AM98" s="1" t="str">
        <f t="shared" si="63"/>
        <v/>
      </c>
      <c r="AN98" s="1">
        <f>IF(X98="",0,IFERROR(VLOOKUP(X93&amp;X94&amp;X95&amp;X96&amp;X97&amp;X98,BX:BY,2,FALSE),0))</f>
        <v>0</v>
      </c>
      <c r="AO98" s="1" t="str">
        <f t="shared" si="99"/>
        <v/>
      </c>
      <c r="AP98" s="1" t="str">
        <f t="shared" si="75"/>
        <v>N</v>
      </c>
      <c r="AQ98" s="1" t="str">
        <f t="shared" si="76"/>
        <v>N</v>
      </c>
      <c r="AR98" s="1" t="str">
        <f t="shared" si="77"/>
        <v>N</v>
      </c>
      <c r="AS98" s="1" t="str">
        <f t="shared" si="78"/>
        <v/>
      </c>
      <c r="AT98" s="15" t="str">
        <f>IF(AT97="Y","N",IF(M97="","",(IF(AND(F97&amp;F98="WW",OR(AO97&amp;AO98="SC",AO97&amp;AO98="CC")),"Y",IF(AND(F96&amp;F97&amp;F98="WLW",BI98&lt;&gt;"B",OR(F96&amp;F97&amp;F98="SCC",F96&amp;F97&amp;F98="CCC")),"Y","N")))))</f>
        <v/>
      </c>
      <c r="AU98" s="1" t="str">
        <f>IF(AU97="Y","N",IF(M97="","",IF(AND(K97&amp;K98="WW",OR(AO97&amp;AO98="SC",AO97&amp;AO98="CC")),"Y",IF(AND(K96&amp;K97&amp;K98="WLW",BK98&lt;&gt;"B",OR(AO96&amp;AO97&amp;AO98="SCC",AO96&amp;AO97&amp;AO98="CCC")),"Y","N"))))</f>
        <v/>
      </c>
      <c r="AV98" s="1" t="str">
        <f>IF(AV97="Y","N",IF(M97="","",IF(AND(R97&amp;R98="WW",OR(AO97&amp;AO98="SC",AO97&amp;AO98="CC")),"Y",IF(AND(R96&amp;R97&amp;R98="WLW",BM98&lt;&gt;"B",OR(AO96&amp;AO97&amp;AO98="SCC",AO96&amp;AO97&amp;AO98="CCC")),"Y","N"))))</f>
        <v/>
      </c>
      <c r="AW98" s="1" t="str">
        <f t="shared" si="79"/>
        <v/>
      </c>
      <c r="AX98" s="1" t="str">
        <f>IF(M97="","",IF(AA98="D3",IF(BG98="P",BM98,""),IF(BG98="B",BM98,"")))</f>
        <v/>
      </c>
      <c r="AY98" s="1" t="str">
        <f>IF(M97="","",IF(AA98="D3",IF(BG98="B",BM98,""),IF(BG98="P",BM98,"")))</f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56"/>
        <v>00000</v>
      </c>
      <c r="BC98" s="1" t="str">
        <f t="shared" si="56"/>
        <v>00000</v>
      </c>
      <c r="BD98" s="1" t="str">
        <f t="shared" si="57"/>
        <v>000000</v>
      </c>
      <c r="BE98" s="1" t="str">
        <f t="shared" si="57"/>
        <v>000000</v>
      </c>
      <c r="BF98" s="1" t="str">
        <f t="shared" si="91"/>
        <v>B</v>
      </c>
      <c r="BG98" s="1" t="str">
        <f t="shared" si="92"/>
        <v>B</v>
      </c>
      <c r="BH98" s="1" t="str">
        <f>IF(AE97="",AF97,AE97)&amp;F97</f>
        <v/>
      </c>
      <c r="BI98" s="1">
        <f t="shared" si="93"/>
        <v>0</v>
      </c>
      <c r="BJ98" s="1" t="str">
        <f>IF(AG97="",AH97,AG97)&amp;K97</f>
        <v/>
      </c>
      <c r="BK98" s="1">
        <f t="shared" si="94"/>
        <v>0</v>
      </c>
      <c r="BL98" s="1" t="str">
        <f>IF(AI97="",AJ97,AI97)&amp;R97</f>
        <v/>
      </c>
      <c r="BM98" s="1">
        <f t="shared" si="95"/>
        <v>0</v>
      </c>
      <c r="BN98" s="1" t="str">
        <f t="shared" si="96"/>
        <v>0</v>
      </c>
      <c r="BO98" s="1" t="str">
        <f t="shared" si="97"/>
        <v>0</v>
      </c>
      <c r="BP98" s="1" t="str">
        <f t="shared" si="98"/>
        <v>0</v>
      </c>
      <c r="BS98" s="1">
        <f>General!A96</f>
        <v>0</v>
      </c>
      <c r="BT98" s="1">
        <f>General!B96</f>
        <v>0</v>
      </c>
      <c r="BU98" s="1">
        <f>General!C96</f>
        <v>0</v>
      </c>
      <c r="BV98" s="1">
        <f>General!D96</f>
        <v>0</v>
      </c>
      <c r="BX98" s="1" t="str">
        <f>General!F96</f>
        <v>WLLLWL</v>
      </c>
      <c r="BY98" s="1">
        <f>General!G96</f>
        <v>-1</v>
      </c>
    </row>
    <row r="99" spans="1:77" ht="15.75" thickBot="1">
      <c r="A99" s="1">
        <v>90</v>
      </c>
      <c r="B99" s="86" t="str">
        <f t="shared" si="69"/>
        <v/>
      </c>
      <c r="C99" s="103" t="str">
        <f t="shared" si="59"/>
        <v/>
      </c>
      <c r="D99" s="99" t="str">
        <f t="shared" si="80"/>
        <v/>
      </c>
      <c r="E99" s="100" t="str">
        <f t="shared" si="81"/>
        <v/>
      </c>
      <c r="F99" s="10" t="str">
        <f t="shared" si="70"/>
        <v/>
      </c>
      <c r="H99" s="106" t="str">
        <f t="shared" si="60"/>
        <v/>
      </c>
      <c r="I99" s="99" t="str">
        <f t="shared" si="82"/>
        <v/>
      </c>
      <c r="J99" s="100" t="str">
        <f t="shared" si="83"/>
        <v/>
      </c>
      <c r="K99" s="10" t="str">
        <f t="shared" si="84"/>
        <v/>
      </c>
      <c r="L99" s="54"/>
      <c r="M99" s="18" t="str">
        <f>IF('Hedging Dashboard'!AH99="","",'Hedging Dashboard'!AH99)</f>
        <v/>
      </c>
      <c r="O99" s="86" t="str">
        <f t="shared" si="61"/>
        <v/>
      </c>
      <c r="P99" s="99" t="str">
        <f t="shared" si="85"/>
        <v/>
      </c>
      <c r="Q99" s="100" t="str">
        <f t="shared" si="86"/>
        <v/>
      </c>
      <c r="R99" s="5" t="str">
        <f t="shared" si="87"/>
        <v/>
      </c>
      <c r="S99" s="5" t="str">
        <f t="shared" si="71"/>
        <v/>
      </c>
      <c r="T99" s="107" t="str">
        <f t="shared" si="88"/>
        <v/>
      </c>
      <c r="U99" s="5" t="str">
        <f>IF(M99="","",IF(B99="NB",U98,IF(T99="",SUM($T$5:$T99)+S99,SUM($T$5:$T99))))</f>
        <v/>
      </c>
      <c r="V99" s="110" t="str">
        <f t="shared" si="58"/>
        <v/>
      </c>
      <c r="W99" s="83" t="e">
        <f>IF(M99="","",IF(K99="W",0+BO99,0-BO99)+IF(F99="W",0+BN99,0-BN99))+IF(R99="W",0+BP99,0-BP99)</f>
        <v>#VALUE!</v>
      </c>
      <c r="X99" s="85" t="str">
        <f t="shared" si="72"/>
        <v/>
      </c>
      <c r="Y99" s="9" t="str">
        <f t="shared" si="64"/>
        <v>B</v>
      </c>
      <c r="Z99" s="4" t="str">
        <f t="shared" si="65"/>
        <v>B</v>
      </c>
      <c r="AA99" s="4" t="str">
        <f t="shared" si="66"/>
        <v>D3</v>
      </c>
      <c r="AB99" s="4" t="str">
        <f t="shared" si="62"/>
        <v/>
      </c>
      <c r="AC99" s="4" t="str">
        <f t="shared" si="67"/>
        <v/>
      </c>
      <c r="AD99" s="4" t="str">
        <f t="shared" si="68"/>
        <v/>
      </c>
      <c r="AE99" s="1" t="str">
        <f>IF(M98="","",IF(Y99="B",IF(M98="P",BI99,""),IF(BG99="P",BI99,"")))</f>
        <v/>
      </c>
      <c r="AF99" s="1" t="str">
        <f>IF(M98="","",IF(Y99="B",IF(M98="B",BI99,""),IF(BG99="B",BI99,"")))</f>
        <v/>
      </c>
      <c r="AG99" s="1" t="str">
        <f>IF(M98="","",IF(Z99="B",IF(M98="P",BK99,""),IF(BG99="B",BK99,"")))</f>
        <v/>
      </c>
      <c r="AH99" s="1" t="str">
        <f>IF(M98="","",IF(Z99="B",IF(M98="B",BK99,""),IF(BG99="P",BK99,"")))</f>
        <v/>
      </c>
      <c r="AI99" s="1" t="str">
        <f t="shared" si="73"/>
        <v/>
      </c>
      <c r="AJ99" s="1" t="str">
        <f t="shared" si="74"/>
        <v/>
      </c>
      <c r="AK99" s="1">
        <f t="shared" si="89"/>
        <v>0</v>
      </c>
      <c r="AL99" s="1">
        <f t="shared" si="90"/>
        <v>0</v>
      </c>
      <c r="AM99" s="1" t="str">
        <f t="shared" si="63"/>
        <v/>
      </c>
      <c r="AN99" s="1">
        <f>IF(X99="",0,IFERROR(VLOOKUP(X94&amp;X95&amp;X96&amp;X97&amp;X98&amp;X99,BX:BY,2,FALSE),0))</f>
        <v>0</v>
      </c>
      <c r="AO99" s="1" t="str">
        <f t="shared" si="99"/>
        <v/>
      </c>
      <c r="AP99" s="1" t="str">
        <f t="shared" si="75"/>
        <v>N</v>
      </c>
      <c r="AQ99" s="1" t="str">
        <f t="shared" si="76"/>
        <v>N</v>
      </c>
      <c r="AR99" s="1" t="str">
        <f t="shared" si="77"/>
        <v>N</v>
      </c>
      <c r="AS99" s="1" t="str">
        <f t="shared" si="78"/>
        <v/>
      </c>
      <c r="AT99" s="15" t="str">
        <f>IF(AT98="Y","N",IF(M98="","",(IF(AND(F98&amp;F99="WW",OR(AO98&amp;AO99="SC",AO98&amp;AO99="CC")),"Y",IF(AND(F97&amp;F98&amp;F99="WLW",BI99&lt;&gt;"B",OR(F97&amp;F98&amp;F99="SCC",F97&amp;F98&amp;F99="CCC")),"Y","N")))))</f>
        <v/>
      </c>
      <c r="AU99" s="1" t="str">
        <f>IF(AU98="Y","N",IF(M98="","",IF(AND(K98&amp;K99="WW",OR(AO98&amp;AO99="SC",AO98&amp;AO99="CC")),"Y",IF(AND(K97&amp;K98&amp;K99="WLW",BK99&lt;&gt;"B",OR(AO97&amp;AO98&amp;AO99="SCC",AO97&amp;AO98&amp;AO99="CCC")),"Y","N"))))</f>
        <v/>
      </c>
      <c r="AV99" s="1" t="str">
        <f>IF(AV98="Y","N",IF(M98="","",IF(AND(R98&amp;R99="WW",OR(AO98&amp;AO99="SC",AO98&amp;AO99="CC")),"Y",IF(AND(R97&amp;R98&amp;R99="WLW",BM99&lt;&gt;"B",OR(AO97&amp;AO98&amp;AO99="SCC",AO97&amp;AO98&amp;AO99="CCC")),"Y","N"))))</f>
        <v/>
      </c>
      <c r="AW99" s="1" t="str">
        <f t="shared" si="79"/>
        <v/>
      </c>
      <c r="AX99" s="1" t="str">
        <f>IF(M98="","",IF(AA99="D3",IF(BG99="P",BM99,""),IF(BG99="B",BM99,"")))</f>
        <v/>
      </c>
      <c r="AY99" s="1" t="str">
        <f>IF(M98="","",IF(AA99="D3",IF(BG99="B",BM99,""),IF(BG99="P",BM99,"")))</f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56"/>
        <v>00000</v>
      </c>
      <c r="BC99" s="1" t="str">
        <f t="shared" si="56"/>
        <v>00000</v>
      </c>
      <c r="BD99" s="1" t="str">
        <f t="shared" si="57"/>
        <v>000000</v>
      </c>
      <c r="BE99" s="1" t="str">
        <f t="shared" si="57"/>
        <v>000000</v>
      </c>
      <c r="BF99" s="1" t="str">
        <f t="shared" si="91"/>
        <v>B</v>
      </c>
      <c r="BG99" s="1" t="str">
        <f t="shared" si="92"/>
        <v>B</v>
      </c>
      <c r="BH99" s="1" t="str">
        <f>IF(AE98="",AF98,AE98)&amp;F98</f>
        <v/>
      </c>
      <c r="BI99" s="1">
        <f t="shared" si="93"/>
        <v>0</v>
      </c>
      <c r="BJ99" s="1" t="str">
        <f>IF(AG98="",AH98,AG98)&amp;K98</f>
        <v/>
      </c>
      <c r="BK99" s="1">
        <f t="shared" si="94"/>
        <v>0</v>
      </c>
      <c r="BL99" s="1" t="str">
        <f>IF(AI98="",AJ98,AI98)&amp;R98</f>
        <v/>
      </c>
      <c r="BM99" s="1">
        <f t="shared" si="95"/>
        <v>0</v>
      </c>
      <c r="BN99" s="1" t="str">
        <f t="shared" si="96"/>
        <v>0</v>
      </c>
      <c r="BO99" s="1" t="str">
        <f t="shared" si="97"/>
        <v>0</v>
      </c>
      <c r="BP99" s="1" t="str">
        <f t="shared" si="98"/>
        <v>0</v>
      </c>
      <c r="BS99" s="1">
        <f>General!A97</f>
        <v>0</v>
      </c>
      <c r="BT99" s="1">
        <f>General!B97</f>
        <v>0</v>
      </c>
      <c r="BU99" s="1">
        <f>General!C97</f>
        <v>0</v>
      </c>
      <c r="BV99" s="1">
        <f>General!D97</f>
        <v>0</v>
      </c>
      <c r="BX99" s="1" t="str">
        <f>General!F97</f>
        <v>WLLLWW</v>
      </c>
      <c r="BY99" s="1">
        <f>General!G97</f>
        <v>3</v>
      </c>
    </row>
    <row r="100" spans="1:77" ht="15.75" thickBot="1">
      <c r="A100" s="1">
        <v>91</v>
      </c>
      <c r="B100" s="12" t="str">
        <f t="shared" si="69"/>
        <v/>
      </c>
      <c r="C100" s="101" t="str">
        <f t="shared" si="59"/>
        <v/>
      </c>
      <c r="D100" s="13" t="str">
        <f t="shared" si="80"/>
        <v/>
      </c>
      <c r="E100" s="45" t="str">
        <f t="shared" si="81"/>
        <v/>
      </c>
      <c r="F100" s="14" t="str">
        <f t="shared" si="70"/>
        <v/>
      </c>
      <c r="H100" s="104" t="str">
        <f t="shared" si="60"/>
        <v/>
      </c>
      <c r="I100" s="13" t="str">
        <f t="shared" si="82"/>
        <v/>
      </c>
      <c r="J100" s="45" t="str">
        <f t="shared" si="83"/>
        <v/>
      </c>
      <c r="K100" s="14" t="str">
        <f t="shared" si="84"/>
        <v/>
      </c>
      <c r="L100" s="54"/>
      <c r="M100" s="16" t="str">
        <f>IF('Hedging Dashboard'!AH100="","",'Hedging Dashboard'!AH100)</f>
        <v/>
      </c>
      <c r="O100" s="12" t="str">
        <f t="shared" si="61"/>
        <v/>
      </c>
      <c r="P100" s="13" t="str">
        <f t="shared" si="85"/>
        <v/>
      </c>
      <c r="Q100" s="45" t="str">
        <f t="shared" si="86"/>
        <v/>
      </c>
      <c r="R100" s="96" t="str">
        <f t="shared" si="87"/>
        <v/>
      </c>
      <c r="S100" s="96" t="str">
        <f t="shared" si="71"/>
        <v/>
      </c>
      <c r="T100" s="107" t="str">
        <f t="shared" si="88"/>
        <v/>
      </c>
      <c r="U100" s="96" t="str">
        <f>IF(M100="","",IF(B100="NB",U99,IF(T100="",SUM($T$5:$T100)+S100,SUM($T$5:$T100))))</f>
        <v/>
      </c>
      <c r="V100" s="108" t="str">
        <f t="shared" si="58"/>
        <v/>
      </c>
      <c r="W100" s="83" t="e">
        <f>IF(M100="","",IF(K100="W",0+BO100,0-BO100)+IF(F100="W",0+BN100,0-BN100))+IF(R100="W",0+BP100,0-BP100)</f>
        <v>#VALUE!</v>
      </c>
      <c r="X100" s="85" t="str">
        <f t="shared" si="72"/>
        <v/>
      </c>
      <c r="Y100" s="9" t="str">
        <f t="shared" si="64"/>
        <v>B</v>
      </c>
      <c r="Z100" s="4" t="str">
        <f t="shared" si="65"/>
        <v>B</v>
      </c>
      <c r="AA100" s="4" t="str">
        <f t="shared" si="66"/>
        <v>D3</v>
      </c>
      <c r="AB100" s="4" t="str">
        <f t="shared" si="62"/>
        <v/>
      </c>
      <c r="AC100" s="4" t="str">
        <f t="shared" si="67"/>
        <v/>
      </c>
      <c r="AD100" s="4" t="str">
        <f t="shared" si="68"/>
        <v/>
      </c>
      <c r="AE100" s="1" t="str">
        <f>IF(M99="","",IF(Y100="B",IF(M99="P",BI100,""),IF(BG100="P",BI100,"")))</f>
        <v/>
      </c>
      <c r="AF100" s="1" t="str">
        <f>IF(M99="","",IF(Y100="B",IF(M99="B",BI100,""),IF(BG100="B",BI100,"")))</f>
        <v/>
      </c>
      <c r="AG100" s="1" t="str">
        <f>IF(M99="","",IF(Z100="B",IF(M99="P",BK100,""),IF(BG100="B",BK100,"")))</f>
        <v/>
      </c>
      <c r="AH100" s="1" t="str">
        <f>IF(M99="","",IF(Z100="B",IF(M99="B",BK100,""),IF(BG100="P",BK100,"")))</f>
        <v/>
      </c>
      <c r="AI100" s="1" t="str">
        <f t="shared" si="73"/>
        <v/>
      </c>
      <c r="AJ100" s="1" t="str">
        <f t="shared" si="74"/>
        <v/>
      </c>
      <c r="AK100" s="1">
        <f t="shared" si="89"/>
        <v>0</v>
      </c>
      <c r="AL100" s="1">
        <f t="shared" si="90"/>
        <v>0</v>
      </c>
      <c r="AM100" s="1" t="str">
        <f t="shared" si="63"/>
        <v/>
      </c>
      <c r="AN100" s="1">
        <f>IF(X100="",0,IFERROR(VLOOKUP(X95&amp;X96&amp;X97&amp;X98&amp;X99&amp;X100,BX:BY,2,FALSE),0))</f>
        <v>0</v>
      </c>
      <c r="AO100" s="1" t="str">
        <f t="shared" si="99"/>
        <v/>
      </c>
      <c r="AP100" s="1" t="str">
        <f t="shared" si="75"/>
        <v>N</v>
      </c>
      <c r="AQ100" s="1" t="str">
        <f t="shared" si="76"/>
        <v>N</v>
      </c>
      <c r="AR100" s="1" t="str">
        <f t="shared" si="77"/>
        <v>N</v>
      </c>
      <c r="AS100" s="1" t="str">
        <f t="shared" si="78"/>
        <v/>
      </c>
      <c r="AT100" s="15" t="str">
        <f>IF(AT99="Y","N",IF(M99="","",(IF(AND(F99&amp;F100="WW",OR(AO99&amp;AO100="SC",AO99&amp;AO100="CC")),"Y",IF(AND(F98&amp;F99&amp;F100="WLW",BI100&lt;&gt;"B",OR(F98&amp;F99&amp;F100="SCC",F98&amp;F99&amp;F100="CCC")),"Y","N")))))</f>
        <v/>
      </c>
      <c r="AU100" s="1" t="str">
        <f>IF(AU99="Y","N",IF(M99="","",IF(AND(K99&amp;K100="WW",OR(AO99&amp;AO100="SC",AO99&amp;AO100="CC")),"Y",IF(AND(K98&amp;K99&amp;K100="WLW",BK100&lt;&gt;"B",OR(AO98&amp;AO99&amp;AO100="SCC",AO98&amp;AO99&amp;AO100="CCC")),"Y","N"))))</f>
        <v/>
      </c>
      <c r="AV100" s="1" t="str">
        <f>IF(AV99="Y","N",IF(M99="","",IF(AND(R99&amp;R100="WW",OR(AO99&amp;AO100="SC",AO99&amp;AO100="CC")),"Y",IF(AND(R98&amp;R99&amp;R100="WLW",BM100&lt;&gt;"B",OR(AO98&amp;AO99&amp;AO100="SCC",AO98&amp;AO99&amp;AO100="CCC")),"Y","N"))))</f>
        <v/>
      </c>
      <c r="AW100" s="1" t="str">
        <f t="shared" si="79"/>
        <v/>
      </c>
      <c r="AX100" s="1" t="str">
        <f>IF(M99="","",IF(AA100="D3",IF(BG100="P",BM100,""),IF(BG100="B",BM100,"")))</f>
        <v/>
      </c>
      <c r="AY100" s="1" t="str">
        <f>IF(M99="","",IF(AA100="D3",IF(BG100="B",BM100,""),IF(BG100="P",BM100,"")))</f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56"/>
        <v>00000</v>
      </c>
      <c r="BC100" s="1" t="str">
        <f t="shared" si="56"/>
        <v>00000</v>
      </c>
      <c r="BD100" s="1" t="str">
        <f t="shared" si="57"/>
        <v>000000</v>
      </c>
      <c r="BE100" s="1" t="str">
        <f t="shared" si="57"/>
        <v>000000</v>
      </c>
      <c r="BF100" s="1" t="str">
        <f t="shared" si="91"/>
        <v>B</v>
      </c>
      <c r="BG100" s="1" t="str">
        <f t="shared" si="92"/>
        <v>B</v>
      </c>
      <c r="BH100" s="1" t="str">
        <f>IF(AE99="",AF99,AE99)&amp;F99</f>
        <v/>
      </c>
      <c r="BI100" s="1">
        <f t="shared" si="93"/>
        <v>0</v>
      </c>
      <c r="BJ100" s="1" t="str">
        <f>IF(AG99="",AH99,AG99)&amp;K99</f>
        <v/>
      </c>
      <c r="BK100" s="1">
        <f t="shared" si="94"/>
        <v>0</v>
      </c>
      <c r="BL100" s="1" t="str">
        <f>IF(AI99="",AJ99,AI99)&amp;R99</f>
        <v/>
      </c>
      <c r="BM100" s="1">
        <f t="shared" si="95"/>
        <v>0</v>
      </c>
      <c r="BN100" s="1" t="str">
        <f t="shared" si="96"/>
        <v>0</v>
      </c>
      <c r="BO100" s="1" t="str">
        <f t="shared" si="97"/>
        <v>0</v>
      </c>
      <c r="BP100" s="1" t="str">
        <f t="shared" si="98"/>
        <v>0</v>
      </c>
      <c r="BS100" s="1">
        <f>General!A98</f>
        <v>0</v>
      </c>
      <c r="BT100" s="1">
        <f>General!B98</f>
        <v>0</v>
      </c>
      <c r="BU100" s="1">
        <f>General!C98</f>
        <v>0</v>
      </c>
      <c r="BV100" s="1">
        <f>General!D98</f>
        <v>0</v>
      </c>
      <c r="BX100" s="1" t="str">
        <f>General!F98</f>
        <v>WLLWLL</v>
      </c>
      <c r="BY100" s="1">
        <f>General!G98</f>
        <v>-3</v>
      </c>
    </row>
    <row r="101" spans="1:77" ht="15.75" thickBot="1">
      <c r="A101" s="1">
        <v>92</v>
      </c>
      <c r="B101" s="9" t="str">
        <f t="shared" si="69"/>
        <v/>
      </c>
      <c r="C101" s="102" t="str">
        <f t="shared" si="59"/>
        <v/>
      </c>
      <c r="D101" s="97" t="str">
        <f t="shared" si="80"/>
        <v/>
      </c>
      <c r="E101" s="98" t="str">
        <f t="shared" si="81"/>
        <v/>
      </c>
      <c r="F101" s="8" t="str">
        <f t="shared" si="70"/>
        <v/>
      </c>
      <c r="H101" s="105" t="str">
        <f t="shared" si="60"/>
        <v/>
      </c>
      <c r="I101" s="97" t="str">
        <f t="shared" si="82"/>
        <v/>
      </c>
      <c r="J101" s="98" t="str">
        <f t="shared" si="83"/>
        <v/>
      </c>
      <c r="K101" s="8" t="str">
        <f t="shared" si="84"/>
        <v/>
      </c>
      <c r="L101" s="54"/>
      <c r="M101" s="17" t="str">
        <f>IF('Hedging Dashboard'!AH101="","",'Hedging Dashboard'!AH101)</f>
        <v/>
      </c>
      <c r="O101" s="9" t="str">
        <f t="shared" si="61"/>
        <v/>
      </c>
      <c r="P101" s="97" t="str">
        <f t="shared" si="85"/>
        <v/>
      </c>
      <c r="Q101" s="98" t="str">
        <f t="shared" si="86"/>
        <v/>
      </c>
      <c r="R101" s="4" t="str">
        <f t="shared" si="87"/>
        <v/>
      </c>
      <c r="S101" s="4" t="str">
        <f t="shared" si="71"/>
        <v/>
      </c>
      <c r="T101" s="107" t="str">
        <f t="shared" si="88"/>
        <v/>
      </c>
      <c r="U101" s="4" t="str">
        <f>IF(M101="","",IF(B101="NB",U100,IF(T101="",SUM($T$5:$T101)+S101,SUM($T$5:$T101))))</f>
        <v/>
      </c>
      <c r="V101" s="109" t="str">
        <f t="shared" si="58"/>
        <v/>
      </c>
      <c r="W101" s="83" t="e">
        <f>IF(M101="","",IF(K101="W",0+BO101,0-BO101)+IF(F101="W",0+BN101,0-BN101))+IF(R101="W",0+BP101,0-BP101)</f>
        <v>#VALUE!</v>
      </c>
      <c r="X101" s="85" t="str">
        <f t="shared" si="72"/>
        <v/>
      </c>
      <c r="Y101" s="9" t="str">
        <f t="shared" si="64"/>
        <v>B</v>
      </c>
      <c r="Z101" s="4" t="str">
        <f t="shared" si="65"/>
        <v>B</v>
      </c>
      <c r="AA101" s="4" t="str">
        <f t="shared" si="66"/>
        <v>D3</v>
      </c>
      <c r="AB101" s="4" t="str">
        <f t="shared" si="62"/>
        <v/>
      </c>
      <c r="AC101" s="4" t="str">
        <f t="shared" si="67"/>
        <v/>
      </c>
      <c r="AD101" s="4" t="str">
        <f t="shared" si="68"/>
        <v/>
      </c>
      <c r="AE101" s="1" t="str">
        <f>IF(M100="","",IF(Y101="B",IF(M100="P",BI101,""),IF(BG101="P",BI101,"")))</f>
        <v/>
      </c>
      <c r="AF101" s="1" t="str">
        <f>IF(M100="","",IF(Y101="B",IF(M100="B",BI101,""),IF(BG101="B",BI101,"")))</f>
        <v/>
      </c>
      <c r="AG101" s="1" t="str">
        <f>IF(M100="","",IF(Z101="B",IF(M100="P",BK101,""),IF(BG101="B",BK101,"")))</f>
        <v/>
      </c>
      <c r="AH101" s="1" t="str">
        <f>IF(M100="","",IF(Z101="B",IF(M100="B",BK101,""),IF(BG101="P",BK101,"")))</f>
        <v/>
      </c>
      <c r="AI101" s="1" t="str">
        <f t="shared" si="73"/>
        <v/>
      </c>
      <c r="AJ101" s="1" t="str">
        <f t="shared" si="74"/>
        <v/>
      </c>
      <c r="AK101" s="1">
        <f t="shared" si="89"/>
        <v>0</v>
      </c>
      <c r="AL101" s="1">
        <f t="shared" si="90"/>
        <v>0</v>
      </c>
      <c r="AM101" s="1" t="str">
        <f t="shared" si="63"/>
        <v/>
      </c>
      <c r="AN101" s="1">
        <f>IF(X101="",0,IFERROR(VLOOKUP(X96&amp;X97&amp;X98&amp;X99&amp;X100&amp;X101,BX:BY,2,FALSE),0))</f>
        <v>0</v>
      </c>
      <c r="AO101" s="1" t="str">
        <f t="shared" si="99"/>
        <v/>
      </c>
      <c r="AP101" s="1" t="str">
        <f t="shared" si="75"/>
        <v>N</v>
      </c>
      <c r="AQ101" s="1" t="str">
        <f t="shared" si="76"/>
        <v>N</v>
      </c>
      <c r="AR101" s="1" t="str">
        <f t="shared" si="77"/>
        <v>N</v>
      </c>
      <c r="AS101" s="1" t="str">
        <f t="shared" si="78"/>
        <v/>
      </c>
      <c r="AT101" s="15" t="str">
        <f>IF(AT100="Y","N",IF(M100="","",(IF(AND(F100&amp;F101="WW",OR(AO100&amp;AO101="SC",AO100&amp;AO101="CC")),"Y",IF(AND(F99&amp;F100&amp;F101="WLW",BI101&lt;&gt;"B",OR(F99&amp;F100&amp;F101="SCC",F99&amp;F100&amp;F101="CCC")),"Y","N")))))</f>
        <v/>
      </c>
      <c r="AU101" s="1" t="str">
        <f>IF(AU100="Y","N",IF(M100="","",IF(AND(K100&amp;K101="WW",OR(AO100&amp;AO101="SC",AO100&amp;AO101="CC")),"Y",IF(AND(K99&amp;K100&amp;K101="WLW",BK101&lt;&gt;"B",OR(AO99&amp;AO100&amp;AO101="SCC",AO99&amp;AO100&amp;AO101="CCC")),"Y","N"))))</f>
        <v/>
      </c>
      <c r="AV101" s="1" t="str">
        <f>IF(AV100="Y","N",IF(M100="","",IF(AND(R100&amp;R101="WW",OR(AO100&amp;AO101="SC",AO100&amp;AO101="CC")),"Y",IF(AND(R99&amp;R100&amp;R101="WLW",BM101&lt;&gt;"B",OR(AO99&amp;AO100&amp;AO101="SCC",AO99&amp;AO100&amp;AO101="CCC")),"Y","N"))))</f>
        <v/>
      </c>
      <c r="AW101" s="1" t="str">
        <f t="shared" si="79"/>
        <v/>
      </c>
      <c r="AX101" s="1" t="str">
        <f>IF(M100="","",IF(AA101="D3",IF(BG101="P",BM101,""),IF(BG101="B",BM101,"")))</f>
        <v/>
      </c>
      <c r="AY101" s="1" t="str">
        <f>IF(M100="","",IF(AA101="D3",IF(BG101="B",BM101,""),IF(BG101="P",BM101,"")))</f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56"/>
        <v>00000</v>
      </c>
      <c r="BC101" s="1" t="str">
        <f t="shared" si="56"/>
        <v>00000</v>
      </c>
      <c r="BD101" s="1" t="str">
        <f t="shared" si="57"/>
        <v>000000</v>
      </c>
      <c r="BE101" s="1" t="str">
        <f t="shared" si="57"/>
        <v>000000</v>
      </c>
      <c r="BF101" s="1" t="str">
        <f t="shared" si="91"/>
        <v>B</v>
      </c>
      <c r="BG101" s="1" t="str">
        <f t="shared" si="92"/>
        <v>B</v>
      </c>
      <c r="BH101" s="1" t="str">
        <f>IF(AE100="",AF100,AE100)&amp;F100</f>
        <v/>
      </c>
      <c r="BI101" s="1">
        <f t="shared" si="93"/>
        <v>0</v>
      </c>
      <c r="BJ101" s="1" t="str">
        <f>IF(AG100="",AH100,AG100)&amp;K100</f>
        <v/>
      </c>
      <c r="BK101" s="1">
        <f t="shared" si="94"/>
        <v>0</v>
      </c>
      <c r="BL101" s="1" t="str">
        <f>IF(AI100="",AJ100,AI100)&amp;R100</f>
        <v/>
      </c>
      <c r="BM101" s="1">
        <f t="shared" si="95"/>
        <v>0</v>
      </c>
      <c r="BN101" s="1" t="str">
        <f t="shared" si="96"/>
        <v>0</v>
      </c>
      <c r="BO101" s="1" t="str">
        <f t="shared" si="97"/>
        <v>0</v>
      </c>
      <c r="BP101" s="1" t="str">
        <f t="shared" si="98"/>
        <v>0</v>
      </c>
      <c r="BS101" s="1">
        <f>General!A99</f>
        <v>0</v>
      </c>
      <c r="BT101" s="1">
        <f>General!B99</f>
        <v>0</v>
      </c>
      <c r="BU101" s="1">
        <f>General!C99</f>
        <v>0</v>
      </c>
      <c r="BV101" s="1">
        <f>General!D99</f>
        <v>0</v>
      </c>
      <c r="BX101" s="1" t="str">
        <f>General!F99</f>
        <v>WLLWLW</v>
      </c>
      <c r="BY101" s="1">
        <f>General!G99</f>
        <v>1</v>
      </c>
    </row>
    <row r="102" spans="1:77" ht="15.75" thickBot="1">
      <c r="A102" s="1">
        <v>93</v>
      </c>
      <c r="B102" s="9" t="str">
        <f t="shared" si="69"/>
        <v/>
      </c>
      <c r="C102" s="102" t="str">
        <f t="shared" si="59"/>
        <v/>
      </c>
      <c r="D102" s="97" t="str">
        <f t="shared" si="80"/>
        <v/>
      </c>
      <c r="E102" s="98" t="str">
        <f t="shared" si="81"/>
        <v/>
      </c>
      <c r="F102" s="8" t="str">
        <f t="shared" si="70"/>
        <v/>
      </c>
      <c r="H102" s="105" t="str">
        <f t="shared" si="60"/>
        <v/>
      </c>
      <c r="I102" s="97" t="str">
        <f t="shared" si="82"/>
        <v/>
      </c>
      <c r="J102" s="98" t="str">
        <f t="shared" si="83"/>
        <v/>
      </c>
      <c r="K102" s="8" t="str">
        <f t="shared" si="84"/>
        <v/>
      </c>
      <c r="L102" s="54"/>
      <c r="M102" s="17" t="str">
        <f>IF('Hedging Dashboard'!AH102="","",'Hedging Dashboard'!AH102)</f>
        <v/>
      </c>
      <c r="O102" s="9" t="str">
        <f t="shared" si="61"/>
        <v/>
      </c>
      <c r="P102" s="97" t="str">
        <f t="shared" si="85"/>
        <v/>
      </c>
      <c r="Q102" s="98" t="str">
        <f t="shared" si="86"/>
        <v/>
      </c>
      <c r="R102" s="4" t="str">
        <f t="shared" si="87"/>
        <v/>
      </c>
      <c r="S102" s="4" t="str">
        <f t="shared" si="71"/>
        <v/>
      </c>
      <c r="T102" s="107" t="str">
        <f t="shared" si="88"/>
        <v/>
      </c>
      <c r="U102" s="4" t="str">
        <f>IF(M102="","",IF(B102="NB",U101,IF(T102="",SUM($T$5:$T102)+S102,SUM($T$5:$T102))))</f>
        <v/>
      </c>
      <c r="V102" s="109" t="str">
        <f t="shared" si="58"/>
        <v/>
      </c>
      <c r="W102" s="83" t="e">
        <f>IF(M102="","",IF(K102="W",0+BO102,0-BO102)+IF(F102="W",0+BN102,0-BN102))+IF(R102="W",0+BP102,0-BP102)</f>
        <v>#VALUE!</v>
      </c>
      <c r="X102" s="85" t="str">
        <f t="shared" si="72"/>
        <v/>
      </c>
      <c r="Y102" s="9" t="str">
        <f t="shared" si="64"/>
        <v>B</v>
      </c>
      <c r="Z102" s="4" t="str">
        <f t="shared" si="65"/>
        <v>B</v>
      </c>
      <c r="AA102" s="4" t="str">
        <f t="shared" si="66"/>
        <v>D3</v>
      </c>
      <c r="AB102" s="4" t="str">
        <f t="shared" si="62"/>
        <v/>
      </c>
      <c r="AC102" s="4" t="str">
        <f t="shared" si="67"/>
        <v/>
      </c>
      <c r="AD102" s="4" t="str">
        <f t="shared" si="68"/>
        <v/>
      </c>
      <c r="AE102" s="1" t="str">
        <f>IF(M101="","",IF(Y102="B",IF(M101="P",BI102,""),IF(BG102="P",BI102,"")))</f>
        <v/>
      </c>
      <c r="AF102" s="1" t="str">
        <f>IF(M101="","",IF(Y102="B",IF(M101="B",BI102,""),IF(BG102="B",BI102,"")))</f>
        <v/>
      </c>
      <c r="AG102" s="1" t="str">
        <f>IF(M101="","",IF(Z102="B",IF(M101="P",BK102,""),IF(BG102="B",BK102,"")))</f>
        <v/>
      </c>
      <c r="AH102" s="1" t="str">
        <f>IF(M101="","",IF(Z102="B",IF(M101="B",BK102,""),IF(BG102="P",BK102,"")))</f>
        <v/>
      </c>
      <c r="AI102" s="1" t="str">
        <f t="shared" si="73"/>
        <v/>
      </c>
      <c r="AJ102" s="1" t="str">
        <f t="shared" si="74"/>
        <v/>
      </c>
      <c r="AK102" s="1">
        <f t="shared" si="89"/>
        <v>0</v>
      </c>
      <c r="AL102" s="1">
        <f t="shared" si="90"/>
        <v>0</v>
      </c>
      <c r="AM102" s="1" t="str">
        <f t="shared" si="63"/>
        <v/>
      </c>
      <c r="AN102" s="1">
        <f>IF(X102="",0,IFERROR(VLOOKUP(X97&amp;X98&amp;X99&amp;X100&amp;X101&amp;X102,BX:BY,2,FALSE),0))</f>
        <v>0</v>
      </c>
      <c r="AO102" s="1" t="str">
        <f t="shared" si="99"/>
        <v/>
      </c>
      <c r="AP102" s="1" t="str">
        <f t="shared" si="75"/>
        <v>N</v>
      </c>
      <c r="AQ102" s="1" t="str">
        <f t="shared" si="76"/>
        <v>N</v>
      </c>
      <c r="AR102" s="1" t="str">
        <f t="shared" si="77"/>
        <v>N</v>
      </c>
      <c r="AS102" s="1" t="str">
        <f t="shared" si="78"/>
        <v/>
      </c>
      <c r="AT102" s="15" t="str">
        <f>IF(AT101="Y","N",IF(M101="","",(IF(AND(F101&amp;F102="WW",OR(AO101&amp;AO102="SC",AO101&amp;AO102="CC")),"Y",IF(AND(F100&amp;F101&amp;F102="WLW",BI102&lt;&gt;"B",OR(F100&amp;F101&amp;F102="SCC",F100&amp;F101&amp;F102="CCC")),"Y","N")))))</f>
        <v/>
      </c>
      <c r="AU102" s="1" t="str">
        <f>IF(AU101="Y","N",IF(M101="","",IF(AND(K101&amp;K102="WW",OR(AO101&amp;AO102="SC",AO101&amp;AO102="CC")),"Y",IF(AND(K100&amp;K101&amp;K102="WLW",BK102&lt;&gt;"B",OR(AO100&amp;AO101&amp;AO102="SCC",AO100&amp;AO101&amp;AO102="CCC")),"Y","N"))))</f>
        <v/>
      </c>
      <c r="AV102" s="1" t="str">
        <f>IF(AV101="Y","N",IF(M101="","",IF(AND(R101&amp;R102="WW",OR(AO101&amp;AO102="SC",AO101&amp;AO102="CC")),"Y",IF(AND(R100&amp;R101&amp;R102="WLW",BM102&lt;&gt;"B",OR(AO100&amp;AO101&amp;AO102="SCC",AO100&amp;AO101&amp;AO102="CCC")),"Y","N"))))</f>
        <v/>
      </c>
      <c r="AW102" s="1" t="str">
        <f t="shared" si="79"/>
        <v/>
      </c>
      <c r="AX102" s="1" t="str">
        <f>IF(M101="","",IF(AA102="D3",IF(BG102="P",BM102,""),IF(BG102="B",BM102,"")))</f>
        <v/>
      </c>
      <c r="AY102" s="1" t="str">
        <f>IF(M101="","",IF(AA102="D3",IF(BG102="B",BM102,""),IF(BG102="P",BM102,"")))</f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56"/>
        <v>00000</v>
      </c>
      <c r="BC102" s="1" t="str">
        <f t="shared" si="56"/>
        <v>00000</v>
      </c>
      <c r="BD102" s="1" t="str">
        <f t="shared" si="57"/>
        <v>000000</v>
      </c>
      <c r="BE102" s="1" t="str">
        <f t="shared" si="57"/>
        <v>000000</v>
      </c>
      <c r="BF102" s="1" t="str">
        <f t="shared" si="91"/>
        <v>B</v>
      </c>
      <c r="BG102" s="1" t="str">
        <f t="shared" si="92"/>
        <v>B</v>
      </c>
      <c r="BH102" s="1" t="str">
        <f>IF(AE101="",AF101,AE101)&amp;F101</f>
        <v/>
      </c>
      <c r="BI102" s="1">
        <f t="shared" si="93"/>
        <v>0</v>
      </c>
      <c r="BJ102" s="1" t="str">
        <f>IF(AG101="",AH101,AG101)&amp;K101</f>
        <v/>
      </c>
      <c r="BK102" s="1">
        <f t="shared" si="94"/>
        <v>0</v>
      </c>
      <c r="BL102" s="1" t="str">
        <f>IF(AI101="",AJ101,AI101)&amp;R101</f>
        <v/>
      </c>
      <c r="BM102" s="1">
        <f t="shared" si="95"/>
        <v>0</v>
      </c>
      <c r="BN102" s="1" t="str">
        <f t="shared" si="96"/>
        <v>0</v>
      </c>
      <c r="BO102" s="1" t="str">
        <f t="shared" si="97"/>
        <v>0</v>
      </c>
      <c r="BP102" s="1" t="str">
        <f t="shared" si="98"/>
        <v>0</v>
      </c>
      <c r="BS102" s="1">
        <f>General!A100</f>
        <v>0</v>
      </c>
      <c r="BT102" s="1">
        <f>General!B100</f>
        <v>0</v>
      </c>
      <c r="BU102" s="1">
        <f>General!C100</f>
        <v>0</v>
      </c>
      <c r="BV102" s="1">
        <f>General!D100</f>
        <v>0</v>
      </c>
      <c r="BX102" s="1" t="str">
        <f>General!F100</f>
        <v>WLLWWL</v>
      </c>
      <c r="BY102" s="1">
        <f>General!G100</f>
        <v>-1</v>
      </c>
    </row>
    <row r="103" spans="1:77" ht="15.75" thickBot="1">
      <c r="A103" s="1">
        <v>94</v>
      </c>
      <c r="B103" s="9" t="str">
        <f t="shared" si="69"/>
        <v/>
      </c>
      <c r="C103" s="102" t="str">
        <f t="shared" si="59"/>
        <v/>
      </c>
      <c r="D103" s="97" t="str">
        <f t="shared" si="80"/>
        <v/>
      </c>
      <c r="E103" s="98" t="str">
        <f t="shared" si="81"/>
        <v/>
      </c>
      <c r="F103" s="8" t="str">
        <f t="shared" si="70"/>
        <v/>
      </c>
      <c r="H103" s="105" t="str">
        <f t="shared" si="60"/>
        <v/>
      </c>
      <c r="I103" s="97" t="str">
        <f t="shared" si="82"/>
        <v/>
      </c>
      <c r="J103" s="98" t="str">
        <f t="shared" si="83"/>
        <v/>
      </c>
      <c r="K103" s="8" t="str">
        <f t="shared" si="84"/>
        <v/>
      </c>
      <c r="L103" s="54"/>
      <c r="M103" s="17" t="str">
        <f>IF('Hedging Dashboard'!AH103="","",'Hedging Dashboard'!AH103)</f>
        <v/>
      </c>
      <c r="O103" s="9" t="str">
        <f t="shared" si="61"/>
        <v/>
      </c>
      <c r="P103" s="97" t="str">
        <f t="shared" si="85"/>
        <v/>
      </c>
      <c r="Q103" s="98" t="str">
        <f t="shared" si="86"/>
        <v/>
      </c>
      <c r="R103" s="4" t="str">
        <f t="shared" si="87"/>
        <v/>
      </c>
      <c r="S103" s="4" t="str">
        <f t="shared" si="71"/>
        <v/>
      </c>
      <c r="T103" s="107" t="str">
        <f t="shared" si="88"/>
        <v/>
      </c>
      <c r="U103" s="4" t="str">
        <f>IF(M103="","",IF(B103="NB",U102,IF(T103="",SUM($T$5:$T103)+S103,SUM($T$5:$T103))))</f>
        <v/>
      </c>
      <c r="V103" s="109" t="str">
        <f t="shared" si="58"/>
        <v/>
      </c>
      <c r="W103" s="83" t="e">
        <f>IF(M103="","",IF(K103="W",0+BO103,0-BO103)+IF(F103="W",0+BN103,0-BN103))+IF(R103="W",0+BP103,0-BP103)</f>
        <v>#VALUE!</v>
      </c>
      <c r="X103" s="85" t="str">
        <f t="shared" si="72"/>
        <v/>
      </c>
      <c r="Y103" s="9" t="str">
        <f t="shared" si="64"/>
        <v>B</v>
      </c>
      <c r="Z103" s="4" t="str">
        <f t="shared" si="65"/>
        <v>B</v>
      </c>
      <c r="AA103" s="4" t="str">
        <f t="shared" si="66"/>
        <v>D3</v>
      </c>
      <c r="AB103" s="4" t="str">
        <f t="shared" si="62"/>
        <v/>
      </c>
      <c r="AC103" s="4" t="str">
        <f t="shared" si="67"/>
        <v/>
      </c>
      <c r="AD103" s="4" t="str">
        <f t="shared" si="68"/>
        <v/>
      </c>
      <c r="AE103" s="1" t="str">
        <f>IF(M102="","",IF(Y103="B",IF(M102="P",BI103,""),IF(BG103="P",BI103,"")))</f>
        <v/>
      </c>
      <c r="AF103" s="1" t="str">
        <f>IF(M102="","",IF(Y103="B",IF(M102="B",BI103,""),IF(BG103="B",BI103,"")))</f>
        <v/>
      </c>
      <c r="AG103" s="1" t="str">
        <f>IF(M102="","",IF(Z103="B",IF(M102="P",BK103,""),IF(BG103="B",BK103,"")))</f>
        <v/>
      </c>
      <c r="AH103" s="1" t="str">
        <f>IF(M102="","",IF(Z103="B",IF(M102="B",BK103,""),IF(BG103="P",BK103,"")))</f>
        <v/>
      </c>
      <c r="AI103" s="1" t="str">
        <f t="shared" si="73"/>
        <v/>
      </c>
      <c r="AJ103" s="1" t="str">
        <f t="shared" si="74"/>
        <v/>
      </c>
      <c r="AK103" s="1">
        <f t="shared" si="89"/>
        <v>0</v>
      </c>
      <c r="AL103" s="1">
        <f t="shared" si="90"/>
        <v>0</v>
      </c>
      <c r="AM103" s="1" t="str">
        <f t="shared" ref="AM103:AM109" si="100">IF(M103="","",IF(AM102+AN103&gt;=10,10,IF(AM102+AN103&lt;=-10,-10,AM102+AN103)))</f>
        <v/>
      </c>
      <c r="AN103" s="1">
        <f>IF(X103="",0,IFERROR(VLOOKUP(X98&amp;X99&amp;X100&amp;X101&amp;X102&amp;X103,BX:BY,2,FALSE),0))</f>
        <v>0</v>
      </c>
      <c r="AO103" s="1" t="str">
        <f t="shared" si="99"/>
        <v/>
      </c>
      <c r="AP103" s="1" t="str">
        <f t="shared" si="75"/>
        <v>N</v>
      </c>
      <c r="AQ103" s="1" t="str">
        <f t="shared" si="76"/>
        <v>N</v>
      </c>
      <c r="AR103" s="1" t="str">
        <f t="shared" si="77"/>
        <v>N</v>
      </c>
      <c r="AS103" s="1" t="str">
        <f t="shared" si="78"/>
        <v/>
      </c>
      <c r="AT103" s="15" t="str">
        <f>IF(AT102="Y","N",IF(M102="","",(IF(AND(F102&amp;F103="WW",OR(AO102&amp;AO103="SC",AO102&amp;AO103="CC")),"Y",IF(AND(F101&amp;F102&amp;F103="WLW",BI103&lt;&gt;"B",OR(F101&amp;F102&amp;F103="SCC",F101&amp;F102&amp;F103="CCC")),"Y","N")))))</f>
        <v/>
      </c>
      <c r="AU103" s="1" t="str">
        <f>IF(AU102="Y","N",IF(M102="","",IF(AND(K102&amp;K103="WW",OR(AO102&amp;AO103="SC",AO102&amp;AO103="CC")),"Y",IF(AND(K101&amp;K102&amp;K103="WLW",BK103&lt;&gt;"B",OR(AO101&amp;AO102&amp;AO103="SCC",AO101&amp;AO102&amp;AO103="CCC")),"Y","N"))))</f>
        <v/>
      </c>
      <c r="AV103" s="1" t="str">
        <f>IF(AV102="Y","N",IF(M102="","",IF(AND(R102&amp;R103="WW",OR(AO102&amp;AO103="SC",AO102&amp;AO103="CC")),"Y",IF(AND(R101&amp;R102&amp;R103="WLW",BM103&lt;&gt;"B",OR(AO101&amp;AO102&amp;AO103="SCC",AO101&amp;AO102&amp;AO103="CCC")),"Y","N"))))</f>
        <v/>
      </c>
      <c r="AW103" s="1" t="str">
        <f t="shared" si="79"/>
        <v/>
      </c>
      <c r="AX103" s="1" t="str">
        <f>IF(M102="","",IF(AA103="D3",IF(BG103="P",BM103,""),IF(BG103="B",BM103,"")))</f>
        <v/>
      </c>
      <c r="AY103" s="1" t="str">
        <f>IF(M102="","",IF(AA103="D3",IF(BG103="B",BM103,""),IF(BG103="P",BM103,"")))</f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56"/>
        <v>00000</v>
      </c>
      <c r="BC103" s="1" t="str">
        <f t="shared" si="56"/>
        <v>00000</v>
      </c>
      <c r="BD103" s="1" t="str">
        <f t="shared" si="57"/>
        <v>000000</v>
      </c>
      <c r="BE103" s="1" t="str">
        <f t="shared" si="57"/>
        <v>000000</v>
      </c>
      <c r="BF103" s="1" t="str">
        <f t="shared" si="91"/>
        <v>B</v>
      </c>
      <c r="BG103" s="1" t="str">
        <f t="shared" si="92"/>
        <v>B</v>
      </c>
      <c r="BH103" s="1" t="str">
        <f>IF(AE102="",AF102,AE102)&amp;F102</f>
        <v/>
      </c>
      <c r="BI103" s="1">
        <f t="shared" si="93"/>
        <v>0</v>
      </c>
      <c r="BJ103" s="1" t="str">
        <f>IF(AG102="",AH102,AG102)&amp;K102</f>
        <v/>
      </c>
      <c r="BK103" s="1">
        <f t="shared" si="94"/>
        <v>0</v>
      </c>
      <c r="BL103" s="1" t="str">
        <f>IF(AI102="",AJ102,AI102)&amp;R102</f>
        <v/>
      </c>
      <c r="BM103" s="1">
        <f t="shared" si="95"/>
        <v>0</v>
      </c>
      <c r="BN103" s="1" t="str">
        <f t="shared" si="96"/>
        <v>0</v>
      </c>
      <c r="BO103" s="1" t="str">
        <f t="shared" si="97"/>
        <v>0</v>
      </c>
      <c r="BP103" s="1" t="str">
        <f t="shared" si="98"/>
        <v>0</v>
      </c>
      <c r="BS103" s="1">
        <f>General!A101</f>
        <v>0</v>
      </c>
      <c r="BT103" s="1">
        <f>General!B101</f>
        <v>0</v>
      </c>
      <c r="BU103" s="1">
        <f>General!C101</f>
        <v>0</v>
      </c>
      <c r="BV103" s="1">
        <f>General!D101</f>
        <v>0</v>
      </c>
      <c r="BX103" s="1" t="str">
        <f>General!F101</f>
        <v>WLLWWW</v>
      </c>
      <c r="BY103" s="1">
        <f>General!G101</f>
        <v>6</v>
      </c>
    </row>
    <row r="104" spans="1:77" ht="15.75" thickBot="1">
      <c r="A104" s="1">
        <v>95</v>
      </c>
      <c r="B104" s="86" t="str">
        <f t="shared" si="69"/>
        <v/>
      </c>
      <c r="C104" s="103" t="str">
        <f t="shared" si="59"/>
        <v/>
      </c>
      <c r="D104" s="99" t="str">
        <f t="shared" si="80"/>
        <v/>
      </c>
      <c r="E104" s="100" t="str">
        <f t="shared" si="81"/>
        <v/>
      </c>
      <c r="F104" s="10" t="str">
        <f t="shared" si="70"/>
        <v/>
      </c>
      <c r="H104" s="106" t="str">
        <f t="shared" si="60"/>
        <v/>
      </c>
      <c r="I104" s="99" t="str">
        <f t="shared" si="82"/>
        <v/>
      </c>
      <c r="J104" s="100" t="str">
        <f t="shared" si="83"/>
        <v/>
      </c>
      <c r="K104" s="10" t="str">
        <f t="shared" si="84"/>
        <v/>
      </c>
      <c r="L104" s="54"/>
      <c r="M104" s="18" t="str">
        <f>IF('Hedging Dashboard'!AH104="","",'Hedging Dashboard'!AH104)</f>
        <v/>
      </c>
      <c r="O104" s="86" t="str">
        <f t="shared" si="61"/>
        <v/>
      </c>
      <c r="P104" s="99" t="str">
        <f t="shared" si="85"/>
        <v/>
      </c>
      <c r="Q104" s="100" t="str">
        <f t="shared" si="86"/>
        <v/>
      </c>
      <c r="R104" s="5" t="str">
        <f t="shared" si="87"/>
        <v/>
      </c>
      <c r="S104" s="5" t="str">
        <f t="shared" si="71"/>
        <v/>
      </c>
      <c r="T104" s="107" t="str">
        <f t="shared" si="88"/>
        <v/>
      </c>
      <c r="U104" s="5" t="str">
        <f>IF(M104="","",IF(B104="NB",U103,IF(T104="",SUM($T$5:$T104)+S104,SUM($T$5:$T104))))</f>
        <v/>
      </c>
      <c r="V104" s="110" t="str">
        <f t="shared" si="58"/>
        <v/>
      </c>
      <c r="W104" s="83" t="e">
        <f>IF(M104="","",IF(K104="W",0+BO104,0-BO104)+IF(F104="W",0+BN104,0-BN104))+IF(R104="W",0+BP104,0-BP104)</f>
        <v>#VALUE!</v>
      </c>
      <c r="X104" s="85" t="str">
        <f t="shared" si="72"/>
        <v/>
      </c>
      <c r="Y104" s="9" t="str">
        <f t="shared" si="64"/>
        <v>B</v>
      </c>
      <c r="Z104" s="4" t="str">
        <f t="shared" si="65"/>
        <v>B</v>
      </c>
      <c r="AA104" s="4" t="str">
        <f t="shared" si="66"/>
        <v>D3</v>
      </c>
      <c r="AB104" s="4" t="str">
        <f t="shared" si="62"/>
        <v/>
      </c>
      <c r="AC104" s="4" t="str">
        <f t="shared" si="67"/>
        <v/>
      </c>
      <c r="AD104" s="4" t="str">
        <f t="shared" si="68"/>
        <v/>
      </c>
      <c r="AE104" s="1" t="str">
        <f>IF(M103="","",IF(Y104="B",IF(M103="P",BI104,""),IF(BG104="P",BI104,"")))</f>
        <v/>
      </c>
      <c r="AF104" s="1" t="str">
        <f>IF(M103="","",IF(Y104="B",IF(M103="B",BI104,""),IF(BG104="B",BI104,"")))</f>
        <v/>
      </c>
      <c r="AG104" s="1" t="str">
        <f>IF(M103="","",IF(Z104="B",IF(M103="P",BK104,""),IF(BG104="B",BK104,"")))</f>
        <v/>
      </c>
      <c r="AH104" s="1" t="str">
        <f>IF(M103="","",IF(Z104="B",IF(M103="B",BK104,""),IF(BG104="P",BK104,"")))</f>
        <v/>
      </c>
      <c r="AI104" s="1" t="str">
        <f t="shared" si="73"/>
        <v/>
      </c>
      <c r="AJ104" s="1" t="str">
        <f t="shared" si="74"/>
        <v/>
      </c>
      <c r="AK104" s="1">
        <f t="shared" si="89"/>
        <v>0</v>
      </c>
      <c r="AL104" s="1">
        <f t="shared" si="90"/>
        <v>0</v>
      </c>
      <c r="AM104" s="1" t="str">
        <f t="shared" si="100"/>
        <v/>
      </c>
      <c r="AN104" s="1">
        <f>IF(X104="",0,IFERROR(VLOOKUP(X99&amp;X100&amp;X101&amp;X102&amp;X103&amp;X104,BX:BY,2,FALSE),0))</f>
        <v>0</v>
      </c>
      <c r="AO104" s="1" t="str">
        <f t="shared" si="99"/>
        <v/>
      </c>
      <c r="AP104" s="1" t="str">
        <f t="shared" si="75"/>
        <v>N</v>
      </c>
      <c r="AQ104" s="1" t="str">
        <f t="shared" si="76"/>
        <v>N</v>
      </c>
      <c r="AR104" s="1" t="str">
        <f t="shared" si="77"/>
        <v>N</v>
      </c>
      <c r="AS104" s="1" t="str">
        <f t="shared" si="78"/>
        <v/>
      </c>
      <c r="AT104" s="15" t="str">
        <f>IF(AT103="Y","N",IF(M103="","",(IF(AND(F103&amp;F104="WW",OR(AO103&amp;AO104="SC",AO103&amp;AO104="CC")),"Y",IF(AND(F102&amp;F103&amp;F104="WLW",BI104&lt;&gt;"B",OR(F102&amp;F103&amp;F104="SCC",F102&amp;F103&amp;F104="CCC")),"Y","N")))))</f>
        <v/>
      </c>
      <c r="AU104" s="1" t="str">
        <f>IF(AU103="Y","N",IF(M103="","",IF(AND(K103&amp;K104="WW",OR(AO103&amp;AO104="SC",AO103&amp;AO104="CC")),"Y",IF(AND(K102&amp;K103&amp;K104="WLW",BK104&lt;&gt;"B",OR(AO102&amp;AO103&amp;AO104="SCC",AO102&amp;AO103&amp;AO104="CCC")),"Y","N"))))</f>
        <v/>
      </c>
      <c r="AV104" s="1" t="str">
        <f>IF(AV103="Y","N",IF(M103="","",IF(AND(R103&amp;R104="WW",OR(AO103&amp;AO104="SC",AO103&amp;AO104="CC")),"Y",IF(AND(R102&amp;R103&amp;R104="WLW",BM104&lt;&gt;"B",OR(AO102&amp;AO103&amp;AO104="SCC",AO102&amp;AO103&amp;AO104="CCC")),"Y","N"))))</f>
        <v/>
      </c>
      <c r="AW104" s="1" t="str">
        <f t="shared" si="79"/>
        <v/>
      </c>
      <c r="AX104" s="1" t="str">
        <f>IF(M103="","",IF(AA104="D3",IF(BG104="P",BM104,""),IF(BG104="B",BM104,"")))</f>
        <v/>
      </c>
      <c r="AY104" s="1" t="str">
        <f>IF(M103="","",IF(AA104="D3",IF(BG104="B",BM104,""),IF(BG104="P",BM104,"")))</f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56"/>
        <v>00000</v>
      </c>
      <c r="BC104" s="1" t="str">
        <f t="shared" si="56"/>
        <v>00000</v>
      </c>
      <c r="BD104" s="1" t="str">
        <f t="shared" si="57"/>
        <v>000000</v>
      </c>
      <c r="BE104" s="1" t="str">
        <f t="shared" si="57"/>
        <v>000000</v>
      </c>
      <c r="BF104" s="1" t="str">
        <f t="shared" si="91"/>
        <v>B</v>
      </c>
      <c r="BG104" s="1" t="str">
        <f t="shared" si="92"/>
        <v>B</v>
      </c>
      <c r="BH104" s="1" t="str">
        <f>IF(AE103="",AF103,AE103)&amp;F103</f>
        <v/>
      </c>
      <c r="BI104" s="1">
        <f t="shared" si="93"/>
        <v>0</v>
      </c>
      <c r="BJ104" s="1" t="str">
        <f>IF(AG103="",AH103,AG103)&amp;K103</f>
        <v/>
      </c>
      <c r="BK104" s="1">
        <f t="shared" si="94"/>
        <v>0</v>
      </c>
      <c r="BL104" s="1" t="str">
        <f>IF(AI103="",AJ103,AI103)&amp;R103</f>
        <v/>
      </c>
      <c r="BM104" s="1">
        <f t="shared" si="95"/>
        <v>0</v>
      </c>
      <c r="BN104" s="1" t="str">
        <f t="shared" si="96"/>
        <v>0</v>
      </c>
      <c r="BO104" s="1" t="str">
        <f t="shared" si="97"/>
        <v>0</v>
      </c>
      <c r="BP104" s="1" t="str">
        <f t="shared" si="98"/>
        <v>0</v>
      </c>
      <c r="BS104" s="1">
        <f>General!A102</f>
        <v>0</v>
      </c>
      <c r="BT104" s="1">
        <f>General!B102</f>
        <v>0</v>
      </c>
      <c r="BU104" s="1">
        <f>General!C102</f>
        <v>0</v>
      </c>
      <c r="BV104" s="1">
        <f>General!D102</f>
        <v>0</v>
      </c>
      <c r="BX104" s="1" t="str">
        <f>General!F102</f>
        <v>WLWLLL</v>
      </c>
      <c r="BY104" s="1">
        <f>General!G102</f>
        <v>-6</v>
      </c>
    </row>
    <row r="105" spans="1:77" ht="15.75" thickBot="1">
      <c r="A105" s="1">
        <v>96</v>
      </c>
      <c r="B105" s="12" t="str">
        <f t="shared" si="69"/>
        <v/>
      </c>
      <c r="C105" s="101" t="str">
        <f t="shared" si="59"/>
        <v/>
      </c>
      <c r="D105" s="13" t="str">
        <f t="shared" si="80"/>
        <v/>
      </c>
      <c r="E105" s="45" t="str">
        <f t="shared" si="81"/>
        <v/>
      </c>
      <c r="F105" s="14" t="str">
        <f t="shared" si="70"/>
        <v/>
      </c>
      <c r="H105" s="104" t="str">
        <f t="shared" si="60"/>
        <v/>
      </c>
      <c r="I105" s="13" t="str">
        <f t="shared" si="82"/>
        <v/>
      </c>
      <c r="J105" s="45" t="str">
        <f t="shared" si="83"/>
        <v/>
      </c>
      <c r="K105" s="14" t="str">
        <f t="shared" si="84"/>
        <v/>
      </c>
      <c r="L105" s="54"/>
      <c r="M105" s="16" t="str">
        <f>IF('Hedging Dashboard'!AH105="","",'Hedging Dashboard'!AH105)</f>
        <v/>
      </c>
      <c r="O105" s="12" t="str">
        <f t="shared" si="61"/>
        <v/>
      </c>
      <c r="P105" s="13" t="str">
        <f t="shared" si="85"/>
        <v/>
      </c>
      <c r="Q105" s="45" t="str">
        <f t="shared" si="86"/>
        <v/>
      </c>
      <c r="R105" s="96" t="str">
        <f t="shared" si="87"/>
        <v/>
      </c>
      <c r="S105" s="96" t="str">
        <f t="shared" si="71"/>
        <v/>
      </c>
      <c r="T105" s="107" t="str">
        <f t="shared" si="88"/>
        <v/>
      </c>
      <c r="U105" s="96" t="str">
        <f>IF(M105="","",IF(B105="NB",U104,IF(T105="",SUM($T$5:$T105)+S105,SUM($T$5:$T105))))</f>
        <v/>
      </c>
      <c r="V105" s="108" t="str">
        <f t="shared" si="58"/>
        <v/>
      </c>
      <c r="W105" s="83" t="e">
        <f>IF(M105="","",IF(K105="W",0+BO105,0-BO105)+IF(F105="W",0+BN105,0-BN105))+IF(R105="W",0+BP105,0-BP105)</f>
        <v>#VALUE!</v>
      </c>
      <c r="X105" s="85" t="str">
        <f t="shared" si="72"/>
        <v/>
      </c>
      <c r="Y105" s="9" t="str">
        <f t="shared" si="64"/>
        <v>B</v>
      </c>
      <c r="Z105" s="4" t="str">
        <f t="shared" si="65"/>
        <v>B</v>
      </c>
      <c r="AA105" s="4" t="str">
        <f t="shared" si="66"/>
        <v>D3</v>
      </c>
      <c r="AB105" s="4" t="str">
        <f t="shared" si="62"/>
        <v/>
      </c>
      <c r="AC105" s="4" t="str">
        <f t="shared" si="67"/>
        <v/>
      </c>
      <c r="AD105" s="4" t="str">
        <f t="shared" si="68"/>
        <v/>
      </c>
      <c r="AE105" s="1" t="str">
        <f>IF(M104="","",IF(Y105="B",IF(M104="P",BI105,""),IF(BG105="P",BI105,"")))</f>
        <v/>
      </c>
      <c r="AF105" s="1" t="str">
        <f>IF(M104="","",IF(Y105="B",IF(M104="B",BI105,""),IF(BG105="B",BI105,"")))</f>
        <v/>
      </c>
      <c r="AG105" s="1" t="str">
        <f>IF(M104="","",IF(Z105="B",IF(M104="P",BK105,""),IF(BG105="B",BK105,"")))</f>
        <v/>
      </c>
      <c r="AH105" s="1" t="str">
        <f>IF(M104="","",IF(Z105="B",IF(M104="B",BK105,""),IF(BG105="P",BK105,"")))</f>
        <v/>
      </c>
      <c r="AI105" s="1" t="str">
        <f t="shared" si="73"/>
        <v/>
      </c>
      <c r="AJ105" s="1" t="str">
        <f t="shared" si="74"/>
        <v/>
      </c>
      <c r="AK105" s="1">
        <f t="shared" si="89"/>
        <v>0</v>
      </c>
      <c r="AL105" s="1">
        <f t="shared" si="90"/>
        <v>0</v>
      </c>
      <c r="AM105" s="1" t="str">
        <f t="shared" si="100"/>
        <v/>
      </c>
      <c r="AN105" s="1">
        <f>IF(X105="",0,IFERROR(VLOOKUP(X100&amp;X101&amp;X102&amp;X103&amp;X104&amp;X105,BX:BY,2,FALSE),0))</f>
        <v>0</v>
      </c>
      <c r="AO105" s="1" t="str">
        <f t="shared" si="99"/>
        <v/>
      </c>
      <c r="AP105" s="1" t="str">
        <f t="shared" si="75"/>
        <v>N</v>
      </c>
      <c r="AQ105" s="1" t="str">
        <f t="shared" si="76"/>
        <v>N</v>
      </c>
      <c r="AR105" s="1" t="str">
        <f t="shared" si="77"/>
        <v>N</v>
      </c>
      <c r="AS105" s="1" t="str">
        <f t="shared" si="78"/>
        <v/>
      </c>
      <c r="AT105" s="15" t="str">
        <f>IF(AT104="Y","N",IF(M104="","",(IF(AND(F104&amp;F105="WW",OR(AO104&amp;AO105="SC",AO104&amp;AO105="CC")),"Y",IF(AND(F103&amp;F104&amp;F105="WLW",BI105&lt;&gt;"B",OR(F103&amp;F104&amp;F105="SCC",F103&amp;F104&amp;F105="CCC")),"Y","N")))))</f>
        <v/>
      </c>
      <c r="AU105" s="1" t="str">
        <f>IF(AU104="Y","N",IF(M104="","",IF(AND(K104&amp;K105="WW",OR(AO104&amp;AO105="SC",AO104&amp;AO105="CC")),"Y",IF(AND(K103&amp;K104&amp;K105="WLW",BK105&lt;&gt;"B",OR(AO103&amp;AO104&amp;AO105="SCC",AO103&amp;AO104&amp;AO105="CCC")),"Y","N"))))</f>
        <v/>
      </c>
      <c r="AV105" s="1" t="str">
        <f>IF(AV104="Y","N",IF(M104="","",IF(AND(R104&amp;R105="WW",OR(AO104&amp;AO105="SC",AO104&amp;AO105="CC")),"Y",IF(AND(R103&amp;R104&amp;R105="WLW",BM105&lt;&gt;"B",OR(AO103&amp;AO104&amp;AO105="SCC",AO103&amp;AO104&amp;AO105="CCC")),"Y","N"))))</f>
        <v/>
      </c>
      <c r="AW105" s="1" t="str">
        <f t="shared" si="79"/>
        <v/>
      </c>
      <c r="AX105" s="1" t="str">
        <f>IF(M104="","",IF(AA105="D3",IF(BG105="P",BM105,""),IF(BG105="B",BM105,"")))</f>
        <v/>
      </c>
      <c r="AY105" s="1" t="str">
        <f>IF(M104="","",IF(AA105="D3",IF(BG105="B",BM105,""),IF(BG105="P",BM105,"")))</f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56"/>
        <v>00000</v>
      </c>
      <c r="BC105" s="1" t="str">
        <f t="shared" si="56"/>
        <v>00000</v>
      </c>
      <c r="BD105" s="1" t="str">
        <f t="shared" si="57"/>
        <v>000000</v>
      </c>
      <c r="BE105" s="1" t="str">
        <f t="shared" si="57"/>
        <v>000000</v>
      </c>
      <c r="BF105" s="1" t="str">
        <f t="shared" si="91"/>
        <v>B</v>
      </c>
      <c r="BG105" s="1" t="str">
        <f t="shared" si="92"/>
        <v>B</v>
      </c>
      <c r="BH105" s="1" t="str">
        <f>IF(AE104="",AF104,AE104)&amp;F104</f>
        <v/>
      </c>
      <c r="BI105" s="1">
        <f t="shared" si="93"/>
        <v>0</v>
      </c>
      <c r="BJ105" s="1" t="str">
        <f>IF(AG104="",AH104,AG104)&amp;K104</f>
        <v/>
      </c>
      <c r="BK105" s="1">
        <f t="shared" si="94"/>
        <v>0</v>
      </c>
      <c r="BL105" s="1" t="str">
        <f>IF(AI104="",AJ104,AI104)&amp;R104</f>
        <v/>
      </c>
      <c r="BM105" s="1">
        <f t="shared" si="95"/>
        <v>0</v>
      </c>
      <c r="BN105" s="1" t="str">
        <f t="shared" si="96"/>
        <v>0</v>
      </c>
      <c r="BO105" s="1" t="str">
        <f t="shared" si="97"/>
        <v>0</v>
      </c>
      <c r="BP105" s="1" t="str">
        <f t="shared" si="98"/>
        <v>0</v>
      </c>
      <c r="BS105" s="1">
        <f>General!A103</f>
        <v>0</v>
      </c>
      <c r="BT105" s="1">
        <f>General!B103</f>
        <v>0</v>
      </c>
      <c r="BU105" s="1">
        <f>General!C103</f>
        <v>0</v>
      </c>
      <c r="BV105" s="1">
        <f>General!D103</f>
        <v>0</v>
      </c>
      <c r="BX105" s="1" t="str">
        <f>General!F103</f>
        <v>WLWLLW</v>
      </c>
      <c r="BY105" s="1">
        <f>General!G103</f>
        <v>1</v>
      </c>
    </row>
    <row r="106" spans="1:77" ht="15.75" thickBot="1">
      <c r="A106" s="1">
        <v>97</v>
      </c>
      <c r="B106" s="9" t="str">
        <f t="shared" si="69"/>
        <v/>
      </c>
      <c r="C106" s="102" t="str">
        <f t="shared" si="59"/>
        <v/>
      </c>
      <c r="D106" s="97" t="str">
        <f t="shared" si="80"/>
        <v/>
      </c>
      <c r="E106" s="98" t="str">
        <f t="shared" si="81"/>
        <v/>
      </c>
      <c r="F106" s="8" t="str">
        <f t="shared" si="70"/>
        <v/>
      </c>
      <c r="H106" s="105" t="str">
        <f t="shared" si="60"/>
        <v/>
      </c>
      <c r="I106" s="97" t="str">
        <f t="shared" si="82"/>
        <v/>
      </c>
      <c r="J106" s="98" t="str">
        <f t="shared" si="83"/>
        <v/>
      </c>
      <c r="K106" s="8" t="str">
        <f t="shared" si="84"/>
        <v/>
      </c>
      <c r="L106" s="54"/>
      <c r="M106" s="17" t="str">
        <f>IF('Hedging Dashboard'!AH106="","",'Hedging Dashboard'!AH106)</f>
        <v/>
      </c>
      <c r="O106" s="9" t="str">
        <f t="shared" si="61"/>
        <v/>
      </c>
      <c r="P106" s="97" t="str">
        <f t="shared" si="85"/>
        <v/>
      </c>
      <c r="Q106" s="98" t="str">
        <f t="shared" si="86"/>
        <v/>
      </c>
      <c r="R106" s="4" t="str">
        <f t="shared" si="87"/>
        <v/>
      </c>
      <c r="S106" s="4" t="str">
        <f t="shared" si="71"/>
        <v/>
      </c>
      <c r="T106" s="107" t="str">
        <f t="shared" si="88"/>
        <v/>
      </c>
      <c r="U106" s="4" t="str">
        <f>IF(M106="","",IF(B106="NB",U105,IF(T106="",SUM($T$5:$T106)+S106,SUM($T$5:$T106))))</f>
        <v/>
      </c>
      <c r="V106" s="109" t="str">
        <f t="shared" si="58"/>
        <v/>
      </c>
      <c r="W106" s="83" t="e">
        <f>IF(M106="","",IF(K106="W",0+BO106,0-BO106)+IF(F106="W",0+BN106,0-BN106))+IF(R106="W",0+BP106,0-BP106)</f>
        <v>#VALUE!</v>
      </c>
      <c r="X106" s="85" t="str">
        <f t="shared" si="72"/>
        <v/>
      </c>
      <c r="Y106" s="9" t="str">
        <f t="shared" si="64"/>
        <v>B</v>
      </c>
      <c r="Z106" s="4" t="str">
        <f t="shared" si="65"/>
        <v>B</v>
      </c>
      <c r="AA106" s="4" t="str">
        <f t="shared" si="66"/>
        <v>D3</v>
      </c>
      <c r="AB106" s="4" t="str">
        <f t="shared" si="62"/>
        <v/>
      </c>
      <c r="AC106" s="4" t="str">
        <f t="shared" si="67"/>
        <v/>
      </c>
      <c r="AD106" s="4" t="str">
        <f t="shared" si="68"/>
        <v/>
      </c>
      <c r="AE106" s="1" t="str">
        <f>IF(M105="","",IF(Y106="B",IF(M105="P",BI106,""),IF(BG106="P",BI106,"")))</f>
        <v/>
      </c>
      <c r="AF106" s="1" t="str">
        <f>IF(M105="","",IF(Y106="B",IF(M105="B",BI106,""),IF(BG106="B",BI106,"")))</f>
        <v/>
      </c>
      <c r="AG106" s="1" t="str">
        <f>IF(M105="","",IF(Z106="B",IF(M105="P",BK106,""),IF(BG106="B",BK106,"")))</f>
        <v/>
      </c>
      <c r="AH106" s="1" t="str">
        <f>IF(M105="","",IF(Z106="B",IF(M105="B",BK106,""),IF(BG106="P",BK106,"")))</f>
        <v/>
      </c>
      <c r="AI106" s="1" t="str">
        <f t="shared" ref="AI106:AI137" si="101">IF(M105="","",IF(AND(AE106="L5",AH106="L5",AY106=""),"L0",AX106))</f>
        <v/>
      </c>
      <c r="AJ106" s="1" t="str">
        <f t="shared" ref="AJ106:AJ137" si="102">IF(M105="","",IF(AND(AF106="L5",AH106="L5",AX106=""),"L0",AY106))</f>
        <v/>
      </c>
      <c r="AK106" s="1">
        <f t="shared" si="89"/>
        <v>0</v>
      </c>
      <c r="AL106" s="1">
        <f t="shared" si="90"/>
        <v>0</v>
      </c>
      <c r="AM106" s="1" t="str">
        <f t="shared" si="100"/>
        <v/>
      </c>
      <c r="AN106" s="1">
        <f>IF(X106="",0,IFERROR(VLOOKUP(X101&amp;X102&amp;X103&amp;X104&amp;X105&amp;X106,BX:BY,2,FALSE),0))</f>
        <v>0</v>
      </c>
      <c r="AO106" s="1" t="str">
        <f t="shared" si="99"/>
        <v/>
      </c>
      <c r="AP106" s="1" t="str">
        <f t="shared" si="75"/>
        <v>N</v>
      </c>
      <c r="AQ106" s="1" t="str">
        <f t="shared" ref="AQ106:AQ137" si="103">IF(OR(K102&amp;K103&amp;K104="WLW",K103&amp;K104="WW"),"Y","N")</f>
        <v>N</v>
      </c>
      <c r="AR106" s="1" t="str">
        <f t="shared" ref="AR106:AR137" si="104">IF(OR(R102&amp;R103&amp;R104="WLW",R103&amp;R104="WW"),"Y","N")</f>
        <v>N</v>
      </c>
      <c r="AS106" s="1" t="str">
        <f t="shared" si="78"/>
        <v/>
      </c>
      <c r="AT106" s="15" t="str">
        <f>IF(AT105="Y","N",IF(M105="","",(IF(AND(F105&amp;F106="WW",OR(AO105&amp;AO106="SC",AO105&amp;AO106="CC")),"Y",IF(AND(F104&amp;F105&amp;F106="WLW",BI106&lt;&gt;"B",OR(F104&amp;F105&amp;F106="SCC",F104&amp;F105&amp;F106="CCC")),"Y","N")))))</f>
        <v/>
      </c>
      <c r="AU106" s="1" t="str">
        <f>IF(AU105="Y","N",IF(M105="","",IF(AND(K105&amp;K106="WW",OR(AO105&amp;AO106="SC",AO105&amp;AO106="CC")),"Y",IF(AND(K104&amp;K105&amp;K106="WLW",BK106&lt;&gt;"B",OR(AO104&amp;AO105&amp;AO106="SCC",AO104&amp;AO105&amp;AO106="CCC")),"Y","N"))))</f>
        <v/>
      </c>
      <c r="AV106" s="1" t="str">
        <f>IF(AV105="Y","N",IF(M105="","",IF(AND(R105&amp;R106="WW",OR(AO105&amp;AO106="SC",AO105&amp;AO106="CC")),"Y",IF(AND(R104&amp;R105&amp;R106="WLW",BM106&lt;&gt;"B",OR(AO104&amp;AO105&amp;AO106="SCC",AO104&amp;AO105&amp;AO106="CCC")),"Y","N"))))</f>
        <v/>
      </c>
      <c r="AW106" s="1" t="str">
        <f t="shared" si="79"/>
        <v/>
      </c>
      <c r="AX106" s="1" t="str">
        <f>IF(M105="","",IF(AA106="D3",IF(BG106="P",BM106,""),IF(BG106="B",BM106,"")))</f>
        <v/>
      </c>
      <c r="AY106" s="1" t="str">
        <f>IF(M105="","",IF(AA106="D3",IF(BG106="B",BM106,""),IF(BG106="P",BM106,"")))</f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56"/>
        <v>00000</v>
      </c>
      <c r="BC106" s="1" t="str">
        <f t="shared" si="56"/>
        <v>00000</v>
      </c>
      <c r="BD106" s="1" t="str">
        <f t="shared" si="57"/>
        <v>000000</v>
      </c>
      <c r="BE106" s="1" t="str">
        <f t="shared" si="57"/>
        <v>000000</v>
      </c>
      <c r="BF106" s="1" t="str">
        <f t="shared" si="91"/>
        <v>B</v>
      </c>
      <c r="BG106" s="1" t="str">
        <f t="shared" si="92"/>
        <v>B</v>
      </c>
      <c r="BH106" s="1" t="str">
        <f>IF(AE105="",AF105,AE105)&amp;F105</f>
        <v/>
      </c>
      <c r="BI106" s="1">
        <f t="shared" si="93"/>
        <v>0</v>
      </c>
      <c r="BJ106" s="1" t="str">
        <f>IF(AG105="",AH105,AG105)&amp;K105</f>
        <v/>
      </c>
      <c r="BK106" s="1">
        <f t="shared" si="94"/>
        <v>0</v>
      </c>
      <c r="BL106" s="1" t="str">
        <f>IF(AI105="",AJ105,AI105)&amp;R105</f>
        <v/>
      </c>
      <c r="BM106" s="1">
        <f t="shared" si="95"/>
        <v>0</v>
      </c>
      <c r="BN106" s="1" t="str">
        <f t="shared" si="96"/>
        <v>0</v>
      </c>
      <c r="BO106" s="1" t="str">
        <f t="shared" si="97"/>
        <v>0</v>
      </c>
      <c r="BP106" s="1" t="str">
        <f t="shared" si="98"/>
        <v>0</v>
      </c>
      <c r="BS106" s="1">
        <f>General!A104</f>
        <v>0</v>
      </c>
      <c r="BT106" s="1">
        <f>General!B104</f>
        <v>0</v>
      </c>
      <c r="BU106" s="1">
        <f>General!C104</f>
        <v>0</v>
      </c>
      <c r="BV106" s="1">
        <f>General!D104</f>
        <v>0</v>
      </c>
      <c r="BX106" s="1" t="str">
        <f>General!F104</f>
        <v>WLWLWL</v>
      </c>
      <c r="BY106" s="1">
        <f>General!G104</f>
        <v>-1</v>
      </c>
    </row>
    <row r="107" spans="1:77" ht="15.75" thickBot="1">
      <c r="A107" s="1">
        <v>98</v>
      </c>
      <c r="B107" s="9" t="str">
        <f t="shared" si="69"/>
        <v/>
      </c>
      <c r="C107" s="102" t="str">
        <f t="shared" si="59"/>
        <v/>
      </c>
      <c r="D107" s="97" t="str">
        <f t="shared" si="80"/>
        <v/>
      </c>
      <c r="E107" s="98" t="str">
        <f t="shared" si="81"/>
        <v/>
      </c>
      <c r="F107" s="8" t="str">
        <f t="shared" si="70"/>
        <v/>
      </c>
      <c r="H107" s="105" t="str">
        <f t="shared" si="60"/>
        <v/>
      </c>
      <c r="I107" s="97" t="str">
        <f t="shared" si="82"/>
        <v/>
      </c>
      <c r="J107" s="98" t="str">
        <f t="shared" si="83"/>
        <v/>
      </c>
      <c r="K107" s="8" t="str">
        <f t="shared" si="84"/>
        <v/>
      </c>
      <c r="L107" s="54"/>
      <c r="M107" s="17" t="str">
        <f>IF('Hedging Dashboard'!AH107="","",'Hedging Dashboard'!AH107)</f>
        <v/>
      </c>
      <c r="O107" s="9" t="str">
        <f t="shared" si="61"/>
        <v/>
      </c>
      <c r="P107" s="97" t="str">
        <f t="shared" si="85"/>
        <v/>
      </c>
      <c r="Q107" s="98" t="str">
        <f t="shared" si="86"/>
        <v/>
      </c>
      <c r="R107" s="4" t="str">
        <f t="shared" si="87"/>
        <v/>
      </c>
      <c r="S107" s="4" t="str">
        <f t="shared" si="71"/>
        <v/>
      </c>
      <c r="T107" s="107" t="str">
        <f t="shared" si="88"/>
        <v/>
      </c>
      <c r="U107" s="4" t="str">
        <f>IF(M107="","",IF(B107="NB",U106,IF(T107="",SUM($T$5:$T107)+S107,SUM($T$5:$T107))))</f>
        <v/>
      </c>
      <c r="V107" s="109" t="str">
        <f t="shared" si="58"/>
        <v/>
      </c>
      <c r="W107" s="83" t="e">
        <f>IF(M107="","",IF(K107="W",0+BO107,0-BO107)+IF(F107="W",0+BN107,0-BN107))+IF(R107="W",0+BP107,0-BP107)</f>
        <v>#VALUE!</v>
      </c>
      <c r="X107" s="85" t="str">
        <f t="shared" si="72"/>
        <v/>
      </c>
      <c r="Y107" s="9" t="str">
        <f t="shared" si="64"/>
        <v>B</v>
      </c>
      <c r="Z107" s="4" t="str">
        <f t="shared" si="65"/>
        <v>B</v>
      </c>
      <c r="AA107" s="4" t="str">
        <f t="shared" si="66"/>
        <v>D3</v>
      </c>
      <c r="AB107" s="4" t="str">
        <f t="shared" si="62"/>
        <v/>
      </c>
      <c r="AC107" s="4" t="str">
        <f t="shared" si="67"/>
        <v/>
      </c>
      <c r="AD107" s="4" t="str">
        <f t="shared" si="68"/>
        <v/>
      </c>
      <c r="AE107" s="1" t="str">
        <f>IF(M106="","",IF(Y107="B",IF(M106="P",BI107,""),IF(BG107="P",BI107,"")))</f>
        <v/>
      </c>
      <c r="AF107" s="1" t="str">
        <f>IF(M106="","",IF(Y107="B",IF(M106="B",BI107,""),IF(BG107="B",BI107,"")))</f>
        <v/>
      </c>
      <c r="AG107" s="1" t="str">
        <f>IF(M106="","",IF(Z107="B",IF(M106="P",BK107,""),IF(BG107="B",BK107,"")))</f>
        <v/>
      </c>
      <c r="AH107" s="1" t="str">
        <f>IF(M106="","",IF(Z107="B",IF(M106="B",BK107,""),IF(BG107="P",BK107,"")))</f>
        <v/>
      </c>
      <c r="AI107" s="1" t="str">
        <f t="shared" si="101"/>
        <v/>
      </c>
      <c r="AJ107" s="1" t="str">
        <f t="shared" si="102"/>
        <v/>
      </c>
      <c r="AK107" s="1">
        <f t="shared" si="89"/>
        <v>0</v>
      </c>
      <c r="AL107" s="1">
        <f t="shared" si="90"/>
        <v>0</v>
      </c>
      <c r="AM107" s="1" t="str">
        <f t="shared" si="100"/>
        <v/>
      </c>
      <c r="AN107" s="1">
        <f>IF(X107="",0,IFERROR(VLOOKUP(X102&amp;X103&amp;X104&amp;X105&amp;X106&amp;X107,BX:BY,2,FALSE),0))</f>
        <v>0</v>
      </c>
      <c r="AO107" s="1" t="str">
        <f t="shared" si="99"/>
        <v/>
      </c>
      <c r="AP107" s="1" t="str">
        <f t="shared" si="75"/>
        <v>N</v>
      </c>
      <c r="AQ107" s="1" t="str">
        <f t="shared" si="103"/>
        <v>N</v>
      </c>
      <c r="AR107" s="1" t="str">
        <f t="shared" si="104"/>
        <v>N</v>
      </c>
      <c r="AS107" s="1" t="str">
        <f t="shared" si="78"/>
        <v/>
      </c>
      <c r="AT107" s="15" t="str">
        <f>IF(AT106="Y","N",IF(M106="","",(IF(AND(F106&amp;F107="WW",OR(AO106&amp;AO107="SC",AO106&amp;AO107="CC")),"Y",IF(AND(F105&amp;F106&amp;F107="WLW",BI107&lt;&gt;"B",OR(F105&amp;F106&amp;F107="SCC",F105&amp;F106&amp;F107="CCC")),"Y","N")))))</f>
        <v/>
      </c>
      <c r="AU107" s="1" t="str">
        <f>IF(AU106="Y","N",IF(M106="","",IF(AND(K106&amp;K107="WW",OR(AO106&amp;AO107="SC",AO106&amp;AO107="CC")),"Y",IF(AND(K105&amp;K106&amp;K107="WLW",BK107&lt;&gt;"B",OR(AO105&amp;AO106&amp;AO107="SCC",AO105&amp;AO106&amp;AO107="CCC")),"Y","N"))))</f>
        <v/>
      </c>
      <c r="AV107" s="1" t="str">
        <f>IF(AV106="Y","N",IF(M106="","",IF(AND(R106&amp;R107="WW",OR(AO106&amp;AO107="SC",AO106&amp;AO107="CC")),"Y",IF(AND(R105&amp;R106&amp;R107="WLW",BM107&lt;&gt;"B",OR(AO105&amp;AO106&amp;AO107="SCC",AO105&amp;AO106&amp;AO107="CCC")),"Y","N"))))</f>
        <v/>
      </c>
      <c r="AW107" s="1" t="str">
        <f t="shared" si="79"/>
        <v/>
      </c>
      <c r="AX107" s="1" t="str">
        <f>IF(M106="","",IF(AA107="D3",IF(BG107="P",BM107,""),IF(BG107="B",BM107,"")))</f>
        <v/>
      </c>
      <c r="AY107" s="1" t="str">
        <f>IF(M106="","",IF(AA107="D3",IF(BG107="B",BM107,""),IF(BG107="P",BM107,"")))</f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56"/>
        <v>00000</v>
      </c>
      <c r="BC107" s="1" t="str">
        <f t="shared" si="56"/>
        <v>00000</v>
      </c>
      <c r="BD107" s="1" t="str">
        <f t="shared" si="57"/>
        <v>000000</v>
      </c>
      <c r="BE107" s="1" t="str">
        <f t="shared" si="57"/>
        <v>000000</v>
      </c>
      <c r="BF107" s="1" t="str">
        <f t="shared" si="91"/>
        <v>B</v>
      </c>
      <c r="BG107" s="1" t="str">
        <f t="shared" si="92"/>
        <v>B</v>
      </c>
      <c r="BH107" s="1" t="str">
        <f>IF(AE106="",AF106,AE106)&amp;F106</f>
        <v/>
      </c>
      <c r="BI107" s="1">
        <f t="shared" si="93"/>
        <v>0</v>
      </c>
      <c r="BJ107" s="1" t="str">
        <f>IF(AG106="",AH106,AG106)&amp;K106</f>
        <v/>
      </c>
      <c r="BK107" s="1">
        <f t="shared" si="94"/>
        <v>0</v>
      </c>
      <c r="BL107" s="1" t="str">
        <f>IF(AI106="",AJ106,AI106)&amp;R106</f>
        <v/>
      </c>
      <c r="BM107" s="1">
        <f t="shared" si="95"/>
        <v>0</v>
      </c>
      <c r="BN107" s="1" t="str">
        <f t="shared" si="96"/>
        <v>0</v>
      </c>
      <c r="BO107" s="1" t="str">
        <f t="shared" si="97"/>
        <v>0</v>
      </c>
      <c r="BP107" s="1" t="str">
        <f t="shared" si="98"/>
        <v>0</v>
      </c>
      <c r="BS107" s="1">
        <f>General!A105</f>
        <v>0</v>
      </c>
      <c r="BT107" s="1">
        <f>General!B105</f>
        <v>0</v>
      </c>
      <c r="BU107" s="1">
        <f>General!C105</f>
        <v>0</v>
      </c>
      <c r="BV107" s="1">
        <f>General!D105</f>
        <v>0</v>
      </c>
      <c r="BX107" s="1" t="str">
        <f>General!F105</f>
        <v>WLWLWW</v>
      </c>
      <c r="BY107" s="1">
        <f>General!G105</f>
        <v>3</v>
      </c>
    </row>
    <row r="108" spans="1:77" ht="15.75" thickBot="1">
      <c r="A108" s="1">
        <v>99</v>
      </c>
      <c r="B108" s="9" t="str">
        <f t="shared" si="69"/>
        <v/>
      </c>
      <c r="C108" s="102" t="str">
        <f t="shared" si="59"/>
        <v/>
      </c>
      <c r="D108" s="97" t="str">
        <f t="shared" si="80"/>
        <v/>
      </c>
      <c r="E108" s="98" t="str">
        <f t="shared" si="81"/>
        <v/>
      </c>
      <c r="F108" s="8" t="str">
        <f t="shared" si="70"/>
        <v/>
      </c>
      <c r="H108" s="105" t="str">
        <f t="shared" si="60"/>
        <v/>
      </c>
      <c r="I108" s="97" t="str">
        <f t="shared" si="82"/>
        <v/>
      </c>
      <c r="J108" s="98" t="str">
        <f t="shared" si="83"/>
        <v/>
      </c>
      <c r="K108" s="8" t="str">
        <f t="shared" si="84"/>
        <v/>
      </c>
      <c r="L108" s="54"/>
      <c r="M108" s="17" t="str">
        <f>IF('Hedging Dashboard'!AH108="","",'Hedging Dashboard'!AH108)</f>
        <v/>
      </c>
      <c r="O108" s="9" t="str">
        <f t="shared" si="61"/>
        <v/>
      </c>
      <c r="P108" s="97" t="str">
        <f t="shared" si="85"/>
        <v/>
      </c>
      <c r="Q108" s="98" t="str">
        <f t="shared" si="86"/>
        <v/>
      </c>
      <c r="R108" s="4" t="str">
        <f t="shared" si="87"/>
        <v/>
      </c>
      <c r="S108" s="4" t="str">
        <f t="shared" si="71"/>
        <v/>
      </c>
      <c r="T108" s="107" t="str">
        <f t="shared" si="88"/>
        <v/>
      </c>
      <c r="U108" s="4" t="str">
        <f>IF(M108="","",IF(B108="NB",U107,IF(T108="",SUM($T$5:$T108)+S108,SUM($T$5:$T108))))</f>
        <v/>
      </c>
      <c r="V108" s="109" t="str">
        <f t="shared" si="58"/>
        <v/>
      </c>
      <c r="W108" s="83" t="e">
        <f>IF(M108="","",IF(K108="W",0+BO108,0-BO108)+IF(F108="W",0+BN108,0-BN108))+IF(R108="W",0+BP108,0-BP108)</f>
        <v>#VALUE!</v>
      </c>
      <c r="X108" s="85" t="str">
        <f t="shared" si="72"/>
        <v/>
      </c>
      <c r="Y108" s="9" t="str">
        <f t="shared" si="64"/>
        <v>B</v>
      </c>
      <c r="Z108" s="4" t="str">
        <f t="shared" si="65"/>
        <v>B</v>
      </c>
      <c r="AA108" s="4" t="str">
        <f t="shared" si="66"/>
        <v>D3</v>
      </c>
      <c r="AB108" s="4" t="str">
        <f t="shared" si="62"/>
        <v/>
      </c>
      <c r="AC108" s="4" t="str">
        <f t="shared" si="67"/>
        <v/>
      </c>
      <c r="AD108" s="4" t="str">
        <f t="shared" si="68"/>
        <v/>
      </c>
      <c r="AE108" s="1" t="str">
        <f>IF(M107="","",IF(Y108="B",IF(M107="P",BI108,""),IF(BG108="P",BI108,"")))</f>
        <v/>
      </c>
      <c r="AF108" s="1" t="str">
        <f>IF(M107="","",IF(Y108="B",IF(M107="B",BI108,""),IF(BG108="B",BI108,"")))</f>
        <v/>
      </c>
      <c r="AG108" s="1" t="str">
        <f>IF(M107="","",IF(Z108="B",IF(M107="P",BK108,""),IF(BG108="B",BK108,"")))</f>
        <v/>
      </c>
      <c r="AH108" s="1" t="str">
        <f>IF(M107="","",IF(Z108="B",IF(M107="B",BK108,""),IF(BG108="P",BK108,"")))</f>
        <v/>
      </c>
      <c r="AI108" s="1" t="str">
        <f t="shared" si="101"/>
        <v/>
      </c>
      <c r="AJ108" s="1" t="str">
        <f t="shared" si="102"/>
        <v/>
      </c>
      <c r="AK108" s="1">
        <f t="shared" si="89"/>
        <v>0</v>
      </c>
      <c r="AL108" s="1">
        <f t="shared" si="90"/>
        <v>0</v>
      </c>
      <c r="AM108" s="1" t="str">
        <f t="shared" si="100"/>
        <v/>
      </c>
      <c r="AN108" s="1">
        <f>IF(X108="",0,IFERROR(VLOOKUP(X103&amp;X104&amp;X105&amp;X106&amp;X107&amp;X108,BX:BY,2,FALSE),0))</f>
        <v>0</v>
      </c>
      <c r="AO108" s="1" t="str">
        <f t="shared" si="99"/>
        <v/>
      </c>
      <c r="AP108" s="1" t="str">
        <f t="shared" si="75"/>
        <v>N</v>
      </c>
      <c r="AQ108" s="1" t="str">
        <f t="shared" si="103"/>
        <v>N</v>
      </c>
      <c r="AR108" s="1" t="str">
        <f t="shared" si="104"/>
        <v>N</v>
      </c>
      <c r="AS108" s="1" t="str">
        <f t="shared" si="78"/>
        <v/>
      </c>
      <c r="AT108" s="15" t="str">
        <f>IF(AT107="Y","N",IF(M107="","",(IF(AND(F107&amp;F108="WW",OR(AO107&amp;AO108="SC",AO107&amp;AO108="CC")),"Y",IF(AND(F106&amp;F107&amp;F108="WLW",BI108&lt;&gt;"B",OR(F106&amp;F107&amp;F108="SCC",F106&amp;F107&amp;F108="CCC")),"Y","N")))))</f>
        <v/>
      </c>
      <c r="AU108" s="1" t="str">
        <f>IF(AU107="Y","N",IF(M107="","",IF(AND(K107&amp;K108="WW",OR(AO107&amp;AO108="SC",AO107&amp;AO108="CC")),"Y",IF(AND(K106&amp;K107&amp;K108="WLW",BK108&lt;&gt;"B",OR(AO106&amp;AO107&amp;AO108="SCC",AO106&amp;AO107&amp;AO108="CCC")),"Y","N"))))</f>
        <v/>
      </c>
      <c r="AV108" s="1" t="str">
        <f>IF(AV107="Y","N",IF(M107="","",IF(AND(R107&amp;R108="WW",OR(AO107&amp;AO108="SC",AO107&amp;AO108="CC")),"Y",IF(AND(R106&amp;R107&amp;R108="WLW",BM108&lt;&gt;"B",OR(AO106&amp;AO107&amp;AO108="SCC",AO106&amp;AO107&amp;AO108="CCC")),"Y","N"))))</f>
        <v/>
      </c>
      <c r="AW108" s="1" t="str">
        <f t="shared" si="79"/>
        <v/>
      </c>
      <c r="AX108" s="1" t="str">
        <f>IF(M107="","",IF(AA108="D3",IF(BG108="P",BM108,""),IF(BG108="B",BM108,"")))</f>
        <v/>
      </c>
      <c r="AY108" s="1" t="str">
        <f>IF(M107="","",IF(AA108="D3",IF(BG108="B",BM108,""),IF(BG108="P",BM108,"")))</f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56"/>
        <v>00000</v>
      </c>
      <c r="BC108" s="1" t="str">
        <f t="shared" si="56"/>
        <v>00000</v>
      </c>
      <c r="BD108" s="1" t="str">
        <f t="shared" si="57"/>
        <v>000000</v>
      </c>
      <c r="BE108" s="1" t="str">
        <f t="shared" si="57"/>
        <v>000000</v>
      </c>
      <c r="BF108" s="1" t="str">
        <f t="shared" si="91"/>
        <v>B</v>
      </c>
      <c r="BG108" s="1" t="str">
        <f t="shared" si="92"/>
        <v>B</v>
      </c>
      <c r="BH108" s="1" t="str">
        <f>IF(AE107="",AF107,AE107)&amp;F107</f>
        <v/>
      </c>
      <c r="BI108" s="1">
        <f t="shared" si="93"/>
        <v>0</v>
      </c>
      <c r="BJ108" s="1" t="str">
        <f>IF(AG107="",AH107,AG107)&amp;K107</f>
        <v/>
      </c>
      <c r="BK108" s="1">
        <f t="shared" si="94"/>
        <v>0</v>
      </c>
      <c r="BL108" s="1" t="str">
        <f>IF(AI107="",AJ107,AI107)&amp;R107</f>
        <v/>
      </c>
      <c r="BM108" s="1">
        <f t="shared" si="95"/>
        <v>0</v>
      </c>
      <c r="BN108" s="1" t="str">
        <f t="shared" si="96"/>
        <v>0</v>
      </c>
      <c r="BO108" s="1" t="str">
        <f t="shared" si="97"/>
        <v>0</v>
      </c>
      <c r="BP108" s="1" t="str">
        <f t="shared" si="98"/>
        <v>0</v>
      </c>
      <c r="BS108" s="1">
        <f>General!A106</f>
        <v>0</v>
      </c>
      <c r="BT108" s="1">
        <f>General!B106</f>
        <v>0</v>
      </c>
      <c r="BU108" s="1">
        <f>General!C106</f>
        <v>0</v>
      </c>
      <c r="BV108" s="1">
        <f>General!D106</f>
        <v>0</v>
      </c>
      <c r="BX108" s="1" t="str">
        <f>General!F106</f>
        <v>WLWWLL</v>
      </c>
      <c r="BY108" s="1">
        <f>General!G106</f>
        <v>-3</v>
      </c>
    </row>
    <row r="109" spans="1:77" ht="15.75" thickBot="1">
      <c r="A109" s="1">
        <v>100</v>
      </c>
      <c r="B109" s="86" t="str">
        <f t="shared" si="69"/>
        <v/>
      </c>
      <c r="C109" s="103" t="str">
        <f t="shared" si="59"/>
        <v/>
      </c>
      <c r="D109" s="99" t="str">
        <f t="shared" si="80"/>
        <v/>
      </c>
      <c r="E109" s="100" t="str">
        <f t="shared" si="81"/>
        <v/>
      </c>
      <c r="F109" s="10" t="str">
        <f t="shared" si="70"/>
        <v/>
      </c>
      <c r="H109" s="106" t="str">
        <f t="shared" si="60"/>
        <v/>
      </c>
      <c r="I109" s="99" t="str">
        <f t="shared" si="82"/>
        <v/>
      </c>
      <c r="J109" s="100" t="str">
        <f t="shared" si="83"/>
        <v/>
      </c>
      <c r="K109" s="10" t="str">
        <f t="shared" si="84"/>
        <v/>
      </c>
      <c r="L109" s="54"/>
      <c r="M109" s="18" t="str">
        <f>IF('Hedging Dashboard'!AH109="","",'Hedging Dashboard'!AH109)</f>
        <v/>
      </c>
      <c r="O109" s="86" t="str">
        <f t="shared" si="61"/>
        <v/>
      </c>
      <c r="P109" s="99" t="str">
        <f t="shared" si="85"/>
        <v/>
      </c>
      <c r="Q109" s="100" t="str">
        <f t="shared" si="86"/>
        <v/>
      </c>
      <c r="R109" s="5" t="str">
        <f t="shared" si="87"/>
        <v/>
      </c>
      <c r="S109" s="5" t="str">
        <f t="shared" si="71"/>
        <v/>
      </c>
      <c r="T109" s="107" t="str">
        <f t="shared" si="88"/>
        <v/>
      </c>
      <c r="U109" s="5" t="str">
        <f>IF(M109="","",IF(B109="NB",U108,IF(T109="",SUM($T$5:$T109)+S109,SUM($T$5:$T109))))</f>
        <v/>
      </c>
      <c r="V109" s="110" t="str">
        <f t="shared" si="58"/>
        <v/>
      </c>
      <c r="W109" s="83" t="e">
        <f>IF(M109="","",IF(K109="W",0+BO109,0-BO109)+IF(F109="W",0+BN109,0-BN109))+IF(R109="W",0+BP109,0-BP109)</f>
        <v>#VALUE!</v>
      </c>
      <c r="X109" s="85" t="str">
        <f t="shared" si="72"/>
        <v/>
      </c>
      <c r="Y109" s="9" t="str">
        <f t="shared" si="64"/>
        <v>B</v>
      </c>
      <c r="Z109" s="4" t="str">
        <f t="shared" si="65"/>
        <v>B</v>
      </c>
      <c r="AA109" s="4" t="str">
        <f t="shared" si="66"/>
        <v>D3</v>
      </c>
      <c r="AB109" s="4" t="str">
        <f t="shared" si="62"/>
        <v/>
      </c>
      <c r="AC109" s="4" t="str">
        <f t="shared" si="67"/>
        <v/>
      </c>
      <c r="AD109" s="4" t="str">
        <f t="shared" si="68"/>
        <v/>
      </c>
      <c r="AE109" s="1" t="str">
        <f>IF(M108="","",IF(Y109="B",IF(M108="P",BI109,""),IF(BG109="P",BI109,"")))</f>
        <v/>
      </c>
      <c r="AF109" s="1" t="str">
        <f>IF(M108="","",IF(Y109="B",IF(M108="B",BI109,""),IF(BG109="B",BI109,"")))</f>
        <v/>
      </c>
      <c r="AG109" s="1" t="str">
        <f>IF(M108="","",IF(Z109="B",IF(M108="P",BK109,""),IF(BG109="B",BK109,"")))</f>
        <v/>
      </c>
      <c r="AH109" s="1" t="str">
        <f>IF(M108="","",IF(Z109="B",IF(M108="B",BK109,""),IF(BG109="P",BK109,"")))</f>
        <v/>
      </c>
      <c r="AI109" s="1" t="str">
        <f t="shared" si="101"/>
        <v/>
      </c>
      <c r="AJ109" s="1" t="str">
        <f t="shared" si="102"/>
        <v/>
      </c>
      <c r="AK109" s="1">
        <f t="shared" si="89"/>
        <v>0</v>
      </c>
      <c r="AL109" s="1">
        <f t="shared" si="90"/>
        <v>0</v>
      </c>
      <c r="AM109" s="1" t="str">
        <f t="shared" si="100"/>
        <v/>
      </c>
      <c r="AN109" s="1">
        <f>IF(X109="",0,IFERROR(VLOOKUP(X104&amp;X105&amp;X106&amp;X107&amp;X108&amp;X109,BX:BY,2,FALSE),0))</f>
        <v>0</v>
      </c>
      <c r="AO109" s="1" t="str">
        <f t="shared" si="99"/>
        <v/>
      </c>
      <c r="AP109" s="1" t="str">
        <f t="shared" si="75"/>
        <v>N</v>
      </c>
      <c r="AQ109" s="1" t="str">
        <f t="shared" si="103"/>
        <v>N</v>
      </c>
      <c r="AR109" s="1" t="str">
        <f t="shared" si="104"/>
        <v>N</v>
      </c>
      <c r="AS109" s="1" t="str">
        <f t="shared" si="78"/>
        <v/>
      </c>
      <c r="AT109" s="15" t="str">
        <f>IF(AT108="Y","N",IF(M108="","",(IF(AND(F108&amp;F109="WW",OR(AO108&amp;AO109="SC",AO108&amp;AO109="CC")),"Y",IF(AND(F107&amp;F108&amp;F109="WLW",BI109&lt;&gt;"B",OR(F107&amp;F108&amp;F109="SCC",F107&amp;F108&amp;F109="CCC")),"Y","N")))))</f>
        <v/>
      </c>
      <c r="AU109" s="1" t="str">
        <f>IF(AU108="Y","N",IF(M108="","",IF(AND(K108&amp;K109="WW",OR(AO108&amp;AO109="SC",AO108&amp;AO109="CC")),"Y",IF(AND(K107&amp;K108&amp;K109="WLW",BK109&lt;&gt;"B",OR(AO107&amp;AO108&amp;AO109="SCC",AO107&amp;AO108&amp;AO109="CCC")),"Y","N"))))</f>
        <v/>
      </c>
      <c r="AV109" s="1" t="str">
        <f>IF(AV108="Y","N",IF(M108="","",IF(AND(R108&amp;R109="WW",OR(AO108&amp;AO109="SC",AO108&amp;AO109="CC")),"Y",IF(AND(R107&amp;R108&amp;R109="WLW",BM109&lt;&gt;"B",OR(AO107&amp;AO108&amp;AO109="SCC",AO107&amp;AO108&amp;AO109="CCC")),"Y","N"))))</f>
        <v/>
      </c>
      <c r="AW109" s="1" t="str">
        <f t="shared" si="79"/>
        <v/>
      </c>
      <c r="AX109" s="1" t="str">
        <f>IF(M108="","",IF(AA109="D3",IF(BG109="P",BM109,""),IF(BG109="B",BM109,"")))</f>
        <v/>
      </c>
      <c r="AY109" s="1" t="str">
        <f>IF(M108="","",IF(AA109="D3",IF(BG109="B",BM109,""),IF(BG109="P",BM109,"")))</f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56"/>
        <v>00000</v>
      </c>
      <c r="BC109" s="1" t="str">
        <f t="shared" si="56"/>
        <v>00000</v>
      </c>
      <c r="BD109" s="1" t="str">
        <f t="shared" si="57"/>
        <v>000000</v>
      </c>
      <c r="BE109" s="1" t="str">
        <f t="shared" si="57"/>
        <v>000000</v>
      </c>
      <c r="BF109" s="1" t="str">
        <f t="shared" si="91"/>
        <v>B</v>
      </c>
      <c r="BG109" s="1" t="str">
        <f t="shared" si="92"/>
        <v>B</v>
      </c>
      <c r="BH109" s="1" t="str">
        <f>IF(AE108="",AF108,AE108)&amp;F108</f>
        <v/>
      </c>
      <c r="BI109" s="1">
        <f t="shared" si="93"/>
        <v>0</v>
      </c>
      <c r="BJ109" s="1" t="str">
        <f>IF(AG108="",AH108,AG108)&amp;K108</f>
        <v/>
      </c>
      <c r="BK109" s="1">
        <f t="shared" si="94"/>
        <v>0</v>
      </c>
      <c r="BL109" s="1" t="str">
        <f>IF(AI108="",AJ108,AI108)&amp;R108</f>
        <v/>
      </c>
      <c r="BM109" s="1">
        <f t="shared" si="95"/>
        <v>0</v>
      </c>
      <c r="BN109" s="1" t="str">
        <f t="shared" si="96"/>
        <v>0</v>
      </c>
      <c r="BO109" s="1" t="str">
        <f t="shared" si="97"/>
        <v>0</v>
      </c>
      <c r="BP109" s="1" t="str">
        <f t="shared" si="98"/>
        <v>0</v>
      </c>
      <c r="BS109" s="1">
        <f>General!A107</f>
        <v>0</v>
      </c>
      <c r="BT109" s="1">
        <f>General!B107</f>
        <v>0</v>
      </c>
      <c r="BU109" s="1">
        <f>General!C107</f>
        <v>0</v>
      </c>
      <c r="BV109" s="1">
        <f>General!D107</f>
        <v>0</v>
      </c>
      <c r="BX109" s="1" t="str">
        <f>General!F107</f>
        <v>WLWWLW</v>
      </c>
      <c r="BY109" s="1">
        <f>General!G107</f>
        <v>1</v>
      </c>
    </row>
    <row r="110" spans="1:77" ht="27" thickBot="1">
      <c r="A110" s="193" t="s">
        <v>157</v>
      </c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5"/>
      <c r="W110" s="48"/>
      <c r="Y110" s="79"/>
      <c r="Z110" s="79"/>
      <c r="AA110" s="79"/>
      <c r="AB110" s="4" t="str">
        <f t="shared" si="62"/>
        <v/>
      </c>
      <c r="AC110" s="4" t="str">
        <f t="shared" si="67"/>
        <v/>
      </c>
      <c r="AD110" s="4" t="str">
        <f t="shared" si="68"/>
        <v/>
      </c>
      <c r="AE110" s="1" t="str">
        <f>IF(M109="","",IF(Y110="B",IF(M109="P",BI110,""),IF(BG110="P",BI110,"")))</f>
        <v/>
      </c>
      <c r="AF110" s="1" t="str">
        <f>IF(M109="","",IF(Y110="B",IF(M109="B",BI110,""),IF(BG110="B",BI110,"")))</f>
        <v/>
      </c>
      <c r="AG110" s="1" t="str">
        <f>IF(M109="","",IF(Z110="B",IF(M109="P",BK110,""),IF(BG110="B",BK110,"")))</f>
        <v/>
      </c>
      <c r="AH110" s="1" t="str">
        <f>IF(M109="","",IF(Z110="B",IF(M109="B",BK110,""),IF(BG110="P",BK110,"")))</f>
        <v/>
      </c>
      <c r="AI110" s="1" t="str">
        <f t="shared" si="101"/>
        <v/>
      </c>
      <c r="AJ110" s="1" t="str">
        <f t="shared" si="102"/>
        <v/>
      </c>
      <c r="AK110" s="1">
        <f t="shared" si="89"/>
        <v>0</v>
      </c>
      <c r="AL110" s="1">
        <f t="shared" si="90"/>
        <v>0</v>
      </c>
      <c r="AP110" s="1" t="str">
        <f t="shared" si="75"/>
        <v>N</v>
      </c>
      <c r="AQ110" s="1" t="str">
        <f t="shared" si="103"/>
        <v>N</v>
      </c>
      <c r="AR110" s="1" t="str">
        <f t="shared" si="104"/>
        <v>N</v>
      </c>
      <c r="AT110" s="15" t="str">
        <f>IF(AT109="Y","N",IF(M109="","",(IF(AND(F109&amp;F110="WW",OR(AO109&amp;AO110="SC",AO109&amp;AO110="CC")),"Y",IF(AND(F108&amp;F109&amp;F110="WLW",BI110&lt;&gt;"B",OR(F108&amp;F109&amp;F110="SCC",F108&amp;F109&amp;F110="CCC")),"Y","N")))))</f>
        <v/>
      </c>
      <c r="AU110" s="1" t="str">
        <f>IF(AU109="Y","N",IF(M109="","",IF(AND(K109&amp;K110="WW",OR(AO109&amp;AO110="SC",AO109&amp;AO110="CC")),"Y",IF(AND(K108&amp;K109&amp;K110="WLW",BK110&lt;&gt;"B",OR(AO108&amp;AO109&amp;AO110="SCC",AO108&amp;AO109&amp;AO110="CCC")),"Y","N"))))</f>
        <v/>
      </c>
      <c r="AV110" s="1" t="str">
        <f>IF(AV109="Y","N",IF(M109="","",IF(AND(R109&amp;R110="WW",OR(AO109&amp;AO110="SC",AO109&amp;AO110="CC")),"Y",IF(AND(R108&amp;R109&amp;R110="WLW",BM110&lt;&gt;"B",OR(AO108&amp;AO109&amp;AO110="SCC",AO108&amp;AO109&amp;AO110="CCC")),"Y","N"))))</f>
        <v/>
      </c>
      <c r="BS110" s="1">
        <f>General!A108</f>
        <v>0</v>
      </c>
      <c r="BT110" s="1">
        <f>General!B108</f>
        <v>0</v>
      </c>
      <c r="BU110" s="1">
        <f>General!C108</f>
        <v>0</v>
      </c>
      <c r="BV110" s="1">
        <f>General!D108</f>
        <v>0</v>
      </c>
      <c r="BX110" s="1" t="str">
        <f>General!F108</f>
        <v>WWLLLW</v>
      </c>
      <c r="BY110" s="1">
        <f>General!G108</f>
        <v>1</v>
      </c>
    </row>
    <row r="111" spans="1:77" ht="15.75" thickBot="1">
      <c r="A111" s="183" t="s">
        <v>159</v>
      </c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5"/>
      <c r="AB111" s="4" t="str">
        <f t="shared" si="62"/>
        <v/>
      </c>
      <c r="AC111" s="4" t="str">
        <f t="shared" si="67"/>
        <v/>
      </c>
      <c r="AD111" s="4" t="str">
        <f t="shared" si="68"/>
        <v/>
      </c>
      <c r="AE111" s="1" t="str">
        <f>IF(M110="","",IF(Y111="B",IF(M110="P",BI111,""),IF(BG111="P",BI111,"")))</f>
        <v/>
      </c>
      <c r="AF111" s="1" t="str">
        <f>IF(M110="","",IF(Y111="B",IF(M110="B",BI111,""),IF(BG111="B",BI111,"")))</f>
        <v/>
      </c>
      <c r="AG111" s="1" t="str">
        <f>IF(M110="","",IF(Z111="B",IF(M110="P",BK111,""),IF(BG111="B",BK111,"")))</f>
        <v/>
      </c>
      <c r="AH111" s="1" t="str">
        <f>IF(M110="","",IF(Z111="B",IF(M110="B",BK111,""),IF(BG111="P",BK111,"")))</f>
        <v/>
      </c>
      <c r="AI111" s="1" t="str">
        <f t="shared" si="101"/>
        <v/>
      </c>
      <c r="AJ111" s="1" t="str">
        <f t="shared" si="102"/>
        <v/>
      </c>
      <c r="AK111" s="1">
        <f t="shared" si="89"/>
        <v>0</v>
      </c>
      <c r="AL111" s="1">
        <f t="shared" si="90"/>
        <v>0</v>
      </c>
      <c r="AP111" s="1" t="str">
        <f t="shared" si="75"/>
        <v>N</v>
      </c>
      <c r="AQ111" s="1" t="str">
        <f t="shared" si="103"/>
        <v>N</v>
      </c>
      <c r="AR111" s="1" t="str">
        <f t="shared" si="104"/>
        <v>N</v>
      </c>
      <c r="AT111" s="15" t="str">
        <f>IF(AT110="Y","N",IF(M110="","",(IF(AND(F110&amp;F111="WW",OR(AO110&amp;AO111="SC",AO110&amp;AO111="CC")),"Y",IF(AND(F109&amp;F110&amp;F111="WLW",BI111&lt;&gt;"B",OR(F109&amp;F110&amp;F111="SCC",F109&amp;F110&amp;F111="CCC")),"Y","N")))))</f>
        <v/>
      </c>
      <c r="AU111" s="1" t="str">
        <f>IF(AU110="Y","N",IF(M110="","",IF(AND(K110&amp;K111="WW",OR(AO110&amp;AO111="SC",AO110&amp;AO111="CC")),"Y",IF(AND(K109&amp;K110&amp;K111="WLW",BK111&lt;&gt;"B",OR(AO109&amp;AO110&amp;AO111="SCC",AO109&amp;AO110&amp;AO111="CCC")),"Y","N"))))</f>
        <v/>
      </c>
      <c r="AV111" s="1" t="str">
        <f>IF(AV110="Y","N",IF(M110="","",IF(AND(R110&amp;R111="WW",OR(AO110&amp;AO111="SC",AO110&amp;AO111="CC")),"Y",IF(AND(R109&amp;R110&amp;R111="WLW",BM111&lt;&gt;"B",OR(AO109&amp;AO110&amp;AO111="SCC",AO109&amp;AO110&amp;AO111="CCC")),"Y","N"))))</f>
        <v/>
      </c>
      <c r="BS111" s="1">
        <f>General!A109</f>
        <v>0</v>
      </c>
      <c r="BT111" s="1">
        <f>General!B109</f>
        <v>0</v>
      </c>
      <c r="BU111" s="1">
        <f>General!C109</f>
        <v>0</v>
      </c>
      <c r="BV111" s="1">
        <f>General!D109</f>
        <v>0</v>
      </c>
      <c r="BX111" s="1" t="str">
        <f>General!F109</f>
        <v>WWLWWL</v>
      </c>
      <c r="BY111" s="1">
        <f>General!G109</f>
        <v>-1</v>
      </c>
    </row>
    <row r="112" spans="1:77" ht="15.75" thickBot="1">
      <c r="A112" s="178" t="s">
        <v>160</v>
      </c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>
        <f>COUNTIF(M5:M109,"P")</f>
        <v>15</v>
      </c>
      <c r="P112" s="173"/>
      <c r="Q112" s="173"/>
      <c r="R112" s="173"/>
      <c r="S112" s="173"/>
      <c r="T112" s="173"/>
      <c r="U112" s="173"/>
      <c r="V112" s="174"/>
      <c r="AB112" s="4" t="str">
        <f t="shared" si="62"/>
        <v/>
      </c>
      <c r="AC112" s="4" t="str">
        <f t="shared" si="67"/>
        <v/>
      </c>
      <c r="AD112" s="4" t="str">
        <f t="shared" si="68"/>
        <v/>
      </c>
      <c r="AE112" s="1" t="str">
        <f>IF(M111="","",IF(Y112="B",IF(M111="P",BI112,""),IF(BG112="P",BI112,"")))</f>
        <v/>
      </c>
      <c r="AF112" s="1" t="str">
        <f>IF(M111="","",IF(Y112="B",IF(M111="B",BI112,""),IF(BG112="B",BI112,"")))</f>
        <v/>
      </c>
      <c r="AG112" s="1" t="str">
        <f>IF(M111="","",IF(Z112="B",IF(M111="P",BK112,""),IF(BG112="B",BK112,"")))</f>
        <v/>
      </c>
      <c r="AH112" s="1" t="str">
        <f>IF(M111="","",IF(Z112="B",IF(M111="B",BK112,""),IF(BG112="P",BK112,"")))</f>
        <v/>
      </c>
      <c r="AI112" s="1" t="str">
        <f t="shared" si="101"/>
        <v/>
      </c>
      <c r="AJ112" s="1" t="str">
        <f t="shared" si="102"/>
        <v/>
      </c>
      <c r="AK112" s="1">
        <f t="shared" si="89"/>
        <v>0</v>
      </c>
      <c r="AL112" s="1">
        <f t="shared" si="90"/>
        <v>0</v>
      </c>
      <c r="AP112" s="1" t="str">
        <f t="shared" si="75"/>
        <v>N</v>
      </c>
      <c r="AQ112" s="1" t="str">
        <f t="shared" si="103"/>
        <v>N</v>
      </c>
      <c r="AR112" s="1" t="str">
        <f t="shared" si="104"/>
        <v>N</v>
      </c>
      <c r="AT112" s="15" t="str">
        <f>IF(AT111="Y","N",IF(M111="","",(IF(AND(F111&amp;F112="WW",OR(AO111&amp;AO112="SC",AO111&amp;AO112="CC")),"Y",IF(AND(F110&amp;F111&amp;F112="WLW",BI112&lt;&gt;"B",OR(F110&amp;F111&amp;F112="SCC",F110&amp;F111&amp;F112="CCC")),"Y","N")))))</f>
        <v/>
      </c>
      <c r="AU112" s="1" t="str">
        <f>IF(AU111="Y","N",IF(M111="","",IF(AND(K111&amp;K112="WW",OR(AO111&amp;AO112="SC",AO111&amp;AO112="CC")),"Y",IF(AND(K110&amp;K111&amp;K112="WLW",BK112&lt;&gt;"B",OR(AO110&amp;AO111&amp;AO112="SCC",AO110&amp;AO111&amp;AO112="CCC")),"Y","N"))))</f>
        <v/>
      </c>
      <c r="AV112" s="1" t="str">
        <f>IF(AV111="Y","N",IF(M111="","",IF(AND(R111&amp;R112="WW",OR(AO111&amp;AO112="SC",AO111&amp;AO112="CC")),"Y",IF(AND(R110&amp;R111&amp;R112="WLW",BM112&lt;&gt;"B",OR(AO110&amp;AO111&amp;AO112="SCC",AO110&amp;AO111&amp;AO112="CCC")),"Y","N"))))</f>
        <v/>
      </c>
      <c r="BS112" s="1">
        <f>General!A110</f>
        <v>0</v>
      </c>
      <c r="BT112" s="1">
        <f>General!B110</f>
        <v>0</v>
      </c>
      <c r="BU112" s="1">
        <f>General!C110</f>
        <v>0</v>
      </c>
      <c r="BV112" s="1">
        <f>General!D110</f>
        <v>0</v>
      </c>
      <c r="BX112" s="1" t="str">
        <f>General!F110</f>
        <v>WWLWWL</v>
      </c>
      <c r="BY112" s="1">
        <f>General!G110</f>
        <v>-1</v>
      </c>
    </row>
    <row r="113" spans="1:77">
      <c r="A113" s="178" t="s">
        <v>161</v>
      </c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>
        <f>COUNTIF(M5:M109,"B")</f>
        <v>10</v>
      </c>
      <c r="P113" s="173"/>
      <c r="Q113" s="173"/>
      <c r="R113" s="173"/>
      <c r="S113" s="173"/>
      <c r="T113" s="173"/>
      <c r="U113" s="173"/>
      <c r="V113" s="174"/>
      <c r="AB113" s="4" t="str">
        <f t="shared" si="62"/>
        <v/>
      </c>
      <c r="AC113" s="4" t="str">
        <f t="shared" si="67"/>
        <v/>
      </c>
      <c r="AD113" s="4" t="str">
        <f t="shared" si="68"/>
        <v/>
      </c>
      <c r="AE113" s="1" t="str">
        <f>IF(M112="","",IF(Y113="B",IF(M112="P",BI113,""),IF(BG113="P",BI113,"")))</f>
        <v/>
      </c>
      <c r="AF113" s="1" t="str">
        <f>IF(M112="","",IF(Y113="B",IF(M112="B",BI113,""),IF(BG113="B",BI113,"")))</f>
        <v/>
      </c>
      <c r="AG113" s="1" t="str">
        <f>IF(M112="","",IF(Z113="B",IF(M112="P",BK113,""),IF(BG113="B",BK113,"")))</f>
        <v/>
      </c>
      <c r="AH113" s="1" t="str">
        <f>IF(M112="","",IF(Z113="B",IF(M112="B",BK113,""),IF(BG113="P",BK113,"")))</f>
        <v/>
      </c>
      <c r="AI113" s="1" t="str">
        <f t="shared" si="101"/>
        <v/>
      </c>
      <c r="AJ113" s="1" t="str">
        <f t="shared" si="102"/>
        <v/>
      </c>
      <c r="AK113" s="1">
        <f t="shared" si="89"/>
        <v>0</v>
      </c>
      <c r="AL113" s="1">
        <f t="shared" si="90"/>
        <v>0</v>
      </c>
      <c r="AP113" s="1" t="str">
        <f t="shared" si="75"/>
        <v>N</v>
      </c>
      <c r="AQ113" s="1" t="str">
        <f t="shared" si="103"/>
        <v>N</v>
      </c>
      <c r="AR113" s="1" t="str">
        <f t="shared" si="104"/>
        <v>N</v>
      </c>
      <c r="AT113" s="15" t="str">
        <f>IF(AT112="Y","N",IF(M112="","",(IF(AND(F112&amp;F113="WW",OR(AO112&amp;AO113="SC",AO112&amp;AO113="CC")),"Y",IF(AND(F111&amp;F112&amp;F113="WLW",BI113&lt;&gt;"B",OR(F111&amp;F112&amp;F113="SCC",F111&amp;F112&amp;F113="CCC")),"Y","N")))))</f>
        <v/>
      </c>
      <c r="AU113" s="1" t="str">
        <f>IF(AU112="Y","N",IF(M112="","",IF(AND(K112&amp;K113="WW",OR(AO112&amp;AO113="SC",AO112&amp;AO113="CC")),"Y",IF(AND(K111&amp;K112&amp;K113="WLW",BK113&lt;&gt;"B",OR(AO111&amp;AO112&amp;AO113="SCC",AO111&amp;AO112&amp;AO113="CCC")),"Y","N"))))</f>
        <v/>
      </c>
      <c r="AV113" s="1" t="str">
        <f>IF(AV112="Y","N",IF(M112="","",IF(AND(R112&amp;R113="WW",OR(AO112&amp;AO113="SC",AO112&amp;AO113="CC")),"Y",IF(AND(R111&amp;R112&amp;R113="WLW",BM113&lt;&gt;"B",OR(AO111&amp;AO112&amp;AO113="SCC",AO111&amp;AO112&amp;AO113="CCC")),"Y","N"))))</f>
        <v/>
      </c>
      <c r="BS113" s="1">
        <f>General!A111</f>
        <v>0</v>
      </c>
      <c r="BT113" s="1">
        <f>General!B111</f>
        <v>0</v>
      </c>
      <c r="BU113" s="1">
        <f>General!C111</f>
        <v>0</v>
      </c>
      <c r="BV113" s="1">
        <f>General!D111</f>
        <v>0</v>
      </c>
      <c r="BX113" s="1" t="str">
        <f>General!F111</f>
        <v>WWLWLW</v>
      </c>
      <c r="BY113" s="1">
        <f>General!G111</f>
        <v>1</v>
      </c>
    </row>
    <row r="114" spans="1:77">
      <c r="A114" s="177" t="s">
        <v>162</v>
      </c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 cm="1">
        <f t="array" ref="O114">LOOKUP(2,1/(U10:U109&lt;&gt;""),U10:U109)</f>
        <v>-21</v>
      </c>
      <c r="P114" s="175"/>
      <c r="Q114" s="175"/>
      <c r="R114" s="175"/>
      <c r="S114" s="175"/>
      <c r="T114" s="175"/>
      <c r="U114" s="175"/>
      <c r="V114" s="176"/>
      <c r="AB114" s="4" t="str">
        <f t="shared" si="62"/>
        <v/>
      </c>
      <c r="AC114" s="4" t="str">
        <f t="shared" si="67"/>
        <v/>
      </c>
      <c r="AD114" s="4" t="str">
        <f t="shared" si="68"/>
        <v/>
      </c>
      <c r="AE114" s="1" t="str">
        <f>IF(M113="","",IF(Y114="B",IF(M113="P",BI114,""),IF(BG114="P",BI114,"")))</f>
        <v/>
      </c>
      <c r="AF114" s="1" t="str">
        <f>IF(M113="","",IF(Y114="B",IF(M113="B",BI114,""),IF(BG114="B",BI114,"")))</f>
        <v/>
      </c>
      <c r="AG114" s="1" t="str">
        <f>IF(M113="","",IF(Z114="B",IF(M113="P",BK114,""),IF(BG114="B",BK114,"")))</f>
        <v/>
      </c>
      <c r="AH114" s="1" t="str">
        <f>IF(M113="","",IF(Z114="B",IF(M113="B",BK114,""),IF(BG114="P",BK114,"")))</f>
        <v/>
      </c>
      <c r="AI114" s="1" t="str">
        <f t="shared" si="101"/>
        <v/>
      </c>
      <c r="AJ114" s="1" t="str">
        <f t="shared" si="102"/>
        <v/>
      </c>
      <c r="AK114" s="1">
        <f t="shared" si="89"/>
        <v>0</v>
      </c>
      <c r="AL114" s="1">
        <f t="shared" si="90"/>
        <v>0</v>
      </c>
      <c r="AP114" s="1" t="str">
        <f t="shared" si="75"/>
        <v>N</v>
      </c>
      <c r="AQ114" s="1" t="str">
        <f t="shared" si="103"/>
        <v>N</v>
      </c>
      <c r="AR114" s="1" t="str">
        <f t="shared" si="104"/>
        <v>N</v>
      </c>
      <c r="AT114" s="15" t="str">
        <f>IF(AT113="Y","N",IF(M113="","",(IF(AND(F113&amp;F114="WW",OR(AO113&amp;AO114="SC",AO113&amp;AO114="CC")),"Y",IF(AND(F112&amp;F113&amp;F114="WLW",BI114&lt;&gt;"B",OR(F112&amp;F113&amp;F114="SCC",F112&amp;F113&amp;F114="CCC")),"Y","N")))))</f>
        <v/>
      </c>
      <c r="AU114" s="1" t="str">
        <f>IF(AU113="Y","N",IF(M113="","",IF(AND(K113&amp;K114="WW",OR(AO113&amp;AO114="SC",AO113&amp;AO114="CC")),"Y",IF(AND(K112&amp;K113&amp;K114="WLW",BK114&lt;&gt;"B",OR(AO112&amp;AO113&amp;AO114="SCC",AO112&amp;AO113&amp;AO114="CCC")),"Y","N"))))</f>
        <v/>
      </c>
      <c r="AV114" s="1" t="str">
        <f>IF(AV113="Y","N",IF(M113="","",IF(AND(R113&amp;R114="WW",OR(AO113&amp;AO114="SC",AO113&amp;AO114="CC")),"Y",IF(AND(R112&amp;R113&amp;R114="WLW",BM114&lt;&gt;"B",OR(AO112&amp;AO113&amp;AO114="SCC",AO112&amp;AO113&amp;AO114="CCC")),"Y","N"))))</f>
        <v/>
      </c>
      <c r="BS114" s="1">
        <f>General!A112</f>
        <v>0</v>
      </c>
      <c r="BT114" s="1">
        <f>General!B112</f>
        <v>0</v>
      </c>
      <c r="BU114" s="1">
        <f>General!C112</f>
        <v>0</v>
      </c>
      <c r="BV114" s="1">
        <f>General!D112</f>
        <v>0</v>
      </c>
      <c r="BX114" s="1" t="str">
        <f>General!F112</f>
        <v>WWWWWL</v>
      </c>
      <c r="BY114" s="1">
        <f>General!G112</f>
        <v>-1</v>
      </c>
    </row>
    <row r="115" spans="1:77">
      <c r="A115" s="177" t="s">
        <v>163</v>
      </c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>
        <f>COUNTIF(X5:X109,"W")</f>
        <v>5</v>
      </c>
      <c r="P115" s="175"/>
      <c r="Q115" s="175"/>
      <c r="R115" s="175"/>
      <c r="S115" s="175"/>
      <c r="T115" s="175"/>
      <c r="U115" s="175"/>
      <c r="V115" s="176"/>
      <c r="AB115" s="4" t="str">
        <f t="shared" si="62"/>
        <v/>
      </c>
      <c r="AC115" s="4" t="str">
        <f t="shared" si="67"/>
        <v/>
      </c>
      <c r="AD115" s="4" t="str">
        <f t="shared" si="68"/>
        <v/>
      </c>
      <c r="AE115" s="1" t="str">
        <f>IF(M114="","",IF(Y115="B",IF(M114="P",BI115,""),IF(BG115="P",BI115,"")))</f>
        <v/>
      </c>
      <c r="AF115" s="1" t="str">
        <f>IF(M114="","",IF(Y115="B",IF(M114="B",BI115,""),IF(BG115="B",BI115,"")))</f>
        <v/>
      </c>
      <c r="AG115" s="1" t="str">
        <f>IF(M114="","",IF(Z115="B",IF(M114="P",BK115,""),IF(BG115="B",BK115,"")))</f>
        <v/>
      </c>
      <c r="AH115" s="1" t="str">
        <f>IF(M114="","",IF(Z115="B",IF(M114="B",BK115,""),IF(BG115="P",BK115,"")))</f>
        <v/>
      </c>
      <c r="AI115" s="1" t="str">
        <f t="shared" si="101"/>
        <v/>
      </c>
      <c r="AJ115" s="1" t="str">
        <f t="shared" si="102"/>
        <v/>
      </c>
      <c r="AK115" s="1">
        <f t="shared" si="89"/>
        <v>0</v>
      </c>
      <c r="AL115" s="1">
        <f t="shared" si="90"/>
        <v>0</v>
      </c>
      <c r="AP115" s="1" t="str">
        <f t="shared" si="75"/>
        <v>N</v>
      </c>
      <c r="AQ115" s="1" t="str">
        <f t="shared" si="103"/>
        <v>N</v>
      </c>
      <c r="AR115" s="1" t="str">
        <f t="shared" si="104"/>
        <v>N</v>
      </c>
      <c r="AT115" s="15" t="str">
        <f>IF(AT114="Y","N",IF(M114="","",(IF(AND(F114&amp;F115="WW",OR(AO114&amp;AO115="SC",AO114&amp;AO115="CC")),"Y",IF(AND(F113&amp;F114&amp;F115="WLW",BI115&lt;&gt;"B",OR(F113&amp;F114&amp;F115="SCC",F113&amp;F114&amp;F115="CCC")),"Y","N")))))</f>
        <v/>
      </c>
      <c r="AU115" s="1" t="str">
        <f>IF(AU114="Y","N",IF(M114="","",IF(AND(K114&amp;K115="WW",OR(AO114&amp;AO115="SC",AO114&amp;AO115="CC")),"Y",IF(AND(K113&amp;K114&amp;K115="WLW",BK115&lt;&gt;"B",OR(AO113&amp;AO114&amp;AO115="SCC",AO113&amp;AO114&amp;AO115="CCC")),"Y","N"))))</f>
        <v/>
      </c>
      <c r="AV115" s="1" t="str">
        <f>IF(AV114="Y","N",IF(M114="","",IF(AND(R114&amp;R115="WW",OR(AO114&amp;AO115="SC",AO114&amp;AO115="CC")),"Y",IF(AND(R113&amp;R114&amp;R115="WLW",BM115&lt;&gt;"B",OR(AO113&amp;AO114&amp;AO115="SCC",AO113&amp;AO114&amp;AO115="CCC")),"Y","N"))))</f>
        <v/>
      </c>
      <c r="BS115" s="1">
        <f>General!A113</f>
        <v>0</v>
      </c>
      <c r="BT115" s="1">
        <f>General!B113</f>
        <v>0</v>
      </c>
      <c r="BU115" s="1">
        <f>General!C113</f>
        <v>0</v>
      </c>
      <c r="BV115" s="1">
        <f>General!D113</f>
        <v>0</v>
      </c>
      <c r="BX115" s="1" t="str">
        <f>General!F113</f>
        <v>WWWWLW</v>
      </c>
      <c r="BY115" s="1">
        <f>General!G113</f>
        <v>1</v>
      </c>
    </row>
    <row r="116" spans="1:77">
      <c r="A116" s="177" t="s">
        <v>164</v>
      </c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>
        <f>COUNTIF(X5:X109,"L")</f>
        <v>12</v>
      </c>
      <c r="P116" s="175"/>
      <c r="Q116" s="175"/>
      <c r="R116" s="175"/>
      <c r="S116" s="175"/>
      <c r="T116" s="175"/>
      <c r="U116" s="175"/>
      <c r="V116" s="176"/>
      <c r="AB116" s="4" t="str">
        <f t="shared" si="62"/>
        <v/>
      </c>
      <c r="AC116" s="4" t="str">
        <f t="shared" si="67"/>
        <v/>
      </c>
      <c r="AD116" s="4" t="str">
        <f t="shared" si="68"/>
        <v/>
      </c>
      <c r="AE116" s="1" t="str">
        <f>IF(M115="","",IF(Y116="B",IF(M115="P",BI116,""),IF(BG116="P",BI116,"")))</f>
        <v/>
      </c>
      <c r="AF116" s="1" t="str">
        <f>IF(M115="","",IF(Y116="B",IF(M115="B",BI116,""),IF(BG116="B",BI116,"")))</f>
        <v/>
      </c>
      <c r="AG116" s="1" t="str">
        <f>IF(M115="","",IF(Z116="B",IF(M115="P",BK116,""),IF(BG116="B",BK116,"")))</f>
        <v/>
      </c>
      <c r="AH116" s="1" t="str">
        <f>IF(M115="","",IF(Z116="B",IF(M115="B",BK116,""),IF(BG116="P",BK116,"")))</f>
        <v/>
      </c>
      <c r="AI116" s="1" t="str">
        <f t="shared" si="101"/>
        <v/>
      </c>
      <c r="AJ116" s="1" t="str">
        <f t="shared" si="102"/>
        <v/>
      </c>
      <c r="AK116" s="1">
        <f t="shared" si="89"/>
        <v>0</v>
      </c>
      <c r="AL116" s="1">
        <f t="shared" si="90"/>
        <v>0</v>
      </c>
      <c r="AP116" s="1" t="str">
        <f t="shared" si="75"/>
        <v>N</v>
      </c>
      <c r="AQ116" s="1" t="str">
        <f t="shared" si="103"/>
        <v>N</v>
      </c>
      <c r="AR116" s="1" t="str">
        <f t="shared" si="104"/>
        <v>N</v>
      </c>
      <c r="AT116" s="15" t="str">
        <f>IF(AT115="Y","N",IF(M115="","",(IF(AND(F115&amp;F116="WW",OR(AO115&amp;AO116="SC",AO115&amp;AO116="CC")),"Y",IF(AND(F114&amp;F115&amp;F116="WLW",BI116&lt;&gt;"B",OR(F114&amp;F115&amp;F116="SCC",F114&amp;F115&amp;F116="CCC")),"Y","N")))))</f>
        <v/>
      </c>
      <c r="AU116" s="1" t="str">
        <f>IF(AU115="Y","N",IF(M115="","",IF(AND(K115&amp;K116="WW",OR(AO115&amp;AO116="SC",AO115&amp;AO116="CC")),"Y",IF(AND(K114&amp;K115&amp;K116="WLW",BK116&lt;&gt;"B",OR(AO114&amp;AO115&amp;AO116="SCC",AO114&amp;AO115&amp;AO116="CCC")),"Y","N"))))</f>
        <v/>
      </c>
      <c r="AV116" s="1" t="str">
        <f>IF(AV115="Y","N",IF(M115="","",IF(AND(R115&amp;R116="WW",OR(AO115&amp;AO116="SC",AO115&amp;AO116="CC")),"Y",IF(AND(R114&amp;R115&amp;R116="WLW",BM116&lt;&gt;"B",OR(AO114&amp;AO115&amp;AO116="SCC",AO114&amp;AO115&amp;AO116="CCC")),"Y","N"))))</f>
        <v/>
      </c>
      <c r="BS116" s="1">
        <f>General!A114</f>
        <v>0</v>
      </c>
      <c r="BT116" s="1">
        <f>General!B114</f>
        <v>0</v>
      </c>
      <c r="BU116" s="1">
        <f>General!C114</f>
        <v>0</v>
      </c>
      <c r="BV116" s="1">
        <f>General!D114</f>
        <v>0</v>
      </c>
      <c r="BX116" s="1" t="str">
        <f>General!F114</f>
        <v>WWWLWL</v>
      </c>
      <c r="BY116" s="1">
        <f>General!G114</f>
        <v>-1</v>
      </c>
    </row>
    <row r="117" spans="1:77">
      <c r="A117" s="177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6"/>
      <c r="AE117" s="1" t="str">
        <f>IF(M116="","",IF(Y117="B",IF(M116="P",BI117,""),IF(BG117="P",BI117,"")))</f>
        <v/>
      </c>
      <c r="AF117" s="1" t="str">
        <f>IF(M116="","",IF(Y117="B",IF(M116="B",BI117,""),IF(BG117="B",BI117,"")))</f>
        <v/>
      </c>
      <c r="AG117" s="1" t="str">
        <f>IF(M116="","",IF(Z117="B",IF(M116="P",BK117,""),IF(BG117="B",BK117,"")))</f>
        <v/>
      </c>
      <c r="AH117" s="1" t="str">
        <f>IF(M116="","",IF(Z117="B",IF(M116="B",BK117,""),IF(BG117="P",BK117,"")))</f>
        <v/>
      </c>
      <c r="AI117" s="1" t="str">
        <f t="shared" si="101"/>
        <v/>
      </c>
      <c r="AJ117" s="1" t="str">
        <f t="shared" si="102"/>
        <v/>
      </c>
      <c r="AK117" s="1">
        <f t="shared" si="89"/>
        <v>0</v>
      </c>
      <c r="AL117" s="1">
        <f t="shared" si="90"/>
        <v>0</v>
      </c>
      <c r="AP117" s="1" t="str">
        <f t="shared" si="75"/>
        <v>N</v>
      </c>
      <c r="AQ117" s="1" t="str">
        <f t="shared" si="103"/>
        <v>N</v>
      </c>
      <c r="AR117" s="1" t="str">
        <f t="shared" si="104"/>
        <v>N</v>
      </c>
      <c r="AT117" s="15" t="str">
        <f>IF(AT116="Y","N",IF(M116="","",(IF(AND(F116&amp;F117="WW",OR(AO116&amp;AO117="SC",AO116&amp;AO117="CC")),"Y",IF(AND(F115&amp;F116&amp;F117="WLW",BI117&lt;&gt;"B",OR(F115&amp;F116&amp;F117="SCC",F115&amp;F116&amp;F117="CCC")),"Y","N")))))</f>
        <v/>
      </c>
      <c r="AU117" s="1" t="str">
        <f>IF(AU116="Y","N",IF(M116="","",IF(AND(K116&amp;K117="WW",OR(AO116&amp;AO117="SC",AO116&amp;AO117="CC")),"Y",IF(AND(K115&amp;K116&amp;K117="WLW",BK117&lt;&gt;"B",OR(AO115&amp;AO116&amp;AO117="SCC",AO115&amp;AO116&amp;AO117="CCC")),"Y","N"))))</f>
        <v/>
      </c>
      <c r="AV117" s="1" t="str">
        <f>IF(AV116="Y","N",IF(M116="","",IF(AND(R116&amp;R117="WW",OR(AO116&amp;AO117="SC",AO116&amp;AO117="CC")),"Y",IF(AND(R115&amp;R116&amp;R117="WLW",BM117&lt;&gt;"B",OR(AO115&amp;AO116&amp;AO117="SCC",AO115&amp;AO116&amp;AO117="CCC")),"Y","N"))))</f>
        <v/>
      </c>
      <c r="BS117" s="1">
        <f>General!A115</f>
        <v>0</v>
      </c>
      <c r="BT117" s="1">
        <f>General!B115</f>
        <v>0</v>
      </c>
      <c r="BU117" s="1">
        <f>General!C115</f>
        <v>0</v>
      </c>
      <c r="BV117" s="1">
        <f>General!D115</f>
        <v>0</v>
      </c>
      <c r="BX117" s="1" t="str">
        <f>General!F115</f>
        <v>WWLWLL</v>
      </c>
      <c r="BY117" s="1">
        <f>General!G115</f>
        <v>-3</v>
      </c>
    </row>
    <row r="118" spans="1:77">
      <c r="A118" s="177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6"/>
      <c r="AE118" s="1" t="str">
        <f>IF(M117="","",IF(Y118="B",IF(M117="P",BI118,""),IF(BG118="P",BI118,"")))</f>
        <v/>
      </c>
      <c r="AF118" s="1" t="str">
        <f>IF(M117="","",IF(Y118="B",IF(M117="B",BI118,""),IF(BG118="B",BI118,"")))</f>
        <v/>
      </c>
      <c r="AG118" s="1" t="str">
        <f>IF(M117="","",IF(Z118="B",IF(M117="P",BK118,""),IF(BG118="B",BK118,"")))</f>
        <v/>
      </c>
      <c r="AH118" s="1" t="str">
        <f>IF(M117="","",IF(Z118="B",IF(M117="B",BK118,""),IF(BG118="P",BK118,"")))</f>
        <v/>
      </c>
      <c r="AI118" s="1" t="str">
        <f t="shared" si="101"/>
        <v/>
      </c>
      <c r="AJ118" s="1" t="str">
        <f t="shared" si="102"/>
        <v/>
      </c>
      <c r="AK118" s="1">
        <f t="shared" si="89"/>
        <v>0</v>
      </c>
      <c r="AL118" s="1">
        <f t="shared" si="90"/>
        <v>0</v>
      </c>
      <c r="AP118" s="1" t="str">
        <f t="shared" si="75"/>
        <v>N</v>
      </c>
      <c r="AQ118" s="1" t="str">
        <f t="shared" si="103"/>
        <v>N</v>
      </c>
      <c r="AR118" s="1" t="str">
        <f t="shared" si="104"/>
        <v>N</v>
      </c>
      <c r="AT118" s="15" t="str">
        <f>IF(AT117="Y","N",IF(M117="","",(IF(AND(F117&amp;F118="WW",OR(AO117&amp;AO118="SC",AO117&amp;AO118="CC")),"Y",IF(AND(F116&amp;F117&amp;F118="WLW",BI118&lt;&gt;"B",OR(F116&amp;F117&amp;F118="SCC",F116&amp;F117&amp;F118="CCC")),"Y","N")))))</f>
        <v/>
      </c>
      <c r="AU118" s="1" t="str">
        <f>IF(AU117="Y","N",IF(M117="","",IF(AND(K117&amp;K118="WW",OR(AO117&amp;AO118="SC",AO117&amp;AO118="CC")),"Y",IF(AND(K116&amp;K117&amp;K118="WLW",BK118&lt;&gt;"B",OR(AO116&amp;AO117&amp;AO118="SCC",AO116&amp;AO117&amp;AO118="CCC")),"Y","N"))))</f>
        <v/>
      </c>
      <c r="AV118" s="1" t="str">
        <f>IF(AV117="Y","N",IF(M117="","",IF(AND(R117&amp;R118="WW",OR(AO117&amp;AO118="SC",AO117&amp;AO118="CC")),"Y",IF(AND(R116&amp;R117&amp;R118="WLW",BM118&lt;&gt;"B",OR(AO116&amp;AO117&amp;AO118="SCC",AO116&amp;AO117&amp;AO118="CCC")),"Y","N"))))</f>
        <v/>
      </c>
      <c r="BS118" s="1">
        <f>General!A116</f>
        <v>0</v>
      </c>
      <c r="BT118" s="1">
        <f>General!B116</f>
        <v>0</v>
      </c>
      <c r="BU118" s="1">
        <f>General!C116</f>
        <v>0</v>
      </c>
      <c r="BV118" s="1">
        <f>General!D116</f>
        <v>0</v>
      </c>
      <c r="BX118" s="1" t="str">
        <f>General!F116</f>
        <v>WWLLWW</v>
      </c>
      <c r="BY118" s="1">
        <f>General!G116</f>
        <v>3</v>
      </c>
    </row>
    <row r="119" spans="1:77">
      <c r="A119" s="177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6"/>
      <c r="AE119" s="1" t="str">
        <f>IF(M118="","",IF(Y119="B",IF(M118="P",BI119,""),IF(BG119="P",BI119,"")))</f>
        <v/>
      </c>
      <c r="AF119" s="1" t="str">
        <f>IF(M118="","",IF(Y119="B",IF(M118="B",BI119,""),IF(BG119="B",BI119,"")))</f>
        <v/>
      </c>
      <c r="AG119" s="1" t="str">
        <f>IF(M118="","",IF(Z119="B",IF(M118="P",BK119,""),IF(BG119="B",BK119,"")))</f>
        <v/>
      </c>
      <c r="AH119" s="1" t="str">
        <f>IF(M118="","",IF(Z119="B",IF(M118="B",BK119,""),IF(BG119="P",BK119,"")))</f>
        <v/>
      </c>
      <c r="AI119" s="1" t="str">
        <f t="shared" si="101"/>
        <v/>
      </c>
      <c r="AJ119" s="1" t="str">
        <f t="shared" si="102"/>
        <v/>
      </c>
      <c r="AK119" s="1">
        <f t="shared" si="89"/>
        <v>0</v>
      </c>
      <c r="AL119" s="1">
        <f t="shared" si="90"/>
        <v>0</v>
      </c>
      <c r="AP119" s="1" t="str">
        <f t="shared" si="75"/>
        <v>N</v>
      </c>
      <c r="AQ119" s="1" t="str">
        <f t="shared" si="103"/>
        <v>N</v>
      </c>
      <c r="AR119" s="1" t="str">
        <f t="shared" si="104"/>
        <v>N</v>
      </c>
      <c r="AT119" s="15" t="str">
        <f>IF(AT118="Y","N",IF(M118="","",(IF(AND(F118&amp;F119="WW",OR(AO118&amp;AO119="SC",AO118&amp;AO119="CC")),"Y",IF(AND(F117&amp;F118&amp;F119="WLW",BI119&lt;&gt;"B",OR(F117&amp;F118&amp;F119="SCC",F117&amp;F118&amp;F119="CCC")),"Y","N")))))</f>
        <v/>
      </c>
      <c r="AU119" s="1" t="str">
        <f>IF(AU118="Y","N",IF(M118="","",IF(AND(K118&amp;K119="WW",OR(AO118&amp;AO119="SC",AO118&amp;AO119="CC")),"Y",IF(AND(K117&amp;K118&amp;K119="WLW",BK119&lt;&gt;"B",OR(AO117&amp;AO118&amp;AO119="SCC",AO117&amp;AO118&amp;AO119="CCC")),"Y","N"))))</f>
        <v/>
      </c>
      <c r="AV119" s="1" t="str">
        <f>IF(AV118="Y","N",IF(M118="","",IF(AND(R118&amp;R119="WW",OR(AO118&amp;AO119="SC",AO118&amp;AO119="CC")),"Y",IF(AND(R117&amp;R118&amp;R119="WLW",BM119&lt;&gt;"B",OR(AO117&amp;AO118&amp;AO119="SCC",AO117&amp;AO118&amp;AO119="CCC")),"Y","N"))))</f>
        <v/>
      </c>
      <c r="BS119" s="1">
        <f>General!A117</f>
        <v>0</v>
      </c>
      <c r="BT119" s="1">
        <f>General!B117</f>
        <v>0</v>
      </c>
      <c r="BU119" s="1">
        <f>General!C117</f>
        <v>0</v>
      </c>
      <c r="BV119" s="1">
        <f>General!D117</f>
        <v>0</v>
      </c>
      <c r="BX119" s="1" t="str">
        <f>General!F117</f>
        <v>LLLW</v>
      </c>
      <c r="BY119" s="1">
        <f>General!G117</f>
        <v>1</v>
      </c>
    </row>
    <row r="120" spans="1:77">
      <c r="A120" s="177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6"/>
      <c r="AE120" s="1" t="str">
        <f>IF(M119="","",IF(Y120="B",IF(M119="P",BI120,""),IF(BG120="P",BI120,"")))</f>
        <v/>
      </c>
      <c r="AF120" s="1" t="str">
        <f>IF(M119="","",IF(Y120="B",IF(M119="B",BI120,""),IF(BG120="B",BI120,"")))</f>
        <v/>
      </c>
      <c r="AG120" s="1" t="str">
        <f>IF(M119="","",IF(Z120="B",IF(M119="P",BK120,""),IF(BG120="B",BK120,"")))</f>
        <v/>
      </c>
      <c r="AH120" s="1" t="str">
        <f>IF(M119="","",IF(Z120="B",IF(M119="B",BK120,""),IF(BG120="P",BK120,"")))</f>
        <v/>
      </c>
      <c r="AI120" s="1" t="str">
        <f t="shared" si="101"/>
        <v/>
      </c>
      <c r="AJ120" s="1" t="str">
        <f t="shared" si="102"/>
        <v/>
      </c>
      <c r="AK120" s="1">
        <f t="shared" si="89"/>
        <v>0</v>
      </c>
      <c r="AL120" s="1">
        <f t="shared" si="90"/>
        <v>0</v>
      </c>
      <c r="AP120" s="1" t="str">
        <f t="shared" si="75"/>
        <v>N</v>
      </c>
      <c r="AQ120" s="1" t="str">
        <f t="shared" si="103"/>
        <v>N</v>
      </c>
      <c r="AR120" s="1" t="str">
        <f t="shared" si="104"/>
        <v>N</v>
      </c>
      <c r="AT120" s="15" t="str">
        <f>IF(AT119="Y","N",IF(M119="","",(IF(AND(F119&amp;F120="WW",OR(AO119&amp;AO120="SC",AO119&amp;AO120="CC")),"Y",IF(AND(F118&amp;F119&amp;F120="WLW",BI120&lt;&gt;"B",OR(F118&amp;F119&amp;F120="SCC",F118&amp;F119&amp;F120="CCC")),"Y","N")))))</f>
        <v/>
      </c>
      <c r="AU120" s="1" t="str">
        <f>IF(AU119="Y","N",IF(M119="","",IF(AND(K119&amp;K120="WW",OR(AO119&amp;AO120="SC",AO119&amp;AO120="CC")),"Y",IF(AND(K118&amp;K119&amp;K120="WLW",BK120&lt;&gt;"B",OR(AO118&amp;AO119&amp;AO120="SCC",AO118&amp;AO119&amp;AO120="CCC")),"Y","N"))))</f>
        <v/>
      </c>
      <c r="AV120" s="1" t="str">
        <f>IF(AV119="Y","N",IF(M119="","",IF(AND(R119&amp;R120="WW",OR(AO119&amp;AO120="SC",AO119&amp;AO120="CC")),"Y",IF(AND(R118&amp;R119&amp;R120="WLW",BM120&lt;&gt;"B",OR(AO118&amp;AO119&amp;AO120="SCC",AO118&amp;AO119&amp;AO120="CCC")),"Y","N"))))</f>
        <v/>
      </c>
      <c r="BS120" s="1">
        <f>General!A118</f>
        <v>0</v>
      </c>
      <c r="BT120" s="1">
        <f>General!B118</f>
        <v>0</v>
      </c>
      <c r="BU120" s="1">
        <f>General!C118</f>
        <v>0</v>
      </c>
      <c r="BV120" s="1">
        <f>General!D118</f>
        <v>0</v>
      </c>
      <c r="BX120" s="1">
        <f>General!F118</f>
        <v>0</v>
      </c>
      <c r="BY120" s="1">
        <f>General!G118</f>
        <v>0</v>
      </c>
    </row>
    <row r="121" spans="1:77">
      <c r="A121" s="177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6"/>
      <c r="AE121" s="1" t="str">
        <f>IF(M120="","",IF(Y121="B",IF(M120="P",BI121,""),IF(BG121="P",BI121,"")))</f>
        <v/>
      </c>
      <c r="AF121" s="1" t="str">
        <f>IF(M120="","",IF(Y121="B",IF(M120="B",BI121,""),IF(BG121="B",BI121,"")))</f>
        <v/>
      </c>
      <c r="AG121" s="1" t="str">
        <f>IF(M120="","",IF(Z121="B",IF(M120="P",BK121,""),IF(BG121="B",BK121,"")))</f>
        <v/>
      </c>
      <c r="AH121" s="1" t="str">
        <f>IF(M120="","",IF(Z121="B",IF(M120="B",BK121,""),IF(BG121="P",BK121,"")))</f>
        <v/>
      </c>
      <c r="AI121" s="1" t="str">
        <f t="shared" si="101"/>
        <v/>
      </c>
      <c r="AJ121" s="1" t="str">
        <f t="shared" si="102"/>
        <v/>
      </c>
      <c r="AK121" s="1">
        <f t="shared" si="89"/>
        <v>0</v>
      </c>
      <c r="AL121" s="1">
        <f t="shared" si="90"/>
        <v>0</v>
      </c>
      <c r="AP121" s="1" t="str">
        <f t="shared" si="75"/>
        <v>N</v>
      </c>
      <c r="AQ121" s="1" t="str">
        <f t="shared" si="103"/>
        <v>N</v>
      </c>
      <c r="AR121" s="1" t="str">
        <f t="shared" si="104"/>
        <v>N</v>
      </c>
      <c r="AT121" s="15" t="str">
        <f>IF(AT120="Y","N",IF(M120="","",(IF(AND(F120&amp;F121="WW",OR(AO120&amp;AO121="SC",AO120&amp;AO121="CC")),"Y",IF(AND(F119&amp;F120&amp;F121="WLW",BI121&lt;&gt;"B",OR(F119&amp;F120&amp;F121="SCC",F119&amp;F120&amp;F121="CCC")),"Y","N")))))</f>
        <v/>
      </c>
      <c r="AU121" s="1" t="str">
        <f>IF(AU120="Y","N",IF(M120="","",IF(AND(K120&amp;K121="WW",OR(AO120&amp;AO121="SC",AO120&amp;AO121="CC")),"Y",IF(AND(K119&amp;K120&amp;K121="WLW",BK121&lt;&gt;"B",OR(AO119&amp;AO120&amp;AO121="SCC",AO119&amp;AO120&amp;AO121="CCC")),"Y","N"))))</f>
        <v/>
      </c>
      <c r="AV121" s="1" t="str">
        <f>IF(AV120="Y","N",IF(M120="","",IF(AND(R120&amp;R121="WW",OR(AO120&amp;AO121="SC",AO120&amp;AO121="CC")),"Y",IF(AND(R119&amp;R120&amp;R121="WLW",BM121&lt;&gt;"B",OR(AO119&amp;AO120&amp;AO121="SCC",AO119&amp;AO120&amp;AO121="CCC")),"Y","N"))))</f>
        <v/>
      </c>
      <c r="BS121" s="1">
        <f>General!A119</f>
        <v>0</v>
      </c>
      <c r="BT121" s="1">
        <f>General!B119</f>
        <v>0</v>
      </c>
      <c r="BU121" s="1">
        <f>General!C119</f>
        <v>0</v>
      </c>
      <c r="BV121" s="1">
        <f>General!D119</f>
        <v>0</v>
      </c>
      <c r="BX121" s="1">
        <f>General!F119</f>
        <v>0</v>
      </c>
      <c r="BY121" s="1">
        <f>General!G119</f>
        <v>0</v>
      </c>
    </row>
    <row r="122" spans="1:77">
      <c r="A122" s="177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6"/>
      <c r="AE122" s="1" t="str">
        <f>IF(M121="","",IF(Y122="B",IF(M121="P",BI122,""),IF(BG122="P",BI122,"")))</f>
        <v/>
      </c>
      <c r="AF122" s="1" t="str">
        <f>IF(M121="","",IF(Y122="B",IF(M121="B",BI122,""),IF(BG122="B",BI122,"")))</f>
        <v/>
      </c>
      <c r="AG122" s="1" t="str">
        <f>IF(M121="","",IF(Z122="B",IF(M121="P",BK122,""),IF(BG122="B",BK122,"")))</f>
        <v/>
      </c>
      <c r="AH122" s="1" t="str">
        <f>IF(M121="","",IF(Z122="B",IF(M121="B",BK122,""),IF(BG122="P",BK122,"")))</f>
        <v/>
      </c>
      <c r="AI122" s="1" t="str">
        <f t="shared" si="101"/>
        <v/>
      </c>
      <c r="AJ122" s="1" t="str">
        <f t="shared" si="102"/>
        <v/>
      </c>
      <c r="AK122" s="1">
        <f t="shared" si="89"/>
        <v>0</v>
      </c>
      <c r="AL122" s="1">
        <f t="shared" si="90"/>
        <v>0</v>
      </c>
      <c r="AP122" s="1" t="str">
        <f t="shared" si="75"/>
        <v>N</v>
      </c>
      <c r="AQ122" s="1" t="str">
        <f t="shared" si="103"/>
        <v>N</v>
      </c>
      <c r="AR122" s="1" t="str">
        <f t="shared" si="104"/>
        <v>N</v>
      </c>
      <c r="AT122" s="15" t="str">
        <f>IF(AT121="Y","N",IF(M121="","",(IF(AND(F121&amp;F122="WW",OR(AO121&amp;AO122="SC",AO121&amp;AO122="CC")),"Y",IF(AND(F120&amp;F121&amp;F122="WLW",BI122&lt;&gt;"B",OR(F120&amp;F121&amp;F122="SCC",F120&amp;F121&amp;F122="CCC")),"Y","N")))))</f>
        <v/>
      </c>
      <c r="AU122" s="1" t="str">
        <f>IF(AU121="Y","N",IF(M121="","",IF(AND(K121&amp;K122="WW",OR(AO121&amp;AO122="SC",AO121&amp;AO122="CC")),"Y",IF(AND(K120&amp;K121&amp;K122="WLW",BK122&lt;&gt;"B",OR(AO120&amp;AO121&amp;AO122="SCC",AO120&amp;AO121&amp;AO122="CCC")),"Y","N"))))</f>
        <v/>
      </c>
      <c r="AV122" s="1" t="str">
        <f>IF(AV121="Y","N",IF(M121="","",IF(AND(R121&amp;R122="WW",OR(AO121&amp;AO122="SC",AO121&amp;AO122="CC")),"Y",IF(AND(R120&amp;R121&amp;R122="WLW",BM122&lt;&gt;"B",OR(AO120&amp;AO121&amp;AO122="SCC",AO120&amp;AO121&amp;AO122="CCC")),"Y","N"))))</f>
        <v/>
      </c>
      <c r="BS122" s="1">
        <f>General!A120</f>
        <v>0</v>
      </c>
      <c r="BT122" s="1">
        <f>General!B120</f>
        <v>0</v>
      </c>
      <c r="BU122" s="1">
        <f>General!C120</f>
        <v>0</v>
      </c>
      <c r="BV122" s="1">
        <f>General!D120</f>
        <v>0</v>
      </c>
      <c r="BX122" s="1">
        <f>General!F120</f>
        <v>0</v>
      </c>
      <c r="BY122" s="1">
        <f>General!G120</f>
        <v>0</v>
      </c>
    </row>
    <row r="123" spans="1:77">
      <c r="A123" s="177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6"/>
      <c r="AE123" s="1" t="str">
        <f>IF(M122="","",IF(Y123="B",IF(M122="P",BI123,""),IF(BG123="P",BI123,"")))</f>
        <v/>
      </c>
      <c r="AF123" s="1" t="str">
        <f>IF(M122="","",IF(Y123="B",IF(M122="B",BI123,""),IF(BG123="B",BI123,"")))</f>
        <v/>
      </c>
      <c r="AG123" s="1" t="str">
        <f>IF(M122="","",IF(Z123="B",IF(M122="P",BK123,""),IF(BG123="B",BK123,"")))</f>
        <v/>
      </c>
      <c r="AH123" s="1" t="str">
        <f>IF(M122="","",IF(Z123="B",IF(M122="B",BK123,""),IF(BG123="P",BK123,"")))</f>
        <v/>
      </c>
      <c r="AI123" s="1" t="str">
        <f t="shared" si="101"/>
        <v/>
      </c>
      <c r="AJ123" s="1" t="str">
        <f t="shared" si="102"/>
        <v/>
      </c>
      <c r="AK123" s="1">
        <f t="shared" si="89"/>
        <v>0</v>
      </c>
      <c r="AL123" s="1">
        <f t="shared" si="90"/>
        <v>0</v>
      </c>
      <c r="AP123" s="1" t="str">
        <f t="shared" si="75"/>
        <v>N</v>
      </c>
      <c r="AQ123" s="1" t="str">
        <f t="shared" si="103"/>
        <v>N</v>
      </c>
      <c r="AR123" s="1" t="str">
        <f t="shared" si="104"/>
        <v>N</v>
      </c>
      <c r="AT123" s="15" t="str">
        <f>IF(AT122="Y","N",IF(M122="","",(IF(AND(F122&amp;F123="WW",OR(AO122&amp;AO123="SC",AO122&amp;AO123="CC")),"Y",IF(AND(F121&amp;F122&amp;F123="WLW",BI123&lt;&gt;"B",OR(F121&amp;F122&amp;F123="SCC",F121&amp;F122&amp;F123="CCC")),"Y","N")))))</f>
        <v/>
      </c>
      <c r="AU123" s="1" t="str">
        <f>IF(AU122="Y","N",IF(M122="","",IF(AND(K122&amp;K123="WW",OR(AO122&amp;AO123="SC",AO122&amp;AO123="CC")),"Y",IF(AND(K121&amp;K122&amp;K123="WLW",BK123&lt;&gt;"B",OR(AO121&amp;AO122&amp;AO123="SCC",AO121&amp;AO122&amp;AO123="CCC")),"Y","N"))))</f>
        <v/>
      </c>
      <c r="AV123" s="1" t="str">
        <f>IF(AV122="Y","N",IF(M122="","",IF(AND(R122&amp;R123="WW",OR(AO122&amp;AO123="SC",AO122&amp;AO123="CC")),"Y",IF(AND(R121&amp;R122&amp;R123="WLW",BM123&lt;&gt;"B",OR(AO121&amp;AO122&amp;AO123="SCC",AO121&amp;AO122&amp;AO123="CCC")),"Y","N"))))</f>
        <v/>
      </c>
      <c r="BS123" s="1">
        <f>General!A121</f>
        <v>0</v>
      </c>
      <c r="BT123" s="1">
        <f>General!B121</f>
        <v>0</v>
      </c>
      <c r="BU123" s="1">
        <f>General!C121</f>
        <v>0</v>
      </c>
      <c r="BV123" s="1">
        <f>General!D121</f>
        <v>0</v>
      </c>
      <c r="BX123" s="1">
        <f>General!F121</f>
        <v>0</v>
      </c>
      <c r="BY123" s="1">
        <f>General!G121</f>
        <v>0</v>
      </c>
    </row>
    <row r="124" spans="1:77">
      <c r="A124" s="177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6"/>
      <c r="AE124" s="1" t="str">
        <f>IF(M123="","",IF(Y124="B",IF(M123="P",BI124,""),IF(BG124="P",BI124,"")))</f>
        <v/>
      </c>
      <c r="AF124" s="1" t="str">
        <f>IF(M123="","",IF(Y124="B",IF(M123="B",BI124,""),IF(BG124="B",BI124,"")))</f>
        <v/>
      </c>
      <c r="AG124" s="1" t="str">
        <f>IF(M123="","",IF(Z124="B",IF(M123="P",BK124,""),IF(BG124="B",BK124,"")))</f>
        <v/>
      </c>
      <c r="AH124" s="1" t="str">
        <f>IF(M123="","",IF(Z124="B",IF(M123="B",BK124,""),IF(BG124="P",BK124,"")))</f>
        <v/>
      </c>
      <c r="AI124" s="1" t="str">
        <f t="shared" si="101"/>
        <v/>
      </c>
      <c r="AJ124" s="1" t="str">
        <f t="shared" si="102"/>
        <v/>
      </c>
      <c r="AK124" s="1">
        <f t="shared" si="89"/>
        <v>0</v>
      </c>
      <c r="AL124" s="1">
        <f t="shared" si="90"/>
        <v>0</v>
      </c>
      <c r="AP124" s="1" t="str">
        <f t="shared" si="75"/>
        <v>N</v>
      </c>
      <c r="AQ124" s="1" t="str">
        <f t="shared" si="103"/>
        <v>N</v>
      </c>
      <c r="AR124" s="1" t="str">
        <f t="shared" si="104"/>
        <v>N</v>
      </c>
      <c r="AT124" s="15" t="str">
        <f>IF(AT123="Y","N",IF(M123="","",(IF(AND(F123&amp;F124="WW",OR(AO123&amp;AO124="SC",AO123&amp;AO124="CC")),"Y",IF(AND(F122&amp;F123&amp;F124="WLW",BI124&lt;&gt;"B",OR(F122&amp;F123&amp;F124="SCC",F122&amp;F123&amp;F124="CCC")),"Y","N")))))</f>
        <v/>
      </c>
      <c r="AU124" s="1" t="str">
        <f>IF(AU123="Y","N",IF(M123="","",IF(AND(K123&amp;K124="WW",OR(AO123&amp;AO124="SC",AO123&amp;AO124="CC")),"Y",IF(AND(K122&amp;K123&amp;K124="WLW",BK124&lt;&gt;"B",OR(AO122&amp;AO123&amp;AO124="SCC",AO122&amp;AO123&amp;AO124="CCC")),"Y","N"))))</f>
        <v/>
      </c>
      <c r="AV124" s="1" t="str">
        <f>IF(AV123="Y","N",IF(M123="","",IF(AND(R123&amp;R124="WW",OR(AO123&amp;AO124="SC",AO123&amp;AO124="CC")),"Y",IF(AND(R122&amp;R123&amp;R124="WLW",BM124&lt;&gt;"B",OR(AO122&amp;AO123&amp;AO124="SCC",AO122&amp;AO123&amp;AO124="CCC")),"Y","N"))))</f>
        <v/>
      </c>
      <c r="BS124" s="1">
        <f>General!A122</f>
        <v>0</v>
      </c>
      <c r="BT124" s="1">
        <f>General!B122</f>
        <v>0</v>
      </c>
      <c r="BU124" s="1">
        <f>General!C122</f>
        <v>0</v>
      </c>
      <c r="BV124" s="1">
        <f>General!D122</f>
        <v>0</v>
      </c>
      <c r="BX124" s="1">
        <f>General!F122</f>
        <v>0</v>
      </c>
      <c r="BY124" s="1">
        <f>General!G122</f>
        <v>0</v>
      </c>
    </row>
    <row r="125" spans="1:77">
      <c r="A125" s="177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6"/>
      <c r="AE125" s="1" t="str">
        <f>IF(M124="","",IF(Y125="B",IF(M124="P",BI125,""),IF(BG125="P",BI125,"")))</f>
        <v/>
      </c>
      <c r="AF125" s="1" t="str">
        <f>IF(M124="","",IF(Y125="B",IF(M124="B",BI125,""),IF(BG125="B",BI125,"")))</f>
        <v/>
      </c>
      <c r="AG125" s="1" t="str">
        <f>IF(M124="","",IF(Z125="B",IF(M124="P",BK125,""),IF(BG125="B",BK125,"")))</f>
        <v/>
      </c>
      <c r="AH125" s="1" t="str">
        <f>IF(M124="","",IF(Z125="B",IF(M124="B",BK125,""),IF(BG125="P",BK125,"")))</f>
        <v/>
      </c>
      <c r="AI125" s="1" t="str">
        <f t="shared" si="101"/>
        <v/>
      </c>
      <c r="AJ125" s="1" t="str">
        <f t="shared" si="102"/>
        <v/>
      </c>
      <c r="AK125" s="1">
        <f t="shared" si="89"/>
        <v>0</v>
      </c>
      <c r="AL125" s="1">
        <f t="shared" si="90"/>
        <v>0</v>
      </c>
      <c r="AP125" s="1" t="str">
        <f t="shared" si="75"/>
        <v>N</v>
      </c>
      <c r="AQ125" s="1" t="str">
        <f t="shared" si="103"/>
        <v>N</v>
      </c>
      <c r="AR125" s="1" t="str">
        <f t="shared" si="104"/>
        <v>N</v>
      </c>
      <c r="AT125" s="15" t="str">
        <f>IF(AT124="Y","N",IF(M124="","",(IF(AND(F124&amp;F125="WW",OR(AO124&amp;AO125="SC",AO124&amp;AO125="CC")),"Y",IF(AND(F123&amp;F124&amp;F125="WLW",BI125&lt;&gt;"B",OR(F123&amp;F124&amp;F125="SCC",F123&amp;F124&amp;F125="CCC")),"Y","N")))))</f>
        <v/>
      </c>
      <c r="AU125" s="1" t="str">
        <f>IF(AU124="Y","N",IF(M124="","",IF(AND(K124&amp;K125="WW",OR(AO124&amp;AO125="SC",AO124&amp;AO125="CC")),"Y",IF(AND(K123&amp;K124&amp;K125="WLW",BK125&lt;&gt;"B",OR(AO123&amp;AO124&amp;AO125="SCC",AO123&amp;AO124&amp;AO125="CCC")),"Y","N"))))</f>
        <v/>
      </c>
      <c r="AV125" s="1" t="str">
        <f>IF(AV124="Y","N",IF(M124="","",IF(AND(R124&amp;R125="WW",OR(AO124&amp;AO125="SC",AO124&amp;AO125="CC")),"Y",IF(AND(R123&amp;R124&amp;R125="WLW",BM125&lt;&gt;"B",OR(AO123&amp;AO124&amp;AO125="SCC",AO123&amp;AO124&amp;AO125="CCC")),"Y","N"))))</f>
        <v/>
      </c>
      <c r="BS125" s="1">
        <f>General!A123</f>
        <v>0</v>
      </c>
      <c r="BT125" s="1">
        <f>General!B123</f>
        <v>0</v>
      </c>
      <c r="BU125" s="1">
        <f>General!C123</f>
        <v>0</v>
      </c>
      <c r="BV125" s="1">
        <f>General!D123</f>
        <v>0</v>
      </c>
      <c r="BX125" s="1">
        <f>General!F123</f>
        <v>0</v>
      </c>
      <c r="BY125" s="1">
        <f>General!G123</f>
        <v>0</v>
      </c>
    </row>
    <row r="126" spans="1:77">
      <c r="A126" s="177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6"/>
      <c r="AE126" s="1" t="str">
        <f>IF(M125="","",IF(Y126="B",IF(M125="P",BI126,""),IF(BG126="P",BI126,"")))</f>
        <v/>
      </c>
      <c r="AF126" s="1" t="str">
        <f>IF(M125="","",IF(Y126="B",IF(M125="B",BI126,""),IF(BG126="B",BI126,"")))</f>
        <v/>
      </c>
      <c r="AG126" s="1" t="str">
        <f>IF(M125="","",IF(Z126="B",IF(M125="P",BK126,""),IF(BG126="B",BK126,"")))</f>
        <v/>
      </c>
      <c r="AH126" s="1" t="str">
        <f>IF(M125="","",IF(Z126="B",IF(M125="B",BK126,""),IF(BG126="P",BK126,"")))</f>
        <v/>
      </c>
      <c r="AI126" s="1" t="str">
        <f t="shared" si="101"/>
        <v/>
      </c>
      <c r="AJ126" s="1" t="str">
        <f t="shared" si="102"/>
        <v/>
      </c>
      <c r="AK126" s="1">
        <f t="shared" si="89"/>
        <v>0</v>
      </c>
      <c r="AL126" s="1">
        <f t="shared" si="90"/>
        <v>0</v>
      </c>
      <c r="AP126" s="1" t="str">
        <f t="shared" si="75"/>
        <v>N</v>
      </c>
      <c r="AQ126" s="1" t="str">
        <f t="shared" si="103"/>
        <v>N</v>
      </c>
      <c r="AR126" s="1" t="str">
        <f t="shared" si="104"/>
        <v>N</v>
      </c>
      <c r="AT126" s="15" t="str">
        <f>IF(AT125="Y","N",IF(M125="","",(IF(AND(F125&amp;F126="WW",OR(AO125&amp;AO126="SC",AO125&amp;AO126="CC")),"Y",IF(AND(F124&amp;F125&amp;F126="WLW",BI126&lt;&gt;"B",OR(F124&amp;F125&amp;F126="SCC",F124&amp;F125&amp;F126="CCC")),"Y","N")))))</f>
        <v/>
      </c>
      <c r="AU126" s="1" t="str">
        <f>IF(AU125="Y","N",IF(M125="","",IF(AND(K125&amp;K126="WW",OR(AO125&amp;AO126="SC",AO125&amp;AO126="CC")),"Y",IF(AND(K124&amp;K125&amp;K126="WLW",BK126&lt;&gt;"B",OR(AO124&amp;AO125&amp;AO126="SCC",AO124&amp;AO125&amp;AO126="CCC")),"Y","N"))))</f>
        <v/>
      </c>
      <c r="AV126" s="1" t="str">
        <f>IF(AV125="Y","N",IF(M125="","",IF(AND(R125&amp;R126="WW",OR(AO125&amp;AO126="SC",AO125&amp;AO126="CC")),"Y",IF(AND(R124&amp;R125&amp;R126="WLW",BM126&lt;&gt;"B",OR(AO124&amp;AO125&amp;AO126="SCC",AO124&amp;AO125&amp;AO126="CCC")),"Y","N"))))</f>
        <v/>
      </c>
      <c r="BS126" s="1">
        <f>General!A124</f>
        <v>0</v>
      </c>
      <c r="BT126" s="1">
        <f>General!B124</f>
        <v>0</v>
      </c>
      <c r="BU126" s="1">
        <f>General!C124</f>
        <v>0</v>
      </c>
      <c r="BV126" s="1">
        <f>General!D124</f>
        <v>0</v>
      </c>
      <c r="BX126" s="1">
        <f>General!F124</f>
        <v>0</v>
      </c>
      <c r="BY126" s="1">
        <f>General!G124</f>
        <v>0</v>
      </c>
    </row>
    <row r="127" spans="1:77" ht="15.75" thickBot="1">
      <c r="A127" s="172"/>
      <c r="B127" s="169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70"/>
      <c r="AE127" s="1" t="str">
        <f>IF(M126="","",IF(Y127="B",IF(M126="P",BI127,""),IF(BG127="P",BI127,"")))</f>
        <v/>
      </c>
      <c r="AF127" s="1" t="str">
        <f>IF(M126="","",IF(Y127="B",IF(M126="B",BI127,""),IF(BG127="B",BI127,"")))</f>
        <v/>
      </c>
      <c r="AG127" s="1" t="str">
        <f>IF(M126="","",IF(Z127="B",IF(M126="P",BK127,""),IF(BG127="B",BK127,"")))</f>
        <v/>
      </c>
      <c r="AH127" s="1" t="str">
        <f>IF(M126="","",IF(Z127="B",IF(M126="B",BK127,""),IF(BG127="P",BK127,"")))</f>
        <v/>
      </c>
      <c r="AI127" s="1" t="str">
        <f t="shared" si="101"/>
        <v/>
      </c>
      <c r="AJ127" s="1" t="str">
        <f t="shared" si="102"/>
        <v/>
      </c>
      <c r="AK127" s="1">
        <f t="shared" si="89"/>
        <v>0</v>
      </c>
      <c r="AL127" s="1">
        <f t="shared" si="90"/>
        <v>0</v>
      </c>
      <c r="AP127" s="1" t="str">
        <f t="shared" si="75"/>
        <v>N</v>
      </c>
      <c r="AQ127" s="1" t="str">
        <f t="shared" si="103"/>
        <v>N</v>
      </c>
      <c r="AR127" s="1" t="str">
        <f t="shared" si="104"/>
        <v>N</v>
      </c>
      <c r="AT127" s="15" t="str">
        <f>IF(AT126="Y","N",IF(M126="","",(IF(AND(F126&amp;F127="WW",OR(AO126&amp;AO127="SC",AO126&amp;AO127="CC")),"Y",IF(AND(F125&amp;F126&amp;F127="WLW",BI127&lt;&gt;"B",OR(F125&amp;F126&amp;F127="SCC",F125&amp;F126&amp;F127="CCC")),"Y","N")))))</f>
        <v/>
      </c>
      <c r="AU127" s="1" t="str">
        <f>IF(AU126="Y","N",IF(M126="","",IF(AND(K126&amp;K127="WW",OR(AO126&amp;AO127="SC",AO126&amp;AO127="CC")),"Y",IF(AND(K125&amp;K126&amp;K127="WLW",BK127&lt;&gt;"B",OR(AO125&amp;AO126&amp;AO127="SCC",AO125&amp;AO126&amp;AO127="CCC")),"Y","N"))))</f>
        <v/>
      </c>
      <c r="AV127" s="1" t="str">
        <f>IF(AV126="Y","N",IF(M126="","",IF(AND(R126&amp;R127="WW",OR(AO126&amp;AO127="SC",AO126&amp;AO127="CC")),"Y",IF(AND(R125&amp;R126&amp;R127="WLW",BM127&lt;&gt;"B",OR(AO125&amp;AO126&amp;AO127="SCC",AO125&amp;AO126&amp;AO127="CCC")),"Y","N"))))</f>
        <v/>
      </c>
      <c r="BS127" s="1">
        <f>General!A125</f>
        <v>0</v>
      </c>
      <c r="BT127" s="1">
        <f>General!B125</f>
        <v>0</v>
      </c>
      <c r="BU127" s="1">
        <f>General!C125</f>
        <v>0</v>
      </c>
      <c r="BV127" s="1">
        <f>General!D125</f>
        <v>0</v>
      </c>
      <c r="BX127" s="1">
        <f>General!F125</f>
        <v>0</v>
      </c>
      <c r="BY127" s="1">
        <f>General!G125</f>
        <v>0</v>
      </c>
    </row>
    <row r="128" spans="1:77">
      <c r="A128" s="171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AE128" s="1" t="str">
        <f>IF(M127="","",IF(Y128="B",IF(M127="P",BI128,""),IF(BG128="P",BI128,"")))</f>
        <v/>
      </c>
      <c r="AF128" s="1" t="str">
        <f>IF(M127="","",IF(Y128="B",IF(M127="B",BI128,""),IF(BG128="B",BI128,"")))</f>
        <v/>
      </c>
      <c r="AG128" s="1" t="str">
        <f>IF(M127="","",IF(Z128="B",IF(M127="P",BK128,""),IF(BG128="B",BK128,"")))</f>
        <v/>
      </c>
      <c r="AH128" s="1" t="str">
        <f>IF(M127="","",IF(Z128="B",IF(M127="B",BK128,""),IF(BG128="P",BK128,"")))</f>
        <v/>
      </c>
      <c r="AI128" s="1" t="str">
        <f t="shared" si="101"/>
        <v/>
      </c>
      <c r="AJ128" s="1" t="str">
        <f t="shared" si="102"/>
        <v/>
      </c>
      <c r="AK128" s="1">
        <f t="shared" si="89"/>
        <v>0</v>
      </c>
      <c r="AL128" s="1">
        <f t="shared" si="90"/>
        <v>0</v>
      </c>
      <c r="AP128" s="1" t="str">
        <f t="shared" si="75"/>
        <v>N</v>
      </c>
      <c r="AQ128" s="1" t="str">
        <f t="shared" si="103"/>
        <v>N</v>
      </c>
      <c r="AR128" s="1" t="str">
        <f t="shared" si="104"/>
        <v>N</v>
      </c>
      <c r="AT128" s="15" t="str">
        <f>IF(AT127="Y","N",IF(M127="","",(IF(AND(F127&amp;F128="WW",OR(AO127&amp;AO128="SC",AO127&amp;AO128="CC")),"Y",IF(AND(F126&amp;F127&amp;F128="WLW",BI128&lt;&gt;"B",OR(F126&amp;F127&amp;F128="SCC",F126&amp;F127&amp;F128="CCC")),"Y","N")))))</f>
        <v/>
      </c>
      <c r="AU128" s="1" t="str">
        <f>IF(AU127="Y","N",IF(M127="","",IF(AND(K127&amp;K128="WW",OR(AO127&amp;AO128="SC",AO127&amp;AO128="CC")),"Y",IF(AND(K126&amp;K127&amp;K128="WLW",BK128&lt;&gt;"B",OR(AO126&amp;AO127&amp;AO128="SCC",AO126&amp;AO127&amp;AO128="CCC")),"Y","N"))))</f>
        <v/>
      </c>
      <c r="AV128" s="1" t="str">
        <f>IF(AV127="Y","N",IF(M127="","",IF(AND(R127&amp;R128="WW",OR(AO127&amp;AO128="SC",AO127&amp;AO128="CC")),"Y",IF(AND(R126&amp;R127&amp;R128="WLW",BM128&lt;&gt;"B",OR(AO126&amp;AO127&amp;AO128="SCC",AO126&amp;AO127&amp;AO128="CCC")),"Y","N"))))</f>
        <v/>
      </c>
      <c r="BS128" s="1">
        <f>General!A126</f>
        <v>0</v>
      </c>
      <c r="BT128" s="1">
        <f>General!B126</f>
        <v>0</v>
      </c>
      <c r="BU128" s="1">
        <f>General!C126</f>
        <v>0</v>
      </c>
      <c r="BV128" s="1">
        <f>General!D126</f>
        <v>0</v>
      </c>
      <c r="BX128" s="1">
        <f>General!F126</f>
        <v>0</v>
      </c>
      <c r="BY128" s="1">
        <f>General!G126</f>
        <v>0</v>
      </c>
    </row>
    <row r="129" spans="31:77">
      <c r="AE129" s="1" t="str">
        <f>IF(M128="","",IF(Y129="B",IF(M128="P",BI129,""),IF(BG129="P",BI129,"")))</f>
        <v/>
      </c>
      <c r="AF129" s="1" t="str">
        <f>IF(M128="","",IF(Y129="B",IF(M128="B",BI129,""),IF(BG129="B",BI129,"")))</f>
        <v/>
      </c>
      <c r="AG129" s="1" t="str">
        <f>IF(M128="","",IF(Z129="B",IF(M128="P",BK129,""),IF(BG129="B",BK129,"")))</f>
        <v/>
      </c>
      <c r="AH129" s="1" t="str">
        <f>IF(M128="","",IF(Z129="B",IF(M128="B",BK129,""),IF(BG129="P",BK129,"")))</f>
        <v/>
      </c>
      <c r="AI129" s="1" t="str">
        <f t="shared" si="101"/>
        <v/>
      </c>
      <c r="AJ129" s="1" t="str">
        <f t="shared" si="102"/>
        <v/>
      </c>
      <c r="AK129" s="1">
        <f t="shared" si="89"/>
        <v>0</v>
      </c>
      <c r="AL129" s="1">
        <f t="shared" si="90"/>
        <v>0</v>
      </c>
      <c r="AP129" s="1" t="str">
        <f t="shared" si="75"/>
        <v>N</v>
      </c>
      <c r="AQ129" s="1" t="str">
        <f t="shared" si="103"/>
        <v>N</v>
      </c>
      <c r="AR129" s="1" t="str">
        <f t="shared" si="104"/>
        <v>N</v>
      </c>
      <c r="AT129" s="15" t="str">
        <f>IF(AT128="Y","N",IF(M128="","",(IF(AND(F128&amp;F129="WW",OR(AO128&amp;AO129="SC",AO128&amp;AO129="CC")),"Y",IF(AND(F127&amp;F128&amp;F129="WLW",BI129&lt;&gt;"B",OR(F127&amp;F128&amp;F129="SCC",F127&amp;F128&amp;F129="CCC")),"Y","N")))))</f>
        <v/>
      </c>
      <c r="AU129" s="1" t="str">
        <f>IF(AU128="Y","N",IF(M128="","",IF(AND(K128&amp;K129="WW",OR(AO128&amp;AO129="SC",AO128&amp;AO129="CC")),"Y",IF(AND(K127&amp;K128&amp;K129="WLW",BK129&lt;&gt;"B",OR(AO127&amp;AO128&amp;AO129="SCC",AO127&amp;AO128&amp;AO129="CCC")),"Y","N"))))</f>
        <v/>
      </c>
      <c r="AV129" s="1" t="str">
        <f>IF(AV128="Y","N",IF(M128="","",IF(AND(R128&amp;R129="WW",OR(AO128&amp;AO129="SC",AO128&amp;AO129="CC")),"Y",IF(AND(R127&amp;R128&amp;R129="WLW",BM129&lt;&gt;"B",OR(AO127&amp;AO128&amp;AO129="SCC",AO127&amp;AO128&amp;AO129="CCC")),"Y","N"))))</f>
        <v/>
      </c>
      <c r="BS129" s="1">
        <f>General!A127</f>
        <v>0</v>
      </c>
      <c r="BT129" s="1">
        <f>General!B127</f>
        <v>0</v>
      </c>
      <c r="BU129" s="1">
        <f>General!C127</f>
        <v>0</v>
      </c>
      <c r="BV129" s="1">
        <f>General!D127</f>
        <v>0</v>
      </c>
      <c r="BX129" s="1">
        <f>General!F127</f>
        <v>0</v>
      </c>
      <c r="BY129" s="1">
        <f>General!G127</f>
        <v>0</v>
      </c>
    </row>
    <row r="130" spans="31:77">
      <c r="AE130" s="1" t="str">
        <f>IF(M129="","",IF(Y130="B",IF(M129="P",BI130,""),IF(BG130="P",BI130,"")))</f>
        <v/>
      </c>
      <c r="AF130" s="1" t="str">
        <f>IF(M129="","",IF(Y130="B",IF(M129="B",BI130,""),IF(BG130="B",BI130,"")))</f>
        <v/>
      </c>
      <c r="AG130" s="1" t="str">
        <f>IF(M129="","",IF(Z130="B",IF(M129="P",BK130,""),IF(BG130="B",BK130,"")))</f>
        <v/>
      </c>
      <c r="AH130" s="1" t="str">
        <f>IF(M129="","",IF(Z130="B",IF(M129="B",BK130,""),IF(BG130="P",BK130,"")))</f>
        <v/>
      </c>
      <c r="AI130" s="1" t="str">
        <f t="shared" si="101"/>
        <v/>
      </c>
      <c r="AJ130" s="1" t="str">
        <f t="shared" si="102"/>
        <v/>
      </c>
      <c r="AK130" s="1">
        <f t="shared" si="89"/>
        <v>0</v>
      </c>
      <c r="AL130" s="1">
        <f t="shared" si="90"/>
        <v>0</v>
      </c>
      <c r="AP130" s="1" t="str">
        <f t="shared" si="75"/>
        <v>N</v>
      </c>
      <c r="AQ130" s="1" t="str">
        <f t="shared" si="103"/>
        <v>N</v>
      </c>
      <c r="AR130" s="1" t="str">
        <f t="shared" si="104"/>
        <v>N</v>
      </c>
      <c r="AT130" s="15" t="str">
        <f>IF(AT129="Y","N",IF(M129="","",(IF(AND(F129&amp;F130="WW",OR(AO129&amp;AO130="SC",AO129&amp;AO130="CC")),"Y",IF(AND(F128&amp;F129&amp;F130="WLW",BI130&lt;&gt;"B",OR(F128&amp;F129&amp;F130="SCC",F128&amp;F129&amp;F130="CCC")),"Y","N")))))</f>
        <v/>
      </c>
      <c r="AU130" s="1" t="str">
        <f>IF(AU129="Y","N",IF(M129="","",IF(AND(K129&amp;K130="WW",OR(AO129&amp;AO130="SC",AO129&amp;AO130="CC")),"Y",IF(AND(K128&amp;K129&amp;K130="WLW",BK130&lt;&gt;"B",OR(AO128&amp;AO129&amp;AO130="SCC",AO128&amp;AO129&amp;AO130="CCC")),"Y","N"))))</f>
        <v/>
      </c>
      <c r="AV130" s="1" t="str">
        <f>IF(AV129="Y","N",IF(M129="","",IF(AND(R129&amp;R130="WW",OR(AO129&amp;AO130="SC",AO129&amp;AO130="CC")),"Y",IF(AND(R128&amp;R129&amp;R130="WLW",BM130&lt;&gt;"B",OR(AO128&amp;AO129&amp;AO130="SCC",AO128&amp;AO129&amp;AO130="CCC")),"Y","N"))))</f>
        <v/>
      </c>
      <c r="BS130" s="1">
        <f>General!A128</f>
        <v>0</v>
      </c>
      <c r="BT130" s="1">
        <f>General!B128</f>
        <v>0</v>
      </c>
      <c r="BU130" s="1">
        <f>General!C128</f>
        <v>0</v>
      </c>
      <c r="BV130" s="1">
        <f>General!D128</f>
        <v>0</v>
      </c>
      <c r="BX130" s="1">
        <f>General!F128</f>
        <v>0</v>
      </c>
      <c r="BY130" s="1">
        <f>General!G128</f>
        <v>0</v>
      </c>
    </row>
    <row r="131" spans="31:77">
      <c r="AE131" s="1" t="str">
        <f>IF(M130="","",IF(Y131="B",IF(M130="P",BI131,""),IF(BG131="P",BI131,"")))</f>
        <v/>
      </c>
      <c r="AF131" s="1" t="str">
        <f>IF(M130="","",IF(Y131="B",IF(M130="B",BI131,""),IF(BG131="B",BI131,"")))</f>
        <v/>
      </c>
      <c r="AG131" s="1" t="str">
        <f>IF(M130="","",IF(Z131="B",IF(M130="P",BK131,""),IF(BG131="B",BK131,"")))</f>
        <v/>
      </c>
      <c r="AH131" s="1" t="str">
        <f>IF(M130="","",IF(Z131="B",IF(M130="B",BK131,""),IF(BG131="P",BK131,"")))</f>
        <v/>
      </c>
      <c r="AI131" s="1" t="str">
        <f t="shared" si="101"/>
        <v/>
      </c>
      <c r="AJ131" s="1" t="str">
        <f t="shared" si="102"/>
        <v/>
      </c>
      <c r="AK131" s="1">
        <f t="shared" si="89"/>
        <v>0</v>
      </c>
      <c r="AL131" s="1">
        <f t="shared" si="90"/>
        <v>0</v>
      </c>
      <c r="AP131" s="1" t="str">
        <f t="shared" si="75"/>
        <v>N</v>
      </c>
      <c r="AQ131" s="1" t="str">
        <f t="shared" si="103"/>
        <v>N</v>
      </c>
      <c r="AR131" s="1" t="str">
        <f t="shared" si="104"/>
        <v>N</v>
      </c>
      <c r="AT131" s="15" t="str">
        <f>IF(AT130="Y","N",IF(M130="","",(IF(AND(F130&amp;F131="WW",OR(AO130&amp;AO131="SC",AO130&amp;AO131="CC")),"Y",IF(AND(F129&amp;F130&amp;F131="WLW",BI131&lt;&gt;"B",OR(F129&amp;F130&amp;F131="SCC",F129&amp;F130&amp;F131="CCC")),"Y","N")))))</f>
        <v/>
      </c>
      <c r="AU131" s="1" t="str">
        <f>IF(AU130="Y","N",IF(M130="","",IF(AND(K130&amp;K131="WW",OR(AO130&amp;AO131="SC",AO130&amp;AO131="CC")),"Y",IF(AND(K129&amp;K130&amp;K131="WLW",BK131&lt;&gt;"B",OR(AO129&amp;AO130&amp;AO131="SCC",AO129&amp;AO130&amp;AO131="CCC")),"Y","N"))))</f>
        <v/>
      </c>
      <c r="AV131" s="1" t="str">
        <f>IF(AV130="Y","N",IF(M130="","",IF(AND(R130&amp;R131="WW",OR(AO130&amp;AO131="SC",AO130&amp;AO131="CC")),"Y",IF(AND(R129&amp;R130&amp;R131="WLW",BM131&lt;&gt;"B",OR(AO129&amp;AO130&amp;AO131="SCC",AO129&amp;AO130&amp;AO131="CCC")),"Y","N"))))</f>
        <v/>
      </c>
      <c r="BS131" s="1">
        <f>General!A129</f>
        <v>0</v>
      </c>
      <c r="BT131" s="1">
        <f>General!B129</f>
        <v>0</v>
      </c>
      <c r="BU131" s="1">
        <f>General!C129</f>
        <v>0</v>
      </c>
      <c r="BV131" s="1">
        <f>General!D129</f>
        <v>0</v>
      </c>
      <c r="BX131" s="1">
        <f>General!F129</f>
        <v>0</v>
      </c>
      <c r="BY131" s="1">
        <f>General!G129</f>
        <v>0</v>
      </c>
    </row>
    <row r="132" spans="31:77">
      <c r="AE132" s="1" t="str">
        <f>IF(M131="","",IF(Y132="B",IF(M131="P",BI132,""),IF(BG132="P",BI132,"")))</f>
        <v/>
      </c>
      <c r="AF132" s="1" t="str">
        <f>IF(M131="","",IF(Y132="B",IF(M131="B",BI132,""),IF(BG132="B",BI132,"")))</f>
        <v/>
      </c>
      <c r="AG132" s="1" t="str">
        <f>IF(M131="","",IF(Z132="B",IF(M131="P",BK132,""),IF(BG132="B",BK132,"")))</f>
        <v/>
      </c>
      <c r="AH132" s="1" t="str">
        <f>IF(M131="","",IF(Z132="B",IF(M131="B",BK132,""),IF(BG132="P",BK132,"")))</f>
        <v/>
      </c>
      <c r="AI132" s="1" t="str">
        <f t="shared" si="101"/>
        <v/>
      </c>
      <c r="AJ132" s="1" t="str">
        <f t="shared" si="102"/>
        <v/>
      </c>
      <c r="AK132" s="1">
        <f t="shared" si="89"/>
        <v>0</v>
      </c>
      <c r="AL132" s="1">
        <f t="shared" si="90"/>
        <v>0</v>
      </c>
      <c r="AP132" s="1" t="str">
        <f t="shared" si="75"/>
        <v>N</v>
      </c>
      <c r="AQ132" s="1" t="str">
        <f t="shared" si="103"/>
        <v>N</v>
      </c>
      <c r="AR132" s="1" t="str">
        <f t="shared" si="104"/>
        <v>N</v>
      </c>
      <c r="AT132" s="15" t="str">
        <f>IF(AT131="Y","N",IF(M131="","",(IF(AND(F131&amp;F132="WW",OR(AO131&amp;AO132="SC",AO131&amp;AO132="CC")),"Y",IF(AND(F130&amp;F131&amp;F132="WLW",BI132&lt;&gt;"B",OR(F130&amp;F131&amp;F132="SCC",F130&amp;F131&amp;F132="CCC")),"Y","N")))))</f>
        <v/>
      </c>
      <c r="AU132" s="1" t="str">
        <f>IF(AU131="Y","N",IF(M131="","",IF(AND(K131&amp;K132="WW",OR(AO131&amp;AO132="SC",AO131&amp;AO132="CC")),"Y",IF(AND(K130&amp;K131&amp;K132="WLW",BK132&lt;&gt;"B",OR(AO130&amp;AO131&amp;AO132="SCC",AO130&amp;AO131&amp;AO132="CCC")),"Y","N"))))</f>
        <v/>
      </c>
      <c r="AV132" s="1" t="str">
        <f>IF(AV131="Y","N",IF(M131="","",IF(AND(R131&amp;R132="WW",OR(AO131&amp;AO132="SC",AO131&amp;AO132="CC")),"Y",IF(AND(R130&amp;R131&amp;R132="WLW",BM132&lt;&gt;"B",OR(AO130&amp;AO131&amp;AO132="SCC",AO130&amp;AO131&amp;AO132="CCC")),"Y","N"))))</f>
        <v/>
      </c>
      <c r="BS132" s="1">
        <f>General!A130</f>
        <v>0</v>
      </c>
      <c r="BT132" s="1">
        <f>General!B130</f>
        <v>0</v>
      </c>
      <c r="BU132" s="1">
        <f>General!C130</f>
        <v>0</v>
      </c>
      <c r="BV132" s="1">
        <f>General!D130</f>
        <v>0</v>
      </c>
      <c r="BX132" s="1">
        <f>General!F130</f>
        <v>0</v>
      </c>
      <c r="BY132" s="1">
        <f>General!G130</f>
        <v>0</v>
      </c>
    </row>
    <row r="133" spans="31:77">
      <c r="AE133" s="1" t="str">
        <f>IF(M132="","",IF(Y133="B",IF(M132="P",BI133,""),IF(BG133="P",BI133,"")))</f>
        <v/>
      </c>
      <c r="AF133" s="1" t="str">
        <f>IF(M132="","",IF(Y133="B",IF(M132="B",BI133,""),IF(BG133="B",BI133,"")))</f>
        <v/>
      </c>
      <c r="AG133" s="1" t="str">
        <f>IF(M132="","",IF(Z133="B",IF(M132="P",BK133,""),IF(BG133="B",BK133,"")))</f>
        <v/>
      </c>
      <c r="AH133" s="1" t="str">
        <f>IF(M132="","",IF(Z133="B",IF(M132="B",BK133,""),IF(BG133="P",BK133,"")))</f>
        <v/>
      </c>
      <c r="AI133" s="1" t="str">
        <f t="shared" si="101"/>
        <v/>
      </c>
      <c r="AJ133" s="1" t="str">
        <f t="shared" si="102"/>
        <v/>
      </c>
      <c r="AK133" s="1">
        <f t="shared" si="89"/>
        <v>0</v>
      </c>
      <c r="AL133" s="1">
        <f t="shared" si="90"/>
        <v>0</v>
      </c>
      <c r="AP133" s="1" t="str">
        <f t="shared" si="75"/>
        <v>N</v>
      </c>
      <c r="AQ133" s="1" t="str">
        <f t="shared" si="103"/>
        <v>N</v>
      </c>
      <c r="AR133" s="1" t="str">
        <f t="shared" si="104"/>
        <v>N</v>
      </c>
      <c r="AT133" s="15" t="str">
        <f>IF(AT132="Y","N",IF(M132="","",(IF(AND(F132&amp;F133="WW",OR(AO132&amp;AO133="SC",AO132&amp;AO133="CC")),"Y",IF(AND(F131&amp;F132&amp;F133="WLW",BI133&lt;&gt;"B",OR(F131&amp;F132&amp;F133="SCC",F131&amp;F132&amp;F133="CCC")),"Y","N")))))</f>
        <v/>
      </c>
      <c r="AU133" s="1" t="str">
        <f>IF(AU132="Y","N",IF(M132="","",IF(AND(K132&amp;K133="WW",OR(AO132&amp;AO133="SC",AO132&amp;AO133="CC")),"Y",IF(AND(K131&amp;K132&amp;K133="WLW",BK133&lt;&gt;"B",OR(AO131&amp;AO132&amp;AO133="SCC",AO131&amp;AO132&amp;AO133="CCC")),"Y","N"))))</f>
        <v/>
      </c>
      <c r="AV133" s="1" t="str">
        <f>IF(AV132="Y","N",IF(M132="","",IF(AND(R132&amp;R133="WW",OR(AO132&amp;AO133="SC",AO132&amp;AO133="CC")),"Y",IF(AND(R131&amp;R132&amp;R133="WLW",BM133&lt;&gt;"B",OR(AO131&amp;AO132&amp;AO133="SCC",AO131&amp;AO132&amp;AO133="CCC")),"Y","N"))))</f>
        <v/>
      </c>
      <c r="BS133" s="1">
        <f>General!A131</f>
        <v>0</v>
      </c>
      <c r="BT133" s="1">
        <f>General!B131</f>
        <v>0</v>
      </c>
      <c r="BU133" s="1">
        <f>General!C131</f>
        <v>0</v>
      </c>
      <c r="BV133" s="1">
        <f>General!D131</f>
        <v>0</v>
      </c>
      <c r="BX133" s="1">
        <f>General!F131</f>
        <v>0</v>
      </c>
      <c r="BY133" s="1">
        <f>General!G131</f>
        <v>0</v>
      </c>
    </row>
    <row r="134" spans="31:77">
      <c r="AE134" s="1" t="str">
        <f>IF(M133="","",IF(Y134="B",IF(M133="P",BI134,""),IF(BG134="P",BI134,"")))</f>
        <v/>
      </c>
      <c r="AF134" s="1" t="str">
        <f>IF(M133="","",IF(Y134="B",IF(M133="B",BI134,""),IF(BG134="B",BI134,"")))</f>
        <v/>
      </c>
      <c r="AG134" s="1" t="str">
        <f>IF(M133="","",IF(Z134="B",IF(M133="P",BK134,""),IF(BG134="B",BK134,"")))</f>
        <v/>
      </c>
      <c r="AH134" s="1" t="str">
        <f>IF(M133="","",IF(Z134="B",IF(M133="B",BK134,""),IF(BG134="P",BK134,"")))</f>
        <v/>
      </c>
      <c r="AI134" s="1" t="str">
        <f t="shared" si="101"/>
        <v/>
      </c>
      <c r="AJ134" s="1" t="str">
        <f t="shared" si="102"/>
        <v/>
      </c>
      <c r="AK134" s="1">
        <f t="shared" si="89"/>
        <v>0</v>
      </c>
      <c r="AL134" s="1">
        <f t="shared" si="90"/>
        <v>0</v>
      </c>
      <c r="AP134" s="1" t="str">
        <f t="shared" si="75"/>
        <v>N</v>
      </c>
      <c r="AQ134" s="1" t="str">
        <f t="shared" si="103"/>
        <v>N</v>
      </c>
      <c r="AR134" s="1" t="str">
        <f t="shared" si="104"/>
        <v>N</v>
      </c>
      <c r="AT134" s="15" t="str">
        <f>IF(AT133="Y","N",IF(M133="","",(IF(AND(F133&amp;F134="WW",OR(AO133&amp;AO134="SC",AO133&amp;AO134="CC")),"Y",IF(AND(F132&amp;F133&amp;F134="WLW",BI134&lt;&gt;"B",OR(F132&amp;F133&amp;F134="SCC",F132&amp;F133&amp;F134="CCC")),"Y","N")))))</f>
        <v/>
      </c>
      <c r="AU134" s="1" t="str">
        <f>IF(AU133="Y","N",IF(M133="","",IF(AND(K133&amp;K134="WW",OR(AO133&amp;AO134="SC",AO133&amp;AO134="CC")),"Y",IF(AND(K132&amp;K133&amp;K134="WLW",BK134&lt;&gt;"B",OR(AO132&amp;AO133&amp;AO134="SCC",AO132&amp;AO133&amp;AO134="CCC")),"Y","N"))))</f>
        <v/>
      </c>
      <c r="AV134" s="1" t="str">
        <f>IF(AV133="Y","N",IF(M133="","",IF(AND(R133&amp;R134="WW",OR(AO133&amp;AO134="SC",AO133&amp;AO134="CC")),"Y",IF(AND(R132&amp;R133&amp;R134="WLW",BM134&lt;&gt;"B",OR(AO132&amp;AO133&amp;AO134="SCC",AO132&amp;AO133&amp;AO134="CCC")),"Y","N"))))</f>
        <v/>
      </c>
      <c r="BS134" s="1">
        <f>General!A132</f>
        <v>0</v>
      </c>
      <c r="BT134" s="1">
        <f>General!B132</f>
        <v>0</v>
      </c>
      <c r="BU134" s="1">
        <f>General!C132</f>
        <v>0</v>
      </c>
      <c r="BV134" s="1">
        <f>General!D132</f>
        <v>0</v>
      </c>
      <c r="BX134" s="1">
        <f>General!F132</f>
        <v>0</v>
      </c>
      <c r="BY134" s="1">
        <f>General!G132</f>
        <v>0</v>
      </c>
    </row>
    <row r="135" spans="31:77">
      <c r="AE135" s="1" t="str">
        <f>IF(M134="","",IF(Y135="B",IF(M134="P",BI135,""),IF(BG135="P",BI135,"")))</f>
        <v/>
      </c>
      <c r="AF135" s="1" t="str">
        <f>IF(M134="","",IF(Y135="B",IF(M134="B",BI135,""),IF(BG135="B",BI135,"")))</f>
        <v/>
      </c>
      <c r="AG135" s="1" t="str">
        <f>IF(M134="","",IF(Z135="B",IF(M134="P",BK135,""),IF(BG135="B",BK135,"")))</f>
        <v/>
      </c>
      <c r="AH135" s="1" t="str">
        <f>IF(M134="","",IF(Z135="B",IF(M134="B",BK135,""),IF(BG135="P",BK135,"")))</f>
        <v/>
      </c>
      <c r="AI135" s="1" t="str">
        <f t="shared" si="101"/>
        <v/>
      </c>
      <c r="AJ135" s="1" t="str">
        <f t="shared" si="102"/>
        <v/>
      </c>
      <c r="AK135" s="1">
        <f t="shared" si="89"/>
        <v>0</v>
      </c>
      <c r="AL135" s="1">
        <f t="shared" si="90"/>
        <v>0</v>
      </c>
      <c r="AP135" s="1" t="str">
        <f t="shared" si="75"/>
        <v>N</v>
      </c>
      <c r="AQ135" s="1" t="str">
        <f t="shared" si="103"/>
        <v>N</v>
      </c>
      <c r="AR135" s="1" t="str">
        <f t="shared" si="104"/>
        <v>N</v>
      </c>
      <c r="AT135" s="15" t="str">
        <f>IF(AT134="Y","N",IF(M134="","",(IF(AND(F134&amp;F135="WW",OR(AO134&amp;AO135="SC",AO134&amp;AO135="CC")),"Y",IF(AND(F133&amp;F134&amp;F135="WLW",BI135&lt;&gt;"B",OR(F133&amp;F134&amp;F135="SCC",F133&amp;F134&amp;F135="CCC")),"Y","N")))))</f>
        <v/>
      </c>
      <c r="AU135" s="1" t="str">
        <f>IF(AU134="Y","N",IF(M134="","",IF(AND(K134&amp;K135="WW",OR(AO134&amp;AO135="SC",AO134&amp;AO135="CC")),"Y",IF(AND(K133&amp;K134&amp;K135="WLW",BK135&lt;&gt;"B",OR(AO133&amp;AO134&amp;AO135="SCC",AO133&amp;AO134&amp;AO135="CCC")),"Y","N"))))</f>
        <v/>
      </c>
      <c r="AV135" s="1" t="str">
        <f>IF(AV134="Y","N",IF(M134="","",IF(AND(R134&amp;R135="WW",OR(AO134&amp;AO135="SC",AO134&amp;AO135="CC")),"Y",IF(AND(R133&amp;R134&amp;R135="WLW",BM135&lt;&gt;"B",OR(AO133&amp;AO134&amp;AO135="SCC",AO133&amp;AO134&amp;AO135="CCC")),"Y","N"))))</f>
        <v/>
      </c>
      <c r="BS135" s="1">
        <f>General!A133</f>
        <v>0</v>
      </c>
      <c r="BT135" s="1">
        <f>General!B133</f>
        <v>0</v>
      </c>
      <c r="BU135" s="1">
        <f>General!C133</f>
        <v>0</v>
      </c>
      <c r="BV135" s="1">
        <f>General!D133</f>
        <v>0</v>
      </c>
      <c r="BX135" s="1">
        <f>General!F133</f>
        <v>0</v>
      </c>
      <c r="BY135" s="1">
        <f>General!G133</f>
        <v>0</v>
      </c>
    </row>
    <row r="136" spans="31:77">
      <c r="AE136" s="1" t="str">
        <f>IF(M135="","",IF(Y136="B",IF(M135="P",BI136,""),IF(BG136="P",BI136,"")))</f>
        <v/>
      </c>
      <c r="AF136" s="1" t="str">
        <f>IF(M135="","",IF(Y136="B",IF(M135="B",BI136,""),IF(BG136="B",BI136,"")))</f>
        <v/>
      </c>
      <c r="AG136" s="1" t="str">
        <f>IF(M135="","",IF(Z136="B",IF(M135="P",BK136,""),IF(BG136="B",BK136,"")))</f>
        <v/>
      </c>
      <c r="AH136" s="1" t="str">
        <f>IF(M135="","",IF(Z136="B",IF(M135="B",BK136,""),IF(BG136="P",BK136,"")))</f>
        <v/>
      </c>
      <c r="AI136" s="1" t="str">
        <f t="shared" si="101"/>
        <v/>
      </c>
      <c r="AJ136" s="1" t="str">
        <f t="shared" si="102"/>
        <v/>
      </c>
      <c r="AK136" s="1">
        <f t="shared" si="89"/>
        <v>0</v>
      </c>
      <c r="AL136" s="1">
        <f t="shared" si="90"/>
        <v>0</v>
      </c>
      <c r="AP136" s="1" t="str">
        <f t="shared" si="75"/>
        <v>N</v>
      </c>
      <c r="AQ136" s="1" t="str">
        <f t="shared" si="103"/>
        <v>N</v>
      </c>
      <c r="AR136" s="1" t="str">
        <f t="shared" si="104"/>
        <v>N</v>
      </c>
      <c r="AT136" s="15" t="str">
        <f>IF(AT135="Y","N",IF(M135="","",(IF(AND(F135&amp;F136="WW",OR(AO135&amp;AO136="SC",AO135&amp;AO136="CC")),"Y",IF(AND(F134&amp;F135&amp;F136="WLW",BI136&lt;&gt;"B",OR(F134&amp;F135&amp;F136="SCC",F134&amp;F135&amp;F136="CCC")),"Y","N")))))</f>
        <v/>
      </c>
      <c r="AU136" s="1" t="str">
        <f>IF(AU135="Y","N",IF(M135="","",IF(AND(K135&amp;K136="WW",OR(AO135&amp;AO136="SC",AO135&amp;AO136="CC")),"Y",IF(AND(K134&amp;K135&amp;K136="WLW",BK136&lt;&gt;"B",OR(AO134&amp;AO135&amp;AO136="SCC",AO134&amp;AO135&amp;AO136="CCC")),"Y","N"))))</f>
        <v/>
      </c>
      <c r="AV136" s="1" t="str">
        <f>IF(AV135="Y","N",IF(M135="","",IF(AND(R135&amp;R136="WW",OR(AO135&amp;AO136="SC",AO135&amp;AO136="CC")),"Y",IF(AND(R134&amp;R135&amp;R136="WLW",BM136&lt;&gt;"B",OR(AO134&amp;AO135&amp;AO136="SCC",AO134&amp;AO135&amp;AO136="CCC")),"Y","N"))))</f>
        <v/>
      </c>
      <c r="BS136" s="1">
        <f>General!A134</f>
        <v>0</v>
      </c>
      <c r="BT136" s="1">
        <f>General!B134</f>
        <v>0</v>
      </c>
      <c r="BU136" s="1">
        <f>General!C134</f>
        <v>0</v>
      </c>
      <c r="BV136" s="1">
        <f>General!D134</f>
        <v>0</v>
      </c>
      <c r="BX136" s="1">
        <f>General!F134</f>
        <v>0</v>
      </c>
      <c r="BY136" s="1">
        <f>General!G134</f>
        <v>0</v>
      </c>
    </row>
    <row r="137" spans="31:77">
      <c r="AE137" s="1" t="str">
        <f>IF(M136="","",IF(Y137="B",IF(M136="P",BI137,""),IF(BG137="P",BI137,"")))</f>
        <v/>
      </c>
      <c r="AF137" s="1" t="str">
        <f>IF(M136="","",IF(Y137="B",IF(M136="B",BI137,""),IF(BG137="B",BI137,"")))</f>
        <v/>
      </c>
      <c r="AG137" s="1" t="str">
        <f>IF(M136="","",IF(Z137="B",IF(M136="P",BK137,""),IF(BG137="B",BK137,"")))</f>
        <v/>
      </c>
      <c r="AH137" s="1" t="str">
        <f>IF(M136="","",IF(Z137="B",IF(M136="B",BK137,""),IF(BG137="P",BK137,"")))</f>
        <v/>
      </c>
      <c r="AI137" s="1" t="str">
        <f t="shared" si="101"/>
        <v/>
      </c>
      <c r="AJ137" s="1" t="str">
        <f t="shared" si="102"/>
        <v/>
      </c>
      <c r="AK137" s="1">
        <f t="shared" si="89"/>
        <v>0</v>
      </c>
      <c r="AL137" s="1">
        <f t="shared" si="90"/>
        <v>0</v>
      </c>
      <c r="AP137" s="1" t="str">
        <f t="shared" si="75"/>
        <v>N</v>
      </c>
      <c r="AQ137" s="1" t="str">
        <f t="shared" si="103"/>
        <v>N</v>
      </c>
      <c r="AR137" s="1" t="str">
        <f t="shared" si="104"/>
        <v>N</v>
      </c>
      <c r="AT137" s="15" t="str">
        <f>IF(AT136="Y","N",IF(M136="","",(IF(AND(F136&amp;F137="WW",OR(AO136&amp;AO137="SC",AO136&amp;AO137="CC")),"Y",IF(AND(F135&amp;F136&amp;F137="WLW",BI137&lt;&gt;"B",OR(F135&amp;F136&amp;F137="SCC",F135&amp;F136&amp;F137="CCC")),"Y","N")))))</f>
        <v/>
      </c>
      <c r="AU137" s="1" t="str">
        <f>IF(AU136="Y","N",IF(M136="","",IF(AND(K136&amp;K137="WW",OR(AO136&amp;AO137="SC",AO136&amp;AO137="CC")),"Y",IF(AND(K135&amp;K136&amp;K137="WLW",BK137&lt;&gt;"B",OR(AO135&amp;AO136&amp;AO137="SCC",AO135&amp;AO136&amp;AO137="CCC")),"Y","N"))))</f>
        <v/>
      </c>
      <c r="AV137" s="1" t="str">
        <f>IF(AV136="Y","N",IF(M136="","",IF(AND(R136&amp;R137="WW",OR(AO136&amp;AO137="SC",AO136&amp;AO137="CC")),"Y",IF(AND(R135&amp;R136&amp;R137="WLW",BM137&lt;&gt;"B",OR(AO135&amp;AO136&amp;AO137="SCC",AO135&amp;AO136&amp;AO137="CCC")),"Y","N"))))</f>
        <v/>
      </c>
      <c r="BS137" s="1">
        <f>General!A135</f>
        <v>0</v>
      </c>
      <c r="BT137" s="1">
        <f>General!B135</f>
        <v>0</v>
      </c>
      <c r="BU137" s="1">
        <f>General!C135</f>
        <v>0</v>
      </c>
      <c r="BV137" s="1">
        <f>General!D135</f>
        <v>0</v>
      </c>
      <c r="BX137" s="1">
        <f>General!F135</f>
        <v>0</v>
      </c>
      <c r="BY137" s="1">
        <f>General!G135</f>
        <v>0</v>
      </c>
    </row>
    <row r="138" spans="31:77">
      <c r="AE138" s="1" t="str">
        <f>IF(M137="","",IF(Y138="B",IF(M137="P",BI138,""),IF(BG138="P",BI138,"")))</f>
        <v/>
      </c>
      <c r="AF138" s="1" t="str">
        <f>IF(M137="","",IF(Y138="B",IF(M137="B",BI138,""),IF(BG138="B",BI138,"")))</f>
        <v/>
      </c>
      <c r="AG138" s="1" t="str">
        <f>IF(M137="","",IF(Z138="B",IF(M137="P",BK138,""),IF(BG138="B",BK138,"")))</f>
        <v/>
      </c>
      <c r="AH138" s="1" t="str">
        <f>IF(M137="","",IF(Z138="B",IF(M137="B",BK138,""),IF(BG138="P",BK138,"")))</f>
        <v/>
      </c>
      <c r="AI138" s="1" t="str">
        <f t="shared" ref="AI138:AI169" si="105">IF(M137="","",IF(AND(AE138="L5",AH138="L5",AY138=""),"L0",AX138))</f>
        <v/>
      </c>
      <c r="AJ138" s="1" t="str">
        <f t="shared" ref="AJ138:AJ169" si="106">IF(M137="","",IF(AND(AF138="L5",AH138="L5",AX138=""),"L0",AY138))</f>
        <v/>
      </c>
      <c r="AK138" s="1">
        <f t="shared" si="89"/>
        <v>0</v>
      </c>
      <c r="AL138" s="1">
        <f t="shared" si="90"/>
        <v>0</v>
      </c>
      <c r="AP138" s="1" t="str">
        <f t="shared" ref="AP138:AP201" si="107">IF(OR(F134&amp;F135&amp;F136="WLW",F135&amp;F136="WW"),"Y","N")</f>
        <v>N</v>
      </c>
      <c r="AQ138" s="1" t="str">
        <f t="shared" ref="AQ138:AQ169" si="108">IF(OR(K134&amp;K135&amp;K136="WLW",K135&amp;K136="WW"),"Y","N")</f>
        <v>N</v>
      </c>
      <c r="AR138" s="1" t="str">
        <f t="shared" ref="AR138:AR169" si="109">IF(OR(R134&amp;R135&amp;R136="WLW",R135&amp;R136="WW"),"Y","N")</f>
        <v>N</v>
      </c>
      <c r="AT138" s="15" t="str">
        <f>IF(AT137="Y","N",IF(M137="","",(IF(AND(F137&amp;F138="WW",OR(AO137&amp;AO138="SC",AO137&amp;AO138="CC")),"Y",IF(AND(F136&amp;F137&amp;F138="WLW",BI138&lt;&gt;"B",OR(F136&amp;F137&amp;F138="SCC",F136&amp;F137&amp;F138="CCC")),"Y","N")))))</f>
        <v/>
      </c>
      <c r="AU138" s="1" t="str">
        <f>IF(AU137="Y","N",IF(M137="","",IF(AND(K137&amp;K138="WW",OR(AO137&amp;AO138="SC",AO137&amp;AO138="CC")),"Y",IF(AND(K136&amp;K137&amp;K138="WLW",BK138&lt;&gt;"B",OR(AO136&amp;AO137&amp;AO138="SCC",AO136&amp;AO137&amp;AO138="CCC")),"Y","N"))))</f>
        <v/>
      </c>
      <c r="AV138" s="1" t="str">
        <f>IF(AV137="Y","N",IF(M137="","",IF(AND(R137&amp;R138="WW",OR(AO137&amp;AO138="SC",AO137&amp;AO138="CC")),"Y",IF(AND(R136&amp;R137&amp;R138="WLW",BM138&lt;&gt;"B",OR(AO136&amp;AO137&amp;AO138="SCC",AO136&amp;AO137&amp;AO138="CCC")),"Y","N"))))</f>
        <v/>
      </c>
      <c r="BS138" s="1">
        <f>General!A136</f>
        <v>0</v>
      </c>
      <c r="BT138" s="1">
        <f>General!B136</f>
        <v>0</v>
      </c>
      <c r="BU138" s="1">
        <f>General!C136</f>
        <v>0</v>
      </c>
      <c r="BV138" s="1">
        <f>General!D136</f>
        <v>0</v>
      </c>
      <c r="BX138" s="1">
        <f>General!F136</f>
        <v>0</v>
      </c>
      <c r="BY138" s="1">
        <f>General!G136</f>
        <v>0</v>
      </c>
    </row>
    <row r="139" spans="31:77">
      <c r="AE139" s="1" t="str">
        <f>IF(M138="","",IF(Y139="B",IF(M138="P",BI139,""),IF(BG139="P",BI139,"")))</f>
        <v/>
      </c>
      <c r="AF139" s="1" t="str">
        <f>IF(M138="","",IF(Y139="B",IF(M138="B",BI139,""),IF(BG139="B",BI139,"")))</f>
        <v/>
      </c>
      <c r="AG139" s="1" t="str">
        <f>IF(M138="","",IF(Z139="B",IF(M138="P",BK139,""),IF(BG139="B",BK139,"")))</f>
        <v/>
      </c>
      <c r="AH139" s="1" t="str">
        <f>IF(M138="","",IF(Z139="B",IF(M138="B",BK139,""),IF(BG139="P",BK139,"")))</f>
        <v/>
      </c>
      <c r="AI139" s="1" t="str">
        <f t="shared" si="105"/>
        <v/>
      </c>
      <c r="AJ139" s="1" t="str">
        <f t="shared" si="106"/>
        <v/>
      </c>
      <c r="AK139" s="1">
        <f t="shared" ref="AK139:AK202" si="110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11">IF(E139="",0,IF(OR(E139="B",E139="XB"),1,INT(RIGHT(E139))))+IF(J139="",0,IF(OR(J139="B",J139="XB"),1,INT(RIGHT(J139))))+IF(Q139="",0,IF(OR(Q139="B",Q139="XB"),1,INT(RIGHT(Q139))))</f>
        <v>0</v>
      </c>
      <c r="AP139" s="1" t="str">
        <f t="shared" si="107"/>
        <v>N</v>
      </c>
      <c r="AQ139" s="1" t="str">
        <f t="shared" si="108"/>
        <v>N</v>
      </c>
      <c r="AR139" s="1" t="str">
        <f t="shared" si="109"/>
        <v>N</v>
      </c>
      <c r="AT139" s="15" t="str">
        <f>IF(AT138="Y","N",IF(M138="","",(IF(AND(F138&amp;F139="WW",OR(AO138&amp;AO139="SC",AO138&amp;AO139="CC")),"Y",IF(AND(F137&amp;F138&amp;F139="WLW",BI139&lt;&gt;"B",OR(F137&amp;F138&amp;F139="SCC",F137&amp;F138&amp;F139="CCC")),"Y","N")))))</f>
        <v/>
      </c>
      <c r="AU139" s="1" t="str">
        <f>IF(AU138="Y","N",IF(M138="","",IF(AND(K138&amp;K139="WW",OR(AO138&amp;AO139="SC",AO138&amp;AO139="CC")),"Y",IF(AND(K137&amp;K138&amp;K139="WLW",BK139&lt;&gt;"B",OR(AO137&amp;AO138&amp;AO139="SCC",AO137&amp;AO138&amp;AO139="CCC")),"Y","N"))))</f>
        <v/>
      </c>
      <c r="AV139" s="1" t="str">
        <f>IF(AV138="Y","N",IF(M138="","",IF(AND(R138&amp;R139="WW",OR(AO138&amp;AO139="SC",AO138&amp;AO139="CC")),"Y",IF(AND(R137&amp;R138&amp;R139="WLW",BM139&lt;&gt;"B",OR(AO137&amp;AO138&amp;AO139="SCC",AO137&amp;AO138&amp;AO139="CCC")),"Y","N"))))</f>
        <v/>
      </c>
      <c r="BS139" s="1">
        <f>General!A137</f>
        <v>0</v>
      </c>
      <c r="BT139" s="1">
        <f>General!B137</f>
        <v>0</v>
      </c>
      <c r="BU139" s="1">
        <f>General!C137</f>
        <v>0</v>
      </c>
      <c r="BV139" s="1">
        <f>General!D137</f>
        <v>0</v>
      </c>
      <c r="BX139" s="1">
        <f>General!F137</f>
        <v>0</v>
      </c>
      <c r="BY139" s="1">
        <f>General!G137</f>
        <v>0</v>
      </c>
    </row>
    <row r="140" spans="31:77">
      <c r="AE140" s="1" t="str">
        <f>IF(M139="","",IF(Y140="B",IF(M139="P",BI140,""),IF(BG140="P",BI140,"")))</f>
        <v/>
      </c>
      <c r="AF140" s="1" t="str">
        <f>IF(M139="","",IF(Y140="B",IF(M139="B",BI140,""),IF(BG140="B",BI140,"")))</f>
        <v/>
      </c>
      <c r="AG140" s="1" t="str">
        <f>IF(M139="","",IF(Z140="B",IF(M139="P",BK140,""),IF(BG140="B",BK140,"")))</f>
        <v/>
      </c>
      <c r="AH140" s="1" t="str">
        <f>IF(M139="","",IF(Z140="B",IF(M139="B",BK140,""),IF(BG140="P",BK140,"")))</f>
        <v/>
      </c>
      <c r="AI140" s="1" t="str">
        <f t="shared" si="105"/>
        <v/>
      </c>
      <c r="AJ140" s="1" t="str">
        <f t="shared" si="106"/>
        <v/>
      </c>
      <c r="AK140" s="1">
        <f t="shared" si="110"/>
        <v>0</v>
      </c>
      <c r="AL140" s="1">
        <f t="shared" si="111"/>
        <v>0</v>
      </c>
      <c r="AP140" s="1" t="str">
        <f t="shared" si="107"/>
        <v>N</v>
      </c>
      <c r="AQ140" s="1" t="str">
        <f t="shared" si="108"/>
        <v>N</v>
      </c>
      <c r="AR140" s="1" t="str">
        <f t="shared" si="109"/>
        <v>N</v>
      </c>
      <c r="AT140" s="15" t="str">
        <f>IF(AT139="Y","N",IF(M139="","",(IF(AND(F139&amp;F140="WW",OR(AO139&amp;AO140="SC",AO139&amp;AO140="CC")),"Y",IF(AND(F138&amp;F139&amp;F140="WLW",BI140&lt;&gt;"B",OR(F138&amp;F139&amp;F140="SCC",F138&amp;F139&amp;F140="CCC")),"Y","N")))))</f>
        <v/>
      </c>
      <c r="AU140" s="1" t="str">
        <f>IF(AU139="Y","N",IF(M139="","",IF(AND(K139&amp;K140="WW",OR(AO139&amp;AO140="SC",AO139&amp;AO140="CC")),"Y",IF(AND(K138&amp;K139&amp;K140="WLW",BK140&lt;&gt;"B",OR(AO138&amp;AO139&amp;AO140="SCC",AO138&amp;AO139&amp;AO140="CCC")),"Y","N"))))</f>
        <v/>
      </c>
      <c r="AV140" s="1" t="str">
        <f>IF(AV139="Y","N",IF(M139="","",IF(AND(R139&amp;R140="WW",OR(AO139&amp;AO140="SC",AO139&amp;AO140="CC")),"Y",IF(AND(R138&amp;R139&amp;R140="WLW",BM140&lt;&gt;"B",OR(AO138&amp;AO139&amp;AO140="SCC",AO138&amp;AO139&amp;AO140="CCC")),"Y","N"))))</f>
        <v/>
      </c>
      <c r="BS140" s="1">
        <f>General!A138</f>
        <v>0</v>
      </c>
      <c r="BT140" s="1">
        <f>General!B138</f>
        <v>0</v>
      </c>
      <c r="BU140" s="1">
        <f>General!C138</f>
        <v>0</v>
      </c>
      <c r="BV140" s="1">
        <f>General!D138</f>
        <v>0</v>
      </c>
      <c r="BX140" s="1">
        <f>General!F138</f>
        <v>0</v>
      </c>
      <c r="BY140" s="1">
        <f>General!G138</f>
        <v>0</v>
      </c>
    </row>
    <row r="141" spans="31:77">
      <c r="AE141" s="1" t="str">
        <f>IF(M140="","",IF(Y141="B",IF(M140="P",BI141,""),IF(BG141="P",BI141,"")))</f>
        <v/>
      </c>
      <c r="AF141" s="1" t="str">
        <f>IF(M140="","",IF(Y141="B",IF(M140="B",BI141,""),IF(BG141="B",BI141,"")))</f>
        <v/>
      </c>
      <c r="AG141" s="1" t="str">
        <f>IF(M140="","",IF(Z141="B",IF(M140="P",BK141,""),IF(BG141="B",BK141,"")))</f>
        <v/>
      </c>
      <c r="AH141" s="1" t="str">
        <f>IF(M140="","",IF(Z141="B",IF(M140="B",BK141,""),IF(BG141="P",BK141,"")))</f>
        <v/>
      </c>
      <c r="AI141" s="1" t="str">
        <f t="shared" si="105"/>
        <v/>
      </c>
      <c r="AJ141" s="1" t="str">
        <f t="shared" si="106"/>
        <v/>
      </c>
      <c r="AK141" s="1">
        <f t="shared" si="110"/>
        <v>0</v>
      </c>
      <c r="AL141" s="1">
        <f t="shared" si="111"/>
        <v>0</v>
      </c>
      <c r="AP141" s="1" t="str">
        <f t="shared" si="107"/>
        <v>N</v>
      </c>
      <c r="AQ141" s="1" t="str">
        <f t="shared" si="108"/>
        <v>N</v>
      </c>
      <c r="AR141" s="1" t="str">
        <f t="shared" si="109"/>
        <v>N</v>
      </c>
      <c r="AT141" s="15" t="str">
        <f>IF(AT140="Y","N",IF(M140="","",(IF(AND(F140&amp;F141="WW",OR(AO140&amp;AO141="SC",AO140&amp;AO141="CC")),"Y",IF(AND(F139&amp;F140&amp;F141="WLW",BI141&lt;&gt;"B",OR(F139&amp;F140&amp;F141="SCC",F139&amp;F140&amp;F141="CCC")),"Y","N")))))</f>
        <v/>
      </c>
      <c r="AU141" s="1" t="str">
        <f>IF(AU140="Y","N",IF(M140="","",IF(AND(K140&amp;K141="WW",OR(AO140&amp;AO141="SC",AO140&amp;AO141="CC")),"Y",IF(AND(K139&amp;K140&amp;K141="WLW",BK141&lt;&gt;"B",OR(AO139&amp;AO140&amp;AO141="SCC",AO139&amp;AO140&amp;AO141="CCC")),"Y","N"))))</f>
        <v/>
      </c>
      <c r="AV141" s="1" t="str">
        <f>IF(AV140="Y","N",IF(M140="","",IF(AND(R140&amp;R141="WW",OR(AO140&amp;AO141="SC",AO140&amp;AO141="CC")),"Y",IF(AND(R139&amp;R140&amp;R141="WLW",BM141&lt;&gt;"B",OR(AO139&amp;AO140&amp;AO141="SCC",AO139&amp;AO140&amp;AO141="CCC")),"Y","N"))))</f>
        <v/>
      </c>
      <c r="BS141" s="1">
        <f>General!A139</f>
        <v>0</v>
      </c>
      <c r="BT141" s="1">
        <f>General!B139</f>
        <v>0</v>
      </c>
      <c r="BU141" s="1">
        <f>General!C139</f>
        <v>0</v>
      </c>
      <c r="BV141" s="1">
        <f>General!D139</f>
        <v>0</v>
      </c>
      <c r="BX141" s="1">
        <f>General!F139</f>
        <v>0</v>
      </c>
      <c r="BY141" s="1">
        <f>General!G139</f>
        <v>0</v>
      </c>
    </row>
    <row r="142" spans="31:77">
      <c r="AE142" s="1" t="str">
        <f>IF(M141="","",IF(Y142="B",IF(M141="P",BI142,""),IF(BG142="P",BI142,"")))</f>
        <v/>
      </c>
      <c r="AF142" s="1" t="str">
        <f>IF(M141="","",IF(Y142="B",IF(M141="B",BI142,""),IF(BG142="B",BI142,"")))</f>
        <v/>
      </c>
      <c r="AG142" s="1" t="str">
        <f>IF(M141="","",IF(Z142="B",IF(M141="P",BK142,""),IF(BG142="B",BK142,"")))</f>
        <v/>
      </c>
      <c r="AH142" s="1" t="str">
        <f>IF(M141="","",IF(Z142="B",IF(M141="B",BK142,""),IF(BG142="P",BK142,"")))</f>
        <v/>
      </c>
      <c r="AI142" s="1" t="str">
        <f t="shared" si="105"/>
        <v/>
      </c>
      <c r="AJ142" s="1" t="str">
        <f t="shared" si="106"/>
        <v/>
      </c>
      <c r="AK142" s="1">
        <f t="shared" si="110"/>
        <v>0</v>
      </c>
      <c r="AL142" s="1">
        <f t="shared" si="111"/>
        <v>0</v>
      </c>
      <c r="AP142" s="1" t="str">
        <f t="shared" si="107"/>
        <v>N</v>
      </c>
      <c r="AQ142" s="1" t="str">
        <f t="shared" si="108"/>
        <v>N</v>
      </c>
      <c r="AR142" s="1" t="str">
        <f t="shared" si="109"/>
        <v>N</v>
      </c>
      <c r="AT142" s="15" t="str">
        <f>IF(AT141="Y","N",IF(M141="","",(IF(AND(F141&amp;F142="WW",OR(AO141&amp;AO142="SC",AO141&amp;AO142="CC")),"Y",IF(AND(F140&amp;F141&amp;F142="WLW",BI142&lt;&gt;"B",OR(F140&amp;F141&amp;F142="SCC",F140&amp;F141&amp;F142="CCC")),"Y","N")))))</f>
        <v/>
      </c>
      <c r="AU142" s="1" t="str">
        <f>IF(AU141="Y","N",IF(M141="","",IF(AND(K141&amp;K142="WW",OR(AO141&amp;AO142="SC",AO141&amp;AO142="CC")),"Y",IF(AND(K140&amp;K141&amp;K142="WLW",BK142&lt;&gt;"B",OR(AO140&amp;AO141&amp;AO142="SCC",AO140&amp;AO141&amp;AO142="CCC")),"Y","N"))))</f>
        <v/>
      </c>
      <c r="AV142" s="1" t="str">
        <f>IF(AV141="Y","N",IF(M141="","",IF(AND(R141&amp;R142="WW",OR(AO141&amp;AO142="SC",AO141&amp;AO142="CC")),"Y",IF(AND(R140&amp;R141&amp;R142="WLW",BM142&lt;&gt;"B",OR(AO140&amp;AO141&amp;AO142="SCC",AO140&amp;AO141&amp;AO142="CCC")),"Y","N"))))</f>
        <v/>
      </c>
      <c r="BS142" s="1">
        <f>General!A140</f>
        <v>0</v>
      </c>
      <c r="BT142" s="1">
        <f>General!B140</f>
        <v>0</v>
      </c>
      <c r="BU142" s="1">
        <f>General!C140</f>
        <v>0</v>
      </c>
      <c r="BV142" s="1">
        <f>General!D140</f>
        <v>0</v>
      </c>
      <c r="BX142" s="1">
        <f>General!F140</f>
        <v>0</v>
      </c>
      <c r="BY142" s="1">
        <f>General!G140</f>
        <v>0</v>
      </c>
    </row>
    <row r="143" spans="31:77">
      <c r="AE143" s="1" t="str">
        <f>IF(M142="","",IF(Y143="B",IF(M142="P",BI143,""),IF(BG143="P",BI143,"")))</f>
        <v/>
      </c>
      <c r="AF143" s="1" t="str">
        <f>IF(M142="","",IF(Y143="B",IF(M142="B",BI143,""),IF(BG143="B",BI143,"")))</f>
        <v/>
      </c>
      <c r="AG143" s="1" t="str">
        <f>IF(M142="","",IF(Z143="B",IF(M142="P",BK143,""),IF(BG143="B",BK143,"")))</f>
        <v/>
      </c>
      <c r="AH143" s="1" t="str">
        <f>IF(M142="","",IF(Z143="B",IF(M142="B",BK143,""),IF(BG143="P",BK143,"")))</f>
        <v/>
      </c>
      <c r="AI143" s="1" t="str">
        <f t="shared" si="105"/>
        <v/>
      </c>
      <c r="AJ143" s="1" t="str">
        <f t="shared" si="106"/>
        <v/>
      </c>
      <c r="AK143" s="1">
        <f t="shared" si="110"/>
        <v>0</v>
      </c>
      <c r="AL143" s="1">
        <f t="shared" si="111"/>
        <v>0</v>
      </c>
      <c r="AP143" s="1" t="str">
        <f t="shared" si="107"/>
        <v>N</v>
      </c>
      <c r="AQ143" s="1" t="str">
        <f t="shared" si="108"/>
        <v>N</v>
      </c>
      <c r="AR143" s="1" t="str">
        <f t="shared" si="109"/>
        <v>N</v>
      </c>
      <c r="AT143" s="15" t="str">
        <f>IF(AT142="Y","N",IF(M142="","",(IF(AND(F142&amp;F143="WW",OR(AO142&amp;AO143="SC",AO142&amp;AO143="CC")),"Y",IF(AND(F141&amp;F142&amp;F143="WLW",BI143&lt;&gt;"B",OR(F141&amp;F142&amp;F143="SCC",F141&amp;F142&amp;F143="CCC")),"Y","N")))))</f>
        <v/>
      </c>
      <c r="AU143" s="1" t="str">
        <f>IF(AU142="Y","N",IF(M142="","",IF(AND(K142&amp;K143="WW",OR(AO142&amp;AO143="SC",AO142&amp;AO143="CC")),"Y",IF(AND(K141&amp;K142&amp;K143="WLW",BK143&lt;&gt;"B",OR(AO141&amp;AO142&amp;AO143="SCC",AO141&amp;AO142&amp;AO143="CCC")),"Y","N"))))</f>
        <v/>
      </c>
      <c r="AV143" s="1" t="str">
        <f>IF(AV142="Y","N",IF(M142="","",IF(AND(R142&amp;R143="WW",OR(AO142&amp;AO143="SC",AO142&amp;AO143="CC")),"Y",IF(AND(R141&amp;R142&amp;R143="WLW",BM143&lt;&gt;"B",OR(AO141&amp;AO142&amp;AO143="SCC",AO141&amp;AO142&amp;AO143="CCC")),"Y","N"))))</f>
        <v/>
      </c>
      <c r="BS143" s="1">
        <f>General!A141</f>
        <v>0</v>
      </c>
      <c r="BT143" s="1">
        <f>General!B141</f>
        <v>0</v>
      </c>
      <c r="BU143" s="1">
        <f>General!C141</f>
        <v>0</v>
      </c>
      <c r="BV143" s="1">
        <f>General!D141</f>
        <v>0</v>
      </c>
      <c r="BX143" s="1">
        <f>General!F141</f>
        <v>0</v>
      </c>
      <c r="BY143" s="1">
        <f>General!G141</f>
        <v>0</v>
      </c>
    </row>
    <row r="144" spans="31:77">
      <c r="AE144" s="1" t="str">
        <f>IF(M143="","",IF(Y144="B",IF(M143="P",BI144,""),IF(BG144="P",BI144,"")))</f>
        <v/>
      </c>
      <c r="AF144" s="1" t="str">
        <f>IF(M143="","",IF(Y144="B",IF(M143="B",BI144,""),IF(BG144="B",BI144,"")))</f>
        <v/>
      </c>
      <c r="AG144" s="1" t="str">
        <f>IF(M143="","",IF(Z144="B",IF(M143="P",BK144,""),IF(BG144="B",BK144,"")))</f>
        <v/>
      </c>
      <c r="AH144" s="1" t="str">
        <f>IF(M143="","",IF(Z144="B",IF(M143="B",BK144,""),IF(BG144="P",BK144,"")))</f>
        <v/>
      </c>
      <c r="AI144" s="1" t="str">
        <f t="shared" si="105"/>
        <v/>
      </c>
      <c r="AJ144" s="1" t="str">
        <f t="shared" si="106"/>
        <v/>
      </c>
      <c r="AK144" s="1">
        <f t="shared" si="110"/>
        <v>0</v>
      </c>
      <c r="AL144" s="1">
        <f t="shared" si="111"/>
        <v>0</v>
      </c>
      <c r="AP144" s="1" t="str">
        <f t="shared" si="107"/>
        <v>N</v>
      </c>
      <c r="AQ144" s="1" t="str">
        <f t="shared" si="108"/>
        <v>N</v>
      </c>
      <c r="AR144" s="1" t="str">
        <f t="shared" si="109"/>
        <v>N</v>
      </c>
      <c r="AT144" s="15" t="str">
        <f>IF(AT143="Y","N",IF(M143="","",(IF(AND(F143&amp;F144="WW",OR(AO143&amp;AO144="SC",AO143&amp;AO144="CC")),"Y",IF(AND(F142&amp;F143&amp;F144="WLW",BI144&lt;&gt;"B",OR(F142&amp;F143&amp;F144="SCC",F142&amp;F143&amp;F144="CCC")),"Y","N")))))</f>
        <v/>
      </c>
      <c r="AU144" s="1" t="str">
        <f>IF(AU143="Y","N",IF(M143="","",IF(AND(K143&amp;K144="WW",OR(AO143&amp;AO144="SC",AO143&amp;AO144="CC")),"Y",IF(AND(K142&amp;K143&amp;K144="WLW",BK144&lt;&gt;"B",OR(AO142&amp;AO143&amp;AO144="SCC",AO142&amp;AO143&amp;AO144="CCC")),"Y","N"))))</f>
        <v/>
      </c>
      <c r="AV144" s="1" t="str">
        <f>IF(AV143="Y","N",IF(M143="","",IF(AND(R143&amp;R144="WW",OR(AO143&amp;AO144="SC",AO143&amp;AO144="CC")),"Y",IF(AND(R142&amp;R143&amp;R144="WLW",BM144&lt;&gt;"B",OR(AO142&amp;AO143&amp;AO144="SCC",AO142&amp;AO143&amp;AO144="CCC")),"Y","N"))))</f>
        <v/>
      </c>
      <c r="BS144" s="1">
        <f>General!A142</f>
        <v>0</v>
      </c>
      <c r="BT144" s="1">
        <f>General!B142</f>
        <v>0</v>
      </c>
      <c r="BU144" s="1">
        <f>General!C142</f>
        <v>0</v>
      </c>
      <c r="BV144" s="1">
        <f>General!D142</f>
        <v>0</v>
      </c>
      <c r="BX144" s="1">
        <f>General!F142</f>
        <v>0</v>
      </c>
      <c r="BY144" s="1">
        <f>General!G142</f>
        <v>0</v>
      </c>
    </row>
    <row r="145" spans="31:77">
      <c r="AE145" s="1" t="str">
        <f>IF(M144="","",IF(Y145="B",IF(M144="P",BI145,""),IF(BG145="P",BI145,"")))</f>
        <v/>
      </c>
      <c r="AF145" s="1" t="str">
        <f>IF(M144="","",IF(Y145="B",IF(M144="B",BI145,""),IF(BG145="B",BI145,"")))</f>
        <v/>
      </c>
      <c r="AG145" s="1" t="str">
        <f>IF(M144="","",IF(Z145="B",IF(M144="P",BK145,""),IF(BG145="B",BK145,"")))</f>
        <v/>
      </c>
      <c r="AH145" s="1" t="str">
        <f>IF(M144="","",IF(Z145="B",IF(M144="B",BK145,""),IF(BG145="P",BK145,"")))</f>
        <v/>
      </c>
      <c r="AI145" s="1" t="str">
        <f t="shared" si="105"/>
        <v/>
      </c>
      <c r="AJ145" s="1" t="str">
        <f t="shared" si="106"/>
        <v/>
      </c>
      <c r="AK145" s="1">
        <f t="shared" si="110"/>
        <v>0</v>
      </c>
      <c r="AL145" s="1">
        <f t="shared" si="111"/>
        <v>0</v>
      </c>
      <c r="AP145" s="1" t="str">
        <f t="shared" si="107"/>
        <v>N</v>
      </c>
      <c r="AQ145" s="1" t="str">
        <f t="shared" si="108"/>
        <v>N</v>
      </c>
      <c r="AR145" s="1" t="str">
        <f t="shared" si="109"/>
        <v>N</v>
      </c>
      <c r="AT145" s="15" t="str">
        <f>IF(AT144="Y","N",IF(M144="","",(IF(AND(F144&amp;F145="WW",OR(AO144&amp;AO145="SC",AO144&amp;AO145="CC")),"Y",IF(AND(F143&amp;F144&amp;F145="WLW",BI145&lt;&gt;"B",OR(F143&amp;F144&amp;F145="SCC",F143&amp;F144&amp;F145="CCC")),"Y","N")))))</f>
        <v/>
      </c>
      <c r="AU145" s="1" t="str">
        <f>IF(AU144="Y","N",IF(M144="","",IF(AND(K144&amp;K145="WW",OR(AO144&amp;AO145="SC",AO144&amp;AO145="CC")),"Y",IF(AND(K143&amp;K144&amp;K145="WLW",BK145&lt;&gt;"B",OR(AO143&amp;AO144&amp;AO145="SCC",AO143&amp;AO144&amp;AO145="CCC")),"Y","N"))))</f>
        <v/>
      </c>
      <c r="AV145" s="1" t="str">
        <f>IF(AV144="Y","N",IF(M144="","",IF(AND(R144&amp;R145="WW",OR(AO144&amp;AO145="SC",AO144&amp;AO145="CC")),"Y",IF(AND(R143&amp;R144&amp;R145="WLW",BM145&lt;&gt;"B",OR(AO143&amp;AO144&amp;AO145="SCC",AO143&amp;AO144&amp;AO145="CCC")),"Y","N"))))</f>
        <v/>
      </c>
      <c r="BS145" s="1">
        <f>General!A143</f>
        <v>0</v>
      </c>
      <c r="BT145" s="1">
        <f>General!B143</f>
        <v>0</v>
      </c>
      <c r="BU145" s="1">
        <f>General!C143</f>
        <v>0</v>
      </c>
      <c r="BV145" s="1">
        <f>General!D143</f>
        <v>0</v>
      </c>
      <c r="BX145" s="1">
        <f>General!F143</f>
        <v>0</v>
      </c>
      <c r="BY145" s="1">
        <f>General!G143</f>
        <v>0</v>
      </c>
    </row>
    <row r="146" spans="31:77">
      <c r="AE146" s="1" t="str">
        <f>IF(M145="","",IF(Y146="B",IF(M145="P",BI146,""),IF(BG146="P",BI146,"")))</f>
        <v/>
      </c>
      <c r="AF146" s="1" t="str">
        <f>IF(M145="","",IF(Y146="B",IF(M145="B",BI146,""),IF(BG146="B",BI146,"")))</f>
        <v/>
      </c>
      <c r="AG146" s="1" t="str">
        <f>IF(M145="","",IF(Z146="B",IF(M145="P",BK146,""),IF(BG146="B",BK146,"")))</f>
        <v/>
      </c>
      <c r="AH146" s="1" t="str">
        <f>IF(M145="","",IF(Z146="B",IF(M145="B",BK146,""),IF(BG146="P",BK146,"")))</f>
        <v/>
      </c>
      <c r="AI146" s="1" t="str">
        <f t="shared" si="105"/>
        <v/>
      </c>
      <c r="AJ146" s="1" t="str">
        <f t="shared" si="106"/>
        <v/>
      </c>
      <c r="AK146" s="1">
        <f t="shared" si="110"/>
        <v>0</v>
      </c>
      <c r="AL146" s="1">
        <f t="shared" si="111"/>
        <v>0</v>
      </c>
      <c r="AP146" s="1" t="str">
        <f t="shared" si="107"/>
        <v>N</v>
      </c>
      <c r="AQ146" s="1" t="str">
        <f t="shared" si="108"/>
        <v>N</v>
      </c>
      <c r="AR146" s="1" t="str">
        <f t="shared" si="109"/>
        <v>N</v>
      </c>
      <c r="AT146" s="15" t="str">
        <f>IF(AT145="Y","N",IF(M145="","",(IF(AND(F145&amp;F146="WW",OR(AO145&amp;AO146="SC",AO145&amp;AO146="CC")),"Y",IF(AND(F144&amp;F145&amp;F146="WLW",BI146&lt;&gt;"B",OR(F144&amp;F145&amp;F146="SCC",F144&amp;F145&amp;F146="CCC")),"Y","N")))))</f>
        <v/>
      </c>
      <c r="AU146" s="1" t="str">
        <f>IF(AU145="Y","N",IF(M145="","",IF(AND(K145&amp;K146="WW",OR(AO145&amp;AO146="SC",AO145&amp;AO146="CC")),"Y",IF(AND(K144&amp;K145&amp;K146="WLW",BK146&lt;&gt;"B",OR(AO144&amp;AO145&amp;AO146="SCC",AO144&amp;AO145&amp;AO146="CCC")),"Y","N"))))</f>
        <v/>
      </c>
      <c r="AV146" s="1" t="str">
        <f>IF(AV145="Y","N",IF(M145="","",IF(AND(R145&amp;R146="WW",OR(AO145&amp;AO146="SC",AO145&amp;AO146="CC")),"Y",IF(AND(R144&amp;R145&amp;R146="WLW",BM146&lt;&gt;"B",OR(AO144&amp;AO145&amp;AO146="SCC",AO144&amp;AO145&amp;AO146="CCC")),"Y","N"))))</f>
        <v/>
      </c>
      <c r="BS146" s="1">
        <f>General!A144</f>
        <v>0</v>
      </c>
      <c r="BT146" s="1">
        <f>General!B144</f>
        <v>0</v>
      </c>
      <c r="BU146" s="1">
        <f>General!C144</f>
        <v>0</v>
      </c>
      <c r="BV146" s="1">
        <f>General!D144</f>
        <v>0</v>
      </c>
      <c r="BX146" s="1">
        <f>General!F144</f>
        <v>0</v>
      </c>
      <c r="BY146" s="1">
        <f>General!G144</f>
        <v>0</v>
      </c>
    </row>
    <row r="147" spans="31:77">
      <c r="AE147" s="1" t="str">
        <f>IF(M146="","",IF(Y147="B",IF(M146="P",BI147,""),IF(BG147="P",BI147,"")))</f>
        <v/>
      </c>
      <c r="AF147" s="1" t="str">
        <f>IF(M146="","",IF(Y147="B",IF(M146="B",BI147,""),IF(BG147="B",BI147,"")))</f>
        <v/>
      </c>
      <c r="AG147" s="1" t="str">
        <f>IF(M146="","",IF(Z147="B",IF(M146="P",BK147,""),IF(BG147="B",BK147,"")))</f>
        <v/>
      </c>
      <c r="AH147" s="1" t="str">
        <f>IF(M146="","",IF(Z147="B",IF(M146="B",BK147,""),IF(BG147="P",BK147,"")))</f>
        <v/>
      </c>
      <c r="AI147" s="1" t="str">
        <f t="shared" si="105"/>
        <v/>
      </c>
      <c r="AJ147" s="1" t="str">
        <f t="shared" si="106"/>
        <v/>
      </c>
      <c r="AK147" s="1">
        <f t="shared" si="110"/>
        <v>0</v>
      </c>
      <c r="AL147" s="1">
        <f t="shared" si="111"/>
        <v>0</v>
      </c>
      <c r="AP147" s="1" t="str">
        <f t="shared" si="107"/>
        <v>N</v>
      </c>
      <c r="AQ147" s="1" t="str">
        <f t="shared" si="108"/>
        <v>N</v>
      </c>
      <c r="AR147" s="1" t="str">
        <f t="shared" si="109"/>
        <v>N</v>
      </c>
      <c r="AT147" s="15" t="str">
        <f>IF(AT146="Y","N",IF(M146="","",(IF(AND(F146&amp;F147="WW",OR(AO146&amp;AO147="SC",AO146&amp;AO147="CC")),"Y",IF(AND(F145&amp;F146&amp;F147="WLW",BI147&lt;&gt;"B",OR(F145&amp;F146&amp;F147="SCC",F145&amp;F146&amp;F147="CCC")),"Y","N")))))</f>
        <v/>
      </c>
      <c r="AU147" s="1" t="str">
        <f>IF(AU146="Y","N",IF(M146="","",IF(AND(K146&amp;K147="WW",OR(AO146&amp;AO147="SC",AO146&amp;AO147="CC")),"Y",IF(AND(K145&amp;K146&amp;K147="WLW",BK147&lt;&gt;"B",OR(AO145&amp;AO146&amp;AO147="SCC",AO145&amp;AO146&amp;AO147="CCC")),"Y","N"))))</f>
        <v/>
      </c>
      <c r="AV147" s="1" t="str">
        <f>IF(AV146="Y","N",IF(M146="","",IF(AND(R146&amp;R147="WW",OR(AO146&amp;AO147="SC",AO146&amp;AO147="CC")),"Y",IF(AND(R145&amp;R146&amp;R147="WLW",BM147&lt;&gt;"B",OR(AO145&amp;AO146&amp;AO147="SCC",AO145&amp;AO146&amp;AO147="CCC")),"Y","N"))))</f>
        <v/>
      </c>
      <c r="BS147" s="1">
        <f>General!A145</f>
        <v>0</v>
      </c>
      <c r="BT147" s="1">
        <f>General!B145</f>
        <v>0</v>
      </c>
      <c r="BU147" s="1">
        <f>General!C145</f>
        <v>0</v>
      </c>
      <c r="BV147" s="1">
        <f>General!D145</f>
        <v>0</v>
      </c>
      <c r="BX147" s="1">
        <f>General!F145</f>
        <v>0</v>
      </c>
      <c r="BY147" s="1">
        <f>General!G145</f>
        <v>0</v>
      </c>
    </row>
    <row r="148" spans="31:77">
      <c r="AE148" s="1" t="str">
        <f>IF(M147="","",IF(Y148="B",IF(M147="P",BI148,""),IF(BG148="P",BI148,"")))</f>
        <v/>
      </c>
      <c r="AF148" s="1" t="str">
        <f>IF(M147="","",IF(Y148="B",IF(M147="B",BI148,""),IF(BG148="B",BI148,"")))</f>
        <v/>
      </c>
      <c r="AG148" s="1" t="str">
        <f>IF(M147="","",IF(Z148="B",IF(M147="P",BK148,""),IF(BG148="B",BK148,"")))</f>
        <v/>
      </c>
      <c r="AH148" s="1" t="str">
        <f>IF(M147="","",IF(Z148="B",IF(M147="B",BK148,""),IF(BG148="P",BK148,"")))</f>
        <v/>
      </c>
      <c r="AI148" s="1" t="str">
        <f t="shared" si="105"/>
        <v/>
      </c>
      <c r="AJ148" s="1" t="str">
        <f t="shared" si="106"/>
        <v/>
      </c>
      <c r="AK148" s="1">
        <f t="shared" si="110"/>
        <v>0</v>
      </c>
      <c r="AL148" s="1">
        <f t="shared" si="111"/>
        <v>0</v>
      </c>
      <c r="AP148" s="1" t="str">
        <f t="shared" si="107"/>
        <v>N</v>
      </c>
      <c r="AQ148" s="1" t="str">
        <f t="shared" si="108"/>
        <v>N</v>
      </c>
      <c r="AR148" s="1" t="str">
        <f t="shared" si="109"/>
        <v>N</v>
      </c>
      <c r="AT148" s="15" t="str">
        <f>IF(AT147="Y","N",IF(M147="","",(IF(AND(F147&amp;F148="WW",OR(AO147&amp;AO148="SC",AO147&amp;AO148="CC")),"Y",IF(AND(F146&amp;F147&amp;F148="WLW",BI148&lt;&gt;"B",OR(F146&amp;F147&amp;F148="SCC",F146&amp;F147&amp;F148="CCC")),"Y","N")))))</f>
        <v/>
      </c>
      <c r="AU148" s="1" t="str">
        <f>IF(AU147="Y","N",IF(M147="","",IF(AND(K147&amp;K148="WW",OR(AO147&amp;AO148="SC",AO147&amp;AO148="CC")),"Y",IF(AND(K146&amp;K147&amp;K148="WLW",BK148&lt;&gt;"B",OR(AO146&amp;AO147&amp;AO148="SCC",AO146&amp;AO147&amp;AO148="CCC")),"Y","N"))))</f>
        <v/>
      </c>
      <c r="AV148" s="1" t="str">
        <f>IF(AV147="Y","N",IF(M147="","",IF(AND(R147&amp;R148="WW",OR(AO147&amp;AO148="SC",AO147&amp;AO148="CC")),"Y",IF(AND(R146&amp;R147&amp;R148="WLW",BM148&lt;&gt;"B",OR(AO146&amp;AO147&amp;AO148="SCC",AO146&amp;AO147&amp;AO148="CCC")),"Y","N"))))</f>
        <v/>
      </c>
      <c r="BS148" s="1">
        <f>General!A146</f>
        <v>0</v>
      </c>
      <c r="BT148" s="1">
        <f>General!B146</f>
        <v>0</v>
      </c>
      <c r="BU148" s="1">
        <f>General!C146</f>
        <v>0</v>
      </c>
      <c r="BV148" s="1">
        <f>General!D146</f>
        <v>0</v>
      </c>
      <c r="BX148" s="1">
        <f>General!F146</f>
        <v>0</v>
      </c>
      <c r="BY148" s="1">
        <f>General!G146</f>
        <v>0</v>
      </c>
    </row>
    <row r="149" spans="31:77">
      <c r="AE149" s="1" t="str">
        <f>IF(M148="","",IF(Y149="B",IF(M148="P",BI149,""),IF(BG149="P",BI149,"")))</f>
        <v/>
      </c>
      <c r="AF149" s="1" t="str">
        <f>IF(M148="","",IF(Y149="B",IF(M148="B",BI149,""),IF(BG149="B",BI149,"")))</f>
        <v/>
      </c>
      <c r="AG149" s="1" t="str">
        <f>IF(M148="","",IF(Z149="B",IF(M148="P",BK149,""),IF(BG149="B",BK149,"")))</f>
        <v/>
      </c>
      <c r="AH149" s="1" t="str">
        <f>IF(M148="","",IF(Z149="B",IF(M148="B",BK149,""),IF(BG149="P",BK149,"")))</f>
        <v/>
      </c>
      <c r="AI149" s="1" t="str">
        <f t="shared" si="105"/>
        <v/>
      </c>
      <c r="AJ149" s="1" t="str">
        <f t="shared" si="106"/>
        <v/>
      </c>
      <c r="AK149" s="1">
        <f t="shared" si="110"/>
        <v>0</v>
      </c>
      <c r="AL149" s="1">
        <f t="shared" si="111"/>
        <v>0</v>
      </c>
      <c r="AP149" s="1" t="str">
        <f t="shared" si="107"/>
        <v>N</v>
      </c>
      <c r="AQ149" s="1" t="str">
        <f t="shared" si="108"/>
        <v>N</v>
      </c>
      <c r="AR149" s="1" t="str">
        <f t="shared" si="109"/>
        <v>N</v>
      </c>
      <c r="AT149" s="15" t="str">
        <f>IF(AT148="Y","N",IF(M148="","",(IF(AND(F148&amp;F149="WW",OR(AO148&amp;AO149="SC",AO148&amp;AO149="CC")),"Y",IF(AND(F147&amp;F148&amp;F149="WLW",BI149&lt;&gt;"B",OR(F147&amp;F148&amp;F149="SCC",F147&amp;F148&amp;F149="CCC")),"Y","N")))))</f>
        <v/>
      </c>
      <c r="AU149" s="1" t="str">
        <f>IF(AU148="Y","N",IF(M148="","",IF(AND(K148&amp;K149="WW",OR(AO148&amp;AO149="SC",AO148&amp;AO149="CC")),"Y",IF(AND(K147&amp;K148&amp;K149="WLW",BK149&lt;&gt;"B",OR(AO147&amp;AO148&amp;AO149="SCC",AO147&amp;AO148&amp;AO149="CCC")),"Y","N"))))</f>
        <v/>
      </c>
      <c r="AV149" s="1" t="str">
        <f>IF(AV148="Y","N",IF(M148="","",IF(AND(R148&amp;R149="WW",OR(AO148&amp;AO149="SC",AO148&amp;AO149="CC")),"Y",IF(AND(R147&amp;R148&amp;R149="WLW",BM149&lt;&gt;"B",OR(AO147&amp;AO148&amp;AO149="SCC",AO147&amp;AO148&amp;AO149="CCC")),"Y","N"))))</f>
        <v/>
      </c>
      <c r="BS149" s="1">
        <f>General!A147</f>
        <v>0</v>
      </c>
      <c r="BT149" s="1">
        <f>General!B147</f>
        <v>0</v>
      </c>
      <c r="BU149" s="1">
        <f>General!C147</f>
        <v>0</v>
      </c>
      <c r="BV149" s="1">
        <f>General!D147</f>
        <v>0</v>
      </c>
      <c r="BX149" s="1">
        <f>General!F147</f>
        <v>0</v>
      </c>
      <c r="BY149" s="1">
        <f>General!G147</f>
        <v>0</v>
      </c>
    </row>
    <row r="150" spans="31:77">
      <c r="AE150" s="1" t="str">
        <f>IF(M149="","",IF(Y150="B",IF(M149="P",BI150,""),IF(BG150="P",BI150,"")))</f>
        <v/>
      </c>
      <c r="AF150" s="1" t="str">
        <f>IF(M149="","",IF(Y150="B",IF(M149="B",BI150,""),IF(BG150="B",BI150,"")))</f>
        <v/>
      </c>
      <c r="AG150" s="1" t="str">
        <f>IF(M149="","",IF(Z150="B",IF(M149="P",BK150,""),IF(BG150="B",BK150,"")))</f>
        <v/>
      </c>
      <c r="AH150" s="1" t="str">
        <f>IF(M149="","",IF(Z150="B",IF(M149="B",BK150,""),IF(BG150="P",BK150,"")))</f>
        <v/>
      </c>
      <c r="AI150" s="1" t="str">
        <f t="shared" si="105"/>
        <v/>
      </c>
      <c r="AJ150" s="1" t="str">
        <f t="shared" si="106"/>
        <v/>
      </c>
      <c r="AK150" s="1">
        <f t="shared" si="110"/>
        <v>0</v>
      </c>
      <c r="AL150" s="1">
        <f t="shared" si="111"/>
        <v>0</v>
      </c>
      <c r="AP150" s="1" t="str">
        <f t="shared" si="107"/>
        <v>N</v>
      </c>
      <c r="AQ150" s="1" t="str">
        <f t="shared" si="108"/>
        <v>N</v>
      </c>
      <c r="AR150" s="1" t="str">
        <f t="shared" si="109"/>
        <v>N</v>
      </c>
      <c r="AT150" s="15" t="str">
        <f>IF(AT149="Y","N",IF(M149="","",(IF(AND(F149&amp;F150="WW",OR(AO149&amp;AO150="SC",AO149&amp;AO150="CC")),"Y",IF(AND(F148&amp;F149&amp;F150="WLW",BI150&lt;&gt;"B",OR(F148&amp;F149&amp;F150="SCC",F148&amp;F149&amp;F150="CCC")),"Y","N")))))</f>
        <v/>
      </c>
      <c r="AU150" s="1" t="str">
        <f>IF(AU149="Y","N",IF(M149="","",IF(AND(K149&amp;K150="WW",OR(AO149&amp;AO150="SC",AO149&amp;AO150="CC")),"Y",IF(AND(K148&amp;K149&amp;K150="WLW",BK150&lt;&gt;"B",OR(AO148&amp;AO149&amp;AO150="SCC",AO148&amp;AO149&amp;AO150="CCC")),"Y","N"))))</f>
        <v/>
      </c>
      <c r="AV150" s="1" t="str">
        <f>IF(AV149="Y","N",IF(M149="","",IF(AND(R149&amp;R150="WW",OR(AO149&amp;AO150="SC",AO149&amp;AO150="CC")),"Y",IF(AND(R148&amp;R149&amp;R150="WLW",BM150&lt;&gt;"B",OR(AO148&amp;AO149&amp;AO150="SCC",AO148&amp;AO149&amp;AO150="CCC")),"Y","N"))))</f>
        <v/>
      </c>
      <c r="BS150" s="1">
        <f>General!A148</f>
        <v>0</v>
      </c>
      <c r="BT150" s="1">
        <f>General!B148</f>
        <v>0</v>
      </c>
      <c r="BU150" s="1">
        <f>General!C148</f>
        <v>0</v>
      </c>
      <c r="BV150" s="1">
        <f>General!D148</f>
        <v>0</v>
      </c>
      <c r="BX150" s="1">
        <f>General!F148</f>
        <v>0</v>
      </c>
      <c r="BY150" s="1">
        <f>General!G148</f>
        <v>0</v>
      </c>
    </row>
    <row r="151" spans="31:77">
      <c r="AE151" s="1" t="str">
        <f>IF(M150="","",IF(Y151="B",IF(M150="P",BI151,""),IF(BG151="P",BI151,"")))</f>
        <v/>
      </c>
      <c r="AF151" s="1" t="str">
        <f>IF(M150="","",IF(Y151="B",IF(M150="B",BI151,""),IF(BG151="B",BI151,"")))</f>
        <v/>
      </c>
      <c r="AG151" s="1" t="str">
        <f>IF(M150="","",IF(Z151="B",IF(M150="P",BK151,""),IF(BG151="B",BK151,"")))</f>
        <v/>
      </c>
      <c r="AH151" s="1" t="str">
        <f>IF(M150="","",IF(Z151="B",IF(M150="B",BK151,""),IF(BG151="P",BK151,"")))</f>
        <v/>
      </c>
      <c r="AI151" s="1" t="str">
        <f t="shared" si="105"/>
        <v/>
      </c>
      <c r="AJ151" s="1" t="str">
        <f t="shared" si="106"/>
        <v/>
      </c>
      <c r="AK151" s="1">
        <f t="shared" si="110"/>
        <v>0</v>
      </c>
      <c r="AL151" s="1">
        <f t="shared" si="111"/>
        <v>0</v>
      </c>
      <c r="AP151" s="1" t="str">
        <f t="shared" si="107"/>
        <v>N</v>
      </c>
      <c r="AQ151" s="1" t="str">
        <f t="shared" si="108"/>
        <v>N</v>
      </c>
      <c r="AR151" s="1" t="str">
        <f t="shared" si="109"/>
        <v>N</v>
      </c>
      <c r="AT151" s="15" t="str">
        <f>IF(AT150="Y","N",IF(M150="","",(IF(AND(F150&amp;F151="WW",OR(AO150&amp;AO151="SC",AO150&amp;AO151="CC")),"Y",IF(AND(F149&amp;F150&amp;F151="WLW",BI151&lt;&gt;"B",OR(F149&amp;F150&amp;F151="SCC",F149&amp;F150&amp;F151="CCC")),"Y","N")))))</f>
        <v/>
      </c>
      <c r="AU151" s="1" t="str">
        <f>IF(AU150="Y","N",IF(M150="","",IF(AND(K150&amp;K151="WW",OR(AO150&amp;AO151="SC",AO150&amp;AO151="CC")),"Y",IF(AND(K149&amp;K150&amp;K151="WLW",BK151&lt;&gt;"B",OR(AO149&amp;AO150&amp;AO151="SCC",AO149&amp;AO150&amp;AO151="CCC")),"Y","N"))))</f>
        <v/>
      </c>
      <c r="AV151" s="1" t="str">
        <f>IF(AV150="Y","N",IF(M150="","",IF(AND(R150&amp;R151="WW",OR(AO150&amp;AO151="SC",AO150&amp;AO151="CC")),"Y",IF(AND(R149&amp;R150&amp;R151="WLW",BM151&lt;&gt;"B",OR(AO149&amp;AO150&amp;AO151="SCC",AO149&amp;AO150&amp;AO151="CCC")),"Y","N"))))</f>
        <v/>
      </c>
      <c r="BS151" s="1">
        <f>General!A149</f>
        <v>0</v>
      </c>
      <c r="BT151" s="1">
        <f>General!B149</f>
        <v>0</v>
      </c>
      <c r="BU151" s="1">
        <f>General!C149</f>
        <v>0</v>
      </c>
      <c r="BV151" s="1">
        <f>General!D149</f>
        <v>0</v>
      </c>
      <c r="BX151" s="1">
        <f>General!F149</f>
        <v>0</v>
      </c>
      <c r="BY151" s="1">
        <f>General!G149</f>
        <v>0</v>
      </c>
    </row>
    <row r="152" spans="31:77">
      <c r="AE152" s="1" t="str">
        <f>IF(M151="","",IF(Y152="B",IF(M151="P",BI152,""),IF(BG152="P",BI152,"")))</f>
        <v/>
      </c>
      <c r="AF152" s="1" t="str">
        <f>IF(M151="","",IF(Y152="B",IF(M151="B",BI152,""),IF(BG152="B",BI152,"")))</f>
        <v/>
      </c>
      <c r="AG152" s="1" t="str">
        <f>IF(M151="","",IF(Z152="B",IF(M151="P",BK152,""),IF(BG152="B",BK152,"")))</f>
        <v/>
      </c>
      <c r="AH152" s="1" t="str">
        <f>IF(M151="","",IF(Z152="B",IF(M151="B",BK152,""),IF(BG152="P",BK152,"")))</f>
        <v/>
      </c>
      <c r="AI152" s="1" t="str">
        <f t="shared" si="105"/>
        <v/>
      </c>
      <c r="AJ152" s="1" t="str">
        <f t="shared" si="106"/>
        <v/>
      </c>
      <c r="AK152" s="1">
        <f t="shared" si="110"/>
        <v>0</v>
      </c>
      <c r="AL152" s="1">
        <f t="shared" si="111"/>
        <v>0</v>
      </c>
      <c r="AP152" s="1" t="str">
        <f t="shared" si="107"/>
        <v>N</v>
      </c>
      <c r="AQ152" s="1" t="str">
        <f t="shared" si="108"/>
        <v>N</v>
      </c>
      <c r="AR152" s="1" t="str">
        <f t="shared" si="109"/>
        <v>N</v>
      </c>
      <c r="AT152" s="15" t="str">
        <f>IF(AT151="Y","N",IF(M151="","",(IF(AND(F151&amp;F152="WW",OR(AO151&amp;AO152="SC",AO151&amp;AO152="CC")),"Y",IF(AND(F150&amp;F151&amp;F152="WLW",BI152&lt;&gt;"B",OR(F150&amp;F151&amp;F152="SCC",F150&amp;F151&amp;F152="CCC")),"Y","N")))))</f>
        <v/>
      </c>
      <c r="AU152" s="1" t="str">
        <f>IF(AU151="Y","N",IF(M151="","",IF(AND(K151&amp;K152="WW",OR(AO151&amp;AO152="SC",AO151&amp;AO152="CC")),"Y",IF(AND(K150&amp;K151&amp;K152="WLW",BK152&lt;&gt;"B",OR(AO150&amp;AO151&amp;AO152="SCC",AO150&amp;AO151&amp;AO152="CCC")),"Y","N"))))</f>
        <v/>
      </c>
      <c r="AV152" s="1" t="str">
        <f>IF(AV151="Y","N",IF(M151="","",IF(AND(R151&amp;R152="WW",OR(AO151&amp;AO152="SC",AO151&amp;AO152="CC")),"Y",IF(AND(R150&amp;R151&amp;R152="WLW",BM152&lt;&gt;"B",OR(AO150&amp;AO151&amp;AO152="SCC",AO150&amp;AO151&amp;AO152="CCC")),"Y","N"))))</f>
        <v/>
      </c>
      <c r="BS152" s="1">
        <f>General!A150</f>
        <v>0</v>
      </c>
      <c r="BT152" s="1">
        <f>General!B150</f>
        <v>0</v>
      </c>
      <c r="BU152" s="1">
        <f>General!C150</f>
        <v>0</v>
      </c>
      <c r="BV152" s="1">
        <f>General!D150</f>
        <v>0</v>
      </c>
      <c r="BX152" s="1">
        <f>General!F150</f>
        <v>0</v>
      </c>
      <c r="BY152" s="1">
        <f>General!G150</f>
        <v>0</v>
      </c>
    </row>
    <row r="153" spans="31:77">
      <c r="AE153" s="1" t="str">
        <f>IF(M152="","",IF(Y153="B",IF(M152="P",BI153,""),IF(BG153="P",BI153,"")))</f>
        <v/>
      </c>
      <c r="AF153" s="1" t="str">
        <f>IF(M152="","",IF(Y153="B",IF(M152="B",BI153,""),IF(BG153="B",BI153,"")))</f>
        <v/>
      </c>
      <c r="AG153" s="1" t="str">
        <f>IF(M152="","",IF(Z153="B",IF(M152="P",BK153,""),IF(BG153="B",BK153,"")))</f>
        <v/>
      </c>
      <c r="AH153" s="1" t="str">
        <f>IF(M152="","",IF(Z153="B",IF(M152="B",BK153,""),IF(BG153="P",BK153,"")))</f>
        <v/>
      </c>
      <c r="AI153" s="1" t="str">
        <f t="shared" si="105"/>
        <v/>
      </c>
      <c r="AJ153" s="1" t="str">
        <f t="shared" si="106"/>
        <v/>
      </c>
      <c r="AK153" s="1">
        <f t="shared" si="110"/>
        <v>0</v>
      </c>
      <c r="AL153" s="1">
        <f t="shared" si="111"/>
        <v>0</v>
      </c>
      <c r="AP153" s="1" t="str">
        <f t="shared" si="107"/>
        <v>N</v>
      </c>
      <c r="AQ153" s="1" t="str">
        <f t="shared" si="108"/>
        <v>N</v>
      </c>
      <c r="AR153" s="1" t="str">
        <f t="shared" si="109"/>
        <v>N</v>
      </c>
      <c r="AT153" s="15" t="str">
        <f>IF(AT152="Y","N",IF(M152="","",(IF(AND(F152&amp;F153="WW",OR(AO152&amp;AO153="SC",AO152&amp;AO153="CC")),"Y",IF(AND(F151&amp;F152&amp;F153="WLW",BI153&lt;&gt;"B",OR(F151&amp;F152&amp;F153="SCC",F151&amp;F152&amp;F153="CCC")),"Y","N")))))</f>
        <v/>
      </c>
      <c r="AU153" s="1" t="str">
        <f>IF(AU152="Y","N",IF(M152="","",IF(AND(K152&amp;K153="WW",OR(AO152&amp;AO153="SC",AO152&amp;AO153="CC")),"Y",IF(AND(K151&amp;K152&amp;K153="WLW",BK153&lt;&gt;"B",OR(AO151&amp;AO152&amp;AO153="SCC",AO151&amp;AO152&amp;AO153="CCC")),"Y","N"))))</f>
        <v/>
      </c>
      <c r="AV153" s="1" t="str">
        <f>IF(AV152="Y","N",IF(M152="","",IF(AND(R152&amp;R153="WW",OR(AO152&amp;AO153="SC",AO152&amp;AO153="CC")),"Y",IF(AND(R151&amp;R152&amp;R153="WLW",BM153&lt;&gt;"B",OR(AO151&amp;AO152&amp;AO153="SCC",AO151&amp;AO152&amp;AO153="CCC")),"Y","N"))))</f>
        <v/>
      </c>
      <c r="BS153" s="1">
        <f>General!A151</f>
        <v>0</v>
      </c>
      <c r="BT153" s="1">
        <f>General!B151</f>
        <v>0</v>
      </c>
      <c r="BU153" s="1">
        <f>General!C151</f>
        <v>0</v>
      </c>
      <c r="BV153" s="1">
        <f>General!D151</f>
        <v>0</v>
      </c>
      <c r="BX153" s="1">
        <f>General!F151</f>
        <v>0</v>
      </c>
      <c r="BY153" s="1">
        <f>General!G151</f>
        <v>0</v>
      </c>
    </row>
    <row r="154" spans="31:77">
      <c r="AE154" s="1" t="str">
        <f>IF(M153="","",IF(Y154="B",IF(M153="P",BI154,""),IF(BG154="P",BI154,"")))</f>
        <v/>
      </c>
      <c r="AF154" s="1" t="str">
        <f>IF(M153="","",IF(Y154="B",IF(M153="B",BI154,""),IF(BG154="B",BI154,"")))</f>
        <v/>
      </c>
      <c r="AG154" s="1" t="str">
        <f>IF(M153="","",IF(Z154="B",IF(M153="P",BK154,""),IF(BG154="B",BK154,"")))</f>
        <v/>
      </c>
      <c r="AH154" s="1" t="str">
        <f>IF(M153="","",IF(Z154="B",IF(M153="B",BK154,""),IF(BG154="P",BK154,"")))</f>
        <v/>
      </c>
      <c r="AI154" s="1" t="str">
        <f t="shared" si="105"/>
        <v/>
      </c>
      <c r="AJ154" s="1" t="str">
        <f t="shared" si="106"/>
        <v/>
      </c>
      <c r="AK154" s="1">
        <f t="shared" si="110"/>
        <v>0</v>
      </c>
      <c r="AL154" s="1">
        <f t="shared" si="111"/>
        <v>0</v>
      </c>
      <c r="AP154" s="1" t="str">
        <f t="shared" si="107"/>
        <v>N</v>
      </c>
      <c r="AQ154" s="1" t="str">
        <f t="shared" si="108"/>
        <v>N</v>
      </c>
      <c r="AR154" s="1" t="str">
        <f t="shared" si="109"/>
        <v>N</v>
      </c>
      <c r="AT154" s="15" t="str">
        <f>IF(AT153="Y","N",IF(M153="","",(IF(AND(F153&amp;F154="WW",OR(AO153&amp;AO154="SC",AO153&amp;AO154="CC")),"Y",IF(AND(F152&amp;F153&amp;F154="WLW",BI154&lt;&gt;"B",OR(F152&amp;F153&amp;F154="SCC",F152&amp;F153&amp;F154="CCC")),"Y","N")))))</f>
        <v/>
      </c>
      <c r="AU154" s="1" t="str">
        <f>IF(AU153="Y","N",IF(M153="","",IF(AND(K153&amp;K154="WW",OR(AO153&amp;AO154="SC",AO153&amp;AO154="CC")),"Y",IF(AND(K152&amp;K153&amp;K154="WLW",BK154&lt;&gt;"B",OR(AO152&amp;AO153&amp;AO154="SCC",AO152&amp;AO153&amp;AO154="CCC")),"Y","N"))))</f>
        <v/>
      </c>
      <c r="AV154" s="1" t="str">
        <f>IF(AV153="Y","N",IF(M153="","",IF(AND(R153&amp;R154="WW",OR(AO153&amp;AO154="SC",AO153&amp;AO154="CC")),"Y",IF(AND(R152&amp;R153&amp;R154="WLW",BM154&lt;&gt;"B",OR(AO152&amp;AO153&amp;AO154="SCC",AO152&amp;AO153&amp;AO154="CCC")),"Y","N"))))</f>
        <v/>
      </c>
      <c r="BS154" s="1">
        <f>General!A152</f>
        <v>0</v>
      </c>
      <c r="BT154" s="1">
        <f>General!B152</f>
        <v>0</v>
      </c>
      <c r="BU154" s="1">
        <f>General!C152</f>
        <v>0</v>
      </c>
      <c r="BV154" s="1">
        <f>General!D152</f>
        <v>0</v>
      </c>
      <c r="BX154" s="1">
        <f>General!F152</f>
        <v>0</v>
      </c>
      <c r="BY154" s="1">
        <f>General!G152</f>
        <v>0</v>
      </c>
    </row>
    <row r="155" spans="31:77">
      <c r="AE155" s="1" t="str">
        <f>IF(M154="","",IF(Y155="B",IF(M154="P",BI155,""),IF(BG155="P",BI155,"")))</f>
        <v/>
      </c>
      <c r="AF155" s="1" t="str">
        <f>IF(M154="","",IF(Y155="B",IF(M154="B",BI155,""),IF(BG155="B",BI155,"")))</f>
        <v/>
      </c>
      <c r="AG155" s="1" t="str">
        <f>IF(M154="","",IF(Z155="B",IF(M154="P",BK155,""),IF(BG155="B",BK155,"")))</f>
        <v/>
      </c>
      <c r="AH155" s="1" t="str">
        <f>IF(M154="","",IF(Z155="B",IF(M154="B",BK155,""),IF(BG155="P",BK155,"")))</f>
        <v/>
      </c>
      <c r="AI155" s="1" t="str">
        <f t="shared" si="105"/>
        <v/>
      </c>
      <c r="AJ155" s="1" t="str">
        <f t="shared" si="106"/>
        <v/>
      </c>
      <c r="AK155" s="1">
        <f t="shared" si="110"/>
        <v>0</v>
      </c>
      <c r="AL155" s="1">
        <f t="shared" si="111"/>
        <v>0</v>
      </c>
      <c r="AP155" s="1" t="str">
        <f t="shared" si="107"/>
        <v>N</v>
      </c>
      <c r="AQ155" s="1" t="str">
        <f t="shared" si="108"/>
        <v>N</v>
      </c>
      <c r="AR155" s="1" t="str">
        <f t="shared" si="109"/>
        <v>N</v>
      </c>
      <c r="AT155" s="15" t="str">
        <f>IF(AT154="Y","N",IF(M154="","",(IF(AND(F154&amp;F155="WW",OR(AO154&amp;AO155="SC",AO154&amp;AO155="CC")),"Y",IF(AND(F153&amp;F154&amp;F155="WLW",BI155&lt;&gt;"B",OR(F153&amp;F154&amp;F155="SCC",F153&amp;F154&amp;F155="CCC")),"Y","N")))))</f>
        <v/>
      </c>
      <c r="AU155" s="1" t="str">
        <f>IF(AU154="Y","N",IF(M154="","",IF(AND(K154&amp;K155="WW",OR(AO154&amp;AO155="SC",AO154&amp;AO155="CC")),"Y",IF(AND(K153&amp;K154&amp;K155="WLW",BK155&lt;&gt;"B",OR(AO153&amp;AO154&amp;AO155="SCC",AO153&amp;AO154&amp;AO155="CCC")),"Y","N"))))</f>
        <v/>
      </c>
      <c r="AV155" s="1" t="str">
        <f>IF(AV154="Y","N",IF(M154="","",IF(AND(R154&amp;R155="WW",OR(AO154&amp;AO155="SC",AO154&amp;AO155="CC")),"Y",IF(AND(R153&amp;R154&amp;R155="WLW",BM155&lt;&gt;"B",OR(AO153&amp;AO154&amp;AO155="SCC",AO153&amp;AO154&amp;AO155="CCC")),"Y","N"))))</f>
        <v/>
      </c>
      <c r="BS155" s="1">
        <f>General!A153</f>
        <v>0</v>
      </c>
      <c r="BT155" s="1">
        <f>General!B153</f>
        <v>0</v>
      </c>
      <c r="BU155" s="1">
        <f>General!C153</f>
        <v>0</v>
      </c>
      <c r="BV155" s="1">
        <f>General!D153</f>
        <v>0</v>
      </c>
      <c r="BX155" s="1">
        <f>General!F153</f>
        <v>0</v>
      </c>
      <c r="BY155" s="1">
        <f>General!G153</f>
        <v>0</v>
      </c>
    </row>
    <row r="156" spans="31:77">
      <c r="AE156" s="1" t="str">
        <f>IF(M155="","",IF(Y156="B",IF(M155="P",BI156,""),IF(BG156="P",BI156,"")))</f>
        <v/>
      </c>
      <c r="AF156" s="1" t="str">
        <f>IF(M155="","",IF(Y156="B",IF(M155="B",BI156,""),IF(BG156="B",BI156,"")))</f>
        <v/>
      </c>
      <c r="AG156" s="1" t="str">
        <f>IF(M155="","",IF(Z156="B",IF(M155="P",BK156,""),IF(BG156="B",BK156,"")))</f>
        <v/>
      </c>
      <c r="AH156" s="1" t="str">
        <f>IF(M155="","",IF(Z156="B",IF(M155="B",BK156,""),IF(BG156="P",BK156,"")))</f>
        <v/>
      </c>
      <c r="AI156" s="1" t="str">
        <f t="shared" si="105"/>
        <v/>
      </c>
      <c r="AJ156" s="1" t="str">
        <f t="shared" si="106"/>
        <v/>
      </c>
      <c r="AK156" s="1">
        <f t="shared" si="110"/>
        <v>0</v>
      </c>
      <c r="AL156" s="1">
        <f t="shared" si="111"/>
        <v>0</v>
      </c>
      <c r="AP156" s="1" t="str">
        <f t="shared" si="107"/>
        <v>N</v>
      </c>
      <c r="AQ156" s="1" t="str">
        <f t="shared" si="108"/>
        <v>N</v>
      </c>
      <c r="AR156" s="1" t="str">
        <f t="shared" si="109"/>
        <v>N</v>
      </c>
      <c r="AT156" s="15" t="str">
        <f>IF(AT155="Y","N",IF(M155="","",(IF(AND(F155&amp;F156="WW",OR(AO155&amp;AO156="SC",AO155&amp;AO156="CC")),"Y",IF(AND(F154&amp;F155&amp;F156="WLW",BI156&lt;&gt;"B",OR(F154&amp;F155&amp;F156="SCC",F154&amp;F155&amp;F156="CCC")),"Y","N")))))</f>
        <v/>
      </c>
      <c r="AU156" s="1" t="str">
        <f>IF(AU155="Y","N",IF(M155="","",IF(AND(K155&amp;K156="WW",OR(AO155&amp;AO156="SC",AO155&amp;AO156="CC")),"Y",IF(AND(K154&amp;K155&amp;K156="WLW",BK156&lt;&gt;"B",OR(AO154&amp;AO155&amp;AO156="SCC",AO154&amp;AO155&amp;AO156="CCC")),"Y","N"))))</f>
        <v/>
      </c>
      <c r="AV156" s="1" t="str">
        <f>IF(AV155="Y","N",IF(M155="","",IF(AND(R155&amp;R156="WW",OR(AO155&amp;AO156="SC",AO155&amp;AO156="CC")),"Y",IF(AND(R154&amp;R155&amp;R156="WLW",BM156&lt;&gt;"B",OR(AO154&amp;AO155&amp;AO156="SCC",AO154&amp;AO155&amp;AO156="CCC")),"Y","N"))))</f>
        <v/>
      </c>
      <c r="BS156" s="1">
        <f>General!A154</f>
        <v>0</v>
      </c>
      <c r="BT156" s="1">
        <f>General!B154</f>
        <v>0</v>
      </c>
      <c r="BU156" s="1">
        <f>General!C154</f>
        <v>0</v>
      </c>
      <c r="BV156" s="1">
        <f>General!D154</f>
        <v>0</v>
      </c>
      <c r="BX156" s="1">
        <f>General!F154</f>
        <v>0</v>
      </c>
      <c r="BY156" s="1">
        <f>General!G154</f>
        <v>0</v>
      </c>
    </row>
    <row r="157" spans="31:77">
      <c r="AE157" s="1" t="str">
        <f>IF(M156="","",IF(Y157="B",IF(M156="P",BI157,""),IF(BG157="P",BI157,"")))</f>
        <v/>
      </c>
      <c r="AF157" s="1" t="str">
        <f>IF(M156="","",IF(Y157="B",IF(M156="B",BI157,""),IF(BG157="B",BI157,"")))</f>
        <v/>
      </c>
      <c r="AG157" s="1" t="str">
        <f>IF(M156="","",IF(Z157="B",IF(M156="P",BK157,""),IF(BG157="B",BK157,"")))</f>
        <v/>
      </c>
      <c r="AH157" s="1" t="str">
        <f>IF(M156="","",IF(Z157="B",IF(M156="B",BK157,""),IF(BG157="P",BK157,"")))</f>
        <v/>
      </c>
      <c r="AI157" s="1" t="str">
        <f t="shared" si="105"/>
        <v/>
      </c>
      <c r="AJ157" s="1" t="str">
        <f t="shared" si="106"/>
        <v/>
      </c>
      <c r="AK157" s="1">
        <f t="shared" si="110"/>
        <v>0</v>
      </c>
      <c r="AL157" s="1">
        <f t="shared" si="111"/>
        <v>0</v>
      </c>
      <c r="AP157" s="1" t="str">
        <f t="shared" si="107"/>
        <v>N</v>
      </c>
      <c r="AQ157" s="1" t="str">
        <f t="shared" si="108"/>
        <v>N</v>
      </c>
      <c r="AR157" s="1" t="str">
        <f t="shared" si="109"/>
        <v>N</v>
      </c>
      <c r="AT157" s="15" t="str">
        <f>IF(AT156="Y","N",IF(M156="","",(IF(AND(F156&amp;F157="WW",OR(AO156&amp;AO157="SC",AO156&amp;AO157="CC")),"Y",IF(AND(F155&amp;F156&amp;F157="WLW",BI157&lt;&gt;"B",OR(F155&amp;F156&amp;F157="SCC",F155&amp;F156&amp;F157="CCC")),"Y","N")))))</f>
        <v/>
      </c>
      <c r="AU157" s="1" t="str">
        <f>IF(AU156="Y","N",IF(M156="","",IF(AND(K156&amp;K157="WW",OR(AO156&amp;AO157="SC",AO156&amp;AO157="CC")),"Y",IF(AND(K155&amp;K156&amp;K157="WLW",BK157&lt;&gt;"B",OR(AO155&amp;AO156&amp;AO157="SCC",AO155&amp;AO156&amp;AO157="CCC")),"Y","N"))))</f>
        <v/>
      </c>
      <c r="AV157" s="1" t="str">
        <f>IF(AV156="Y","N",IF(M156="","",IF(AND(R156&amp;R157="WW",OR(AO156&amp;AO157="SC",AO156&amp;AO157="CC")),"Y",IF(AND(R155&amp;R156&amp;R157="WLW",BM157&lt;&gt;"B",OR(AO155&amp;AO156&amp;AO157="SCC",AO155&amp;AO156&amp;AO157="CCC")),"Y","N"))))</f>
        <v/>
      </c>
      <c r="BS157" s="1">
        <f>General!A155</f>
        <v>0</v>
      </c>
      <c r="BT157" s="1">
        <f>General!B155</f>
        <v>0</v>
      </c>
      <c r="BU157" s="1">
        <f>General!C155</f>
        <v>0</v>
      </c>
      <c r="BV157" s="1">
        <f>General!D155</f>
        <v>0</v>
      </c>
      <c r="BX157" s="1">
        <f>General!F155</f>
        <v>0</v>
      </c>
      <c r="BY157" s="1">
        <f>General!G155</f>
        <v>0</v>
      </c>
    </row>
    <row r="158" spans="31:77">
      <c r="AE158" s="1" t="str">
        <f>IF(M157="","",IF(Y158="B",IF(M157="P",BI158,""),IF(BG158="P",BI158,"")))</f>
        <v/>
      </c>
      <c r="AF158" s="1" t="str">
        <f>IF(M157="","",IF(Y158="B",IF(M157="B",BI158,""),IF(BG158="B",BI158,"")))</f>
        <v/>
      </c>
      <c r="AG158" s="1" t="str">
        <f>IF(M157="","",IF(Z158="B",IF(M157="P",BK158,""),IF(BG158="B",BK158,"")))</f>
        <v/>
      </c>
      <c r="AH158" s="1" t="str">
        <f>IF(M157="","",IF(Z158="B",IF(M157="B",BK158,""),IF(BG158="P",BK158,"")))</f>
        <v/>
      </c>
      <c r="AI158" s="1" t="str">
        <f t="shared" si="105"/>
        <v/>
      </c>
      <c r="AJ158" s="1" t="str">
        <f t="shared" si="106"/>
        <v/>
      </c>
      <c r="AK158" s="1">
        <f t="shared" si="110"/>
        <v>0</v>
      </c>
      <c r="AL158" s="1">
        <f t="shared" si="111"/>
        <v>0</v>
      </c>
      <c r="AP158" s="1" t="str">
        <f t="shared" si="107"/>
        <v>N</v>
      </c>
      <c r="AQ158" s="1" t="str">
        <f t="shared" si="108"/>
        <v>N</v>
      </c>
      <c r="AR158" s="1" t="str">
        <f t="shared" si="109"/>
        <v>N</v>
      </c>
      <c r="AT158" s="15" t="str">
        <f>IF(AT157="Y","N",IF(M157="","",(IF(AND(F157&amp;F158="WW",OR(AO157&amp;AO158="SC",AO157&amp;AO158="CC")),"Y",IF(AND(F156&amp;F157&amp;F158="WLW",BI158&lt;&gt;"B",OR(F156&amp;F157&amp;F158="SCC",F156&amp;F157&amp;F158="CCC")),"Y","N")))))</f>
        <v/>
      </c>
      <c r="AU158" s="1" t="str">
        <f>IF(AU157="Y","N",IF(M157="","",IF(AND(K157&amp;K158="WW",OR(AO157&amp;AO158="SC",AO157&amp;AO158="CC")),"Y",IF(AND(K156&amp;K157&amp;K158="WLW",BK158&lt;&gt;"B",OR(AO156&amp;AO157&amp;AO158="SCC",AO156&amp;AO157&amp;AO158="CCC")),"Y","N"))))</f>
        <v/>
      </c>
      <c r="AV158" s="1" t="str">
        <f>IF(AV157="Y","N",IF(M157="","",IF(AND(R157&amp;R158="WW",OR(AO157&amp;AO158="SC",AO157&amp;AO158="CC")),"Y",IF(AND(R156&amp;R157&amp;R158="WLW",BM158&lt;&gt;"B",OR(AO156&amp;AO157&amp;AO158="SCC",AO156&amp;AO157&amp;AO158="CCC")),"Y","N"))))</f>
        <v/>
      </c>
      <c r="BS158" s="1">
        <f>General!A156</f>
        <v>0</v>
      </c>
      <c r="BT158" s="1">
        <f>General!B156</f>
        <v>0</v>
      </c>
      <c r="BU158" s="1">
        <f>General!C156</f>
        <v>0</v>
      </c>
      <c r="BV158" s="1">
        <f>General!D156</f>
        <v>0</v>
      </c>
      <c r="BX158" s="1">
        <f>General!F156</f>
        <v>0</v>
      </c>
      <c r="BY158" s="1">
        <f>General!G156</f>
        <v>0</v>
      </c>
    </row>
    <row r="159" spans="31:77">
      <c r="AE159" s="1" t="str">
        <f>IF(M158="","",IF(Y159="B",IF(M158="P",BI159,""),IF(BG159="P",BI159,"")))</f>
        <v/>
      </c>
      <c r="AF159" s="1" t="str">
        <f>IF(M158="","",IF(Y159="B",IF(M158="B",BI159,""),IF(BG159="B",BI159,"")))</f>
        <v/>
      </c>
      <c r="AG159" s="1" t="str">
        <f>IF(M158="","",IF(Z159="B",IF(M158="P",BK159,""),IF(BG159="B",BK159,"")))</f>
        <v/>
      </c>
      <c r="AH159" s="1" t="str">
        <f>IF(M158="","",IF(Z159="B",IF(M158="B",BK159,""),IF(BG159="P",BK159,"")))</f>
        <v/>
      </c>
      <c r="AI159" s="1" t="str">
        <f t="shared" si="105"/>
        <v/>
      </c>
      <c r="AJ159" s="1" t="str">
        <f t="shared" si="106"/>
        <v/>
      </c>
      <c r="AK159" s="1">
        <f t="shared" si="110"/>
        <v>0</v>
      </c>
      <c r="AL159" s="1">
        <f t="shared" si="111"/>
        <v>0</v>
      </c>
      <c r="AP159" s="1" t="str">
        <f t="shared" si="107"/>
        <v>N</v>
      </c>
      <c r="AQ159" s="1" t="str">
        <f t="shared" si="108"/>
        <v>N</v>
      </c>
      <c r="AR159" s="1" t="str">
        <f t="shared" si="109"/>
        <v>N</v>
      </c>
      <c r="AT159" s="15" t="str">
        <f>IF(AT158="Y","N",IF(M158="","",(IF(AND(F158&amp;F159="WW",OR(AO158&amp;AO159="SC",AO158&amp;AO159="CC")),"Y",IF(AND(F157&amp;F158&amp;F159="WLW",BI159&lt;&gt;"B",OR(F157&amp;F158&amp;F159="SCC",F157&amp;F158&amp;F159="CCC")),"Y","N")))))</f>
        <v/>
      </c>
      <c r="AU159" s="1" t="str">
        <f>IF(AU158="Y","N",IF(M158="","",IF(AND(K158&amp;K159="WW",OR(AO158&amp;AO159="SC",AO158&amp;AO159="CC")),"Y",IF(AND(K157&amp;K158&amp;K159="WLW",BK159&lt;&gt;"B",OR(AO157&amp;AO158&amp;AO159="SCC",AO157&amp;AO158&amp;AO159="CCC")),"Y","N"))))</f>
        <v/>
      </c>
      <c r="AV159" s="1" t="str">
        <f>IF(AV158="Y","N",IF(M158="","",IF(AND(R158&amp;R159="WW",OR(AO158&amp;AO159="SC",AO158&amp;AO159="CC")),"Y",IF(AND(R157&amp;R158&amp;R159="WLW",BM159&lt;&gt;"B",OR(AO157&amp;AO158&amp;AO159="SCC",AO157&amp;AO158&amp;AO159="CCC")),"Y","N"))))</f>
        <v/>
      </c>
      <c r="BS159" s="1">
        <f>General!A157</f>
        <v>0</v>
      </c>
      <c r="BT159" s="1">
        <f>General!B157</f>
        <v>0</v>
      </c>
      <c r="BU159" s="1">
        <f>General!C157</f>
        <v>0</v>
      </c>
      <c r="BV159" s="1">
        <f>General!D157</f>
        <v>0</v>
      </c>
      <c r="BX159" s="1">
        <f>General!F157</f>
        <v>0</v>
      </c>
      <c r="BY159" s="1">
        <f>General!G157</f>
        <v>0</v>
      </c>
    </row>
    <row r="160" spans="31:77">
      <c r="AE160" s="1" t="str">
        <f>IF(M159="","",IF(Y160="B",IF(M159="P",BI160,""),IF(BG160="P",BI160,"")))</f>
        <v/>
      </c>
      <c r="AF160" s="1" t="str">
        <f>IF(M159="","",IF(Y160="B",IF(M159="B",BI160,""),IF(BG160="B",BI160,"")))</f>
        <v/>
      </c>
      <c r="AG160" s="1" t="str">
        <f>IF(M159="","",IF(Z160="B",IF(M159="P",BK160,""),IF(BG160="B",BK160,"")))</f>
        <v/>
      </c>
      <c r="AH160" s="1" t="str">
        <f>IF(M159="","",IF(Z160="B",IF(M159="B",BK160,""),IF(BG160="P",BK160,"")))</f>
        <v/>
      </c>
      <c r="AI160" s="1" t="str">
        <f t="shared" si="105"/>
        <v/>
      </c>
      <c r="AJ160" s="1" t="str">
        <f t="shared" si="106"/>
        <v/>
      </c>
      <c r="AK160" s="1">
        <f t="shared" si="110"/>
        <v>0</v>
      </c>
      <c r="AL160" s="1">
        <f t="shared" si="111"/>
        <v>0</v>
      </c>
      <c r="AP160" s="1" t="str">
        <f t="shared" si="107"/>
        <v>N</v>
      </c>
      <c r="AQ160" s="1" t="str">
        <f t="shared" si="108"/>
        <v>N</v>
      </c>
      <c r="AR160" s="1" t="str">
        <f t="shared" si="109"/>
        <v>N</v>
      </c>
      <c r="AT160" s="15" t="str">
        <f>IF(AT159="Y","N",IF(M159="","",(IF(AND(F159&amp;F160="WW",OR(AO159&amp;AO160="SC",AO159&amp;AO160="CC")),"Y",IF(AND(F158&amp;F159&amp;F160="WLW",BI160&lt;&gt;"B",OR(F158&amp;F159&amp;F160="SCC",F158&amp;F159&amp;F160="CCC")),"Y","N")))))</f>
        <v/>
      </c>
      <c r="AU160" s="1" t="str">
        <f>IF(AU159="Y","N",IF(M159="","",IF(AND(K159&amp;K160="WW",OR(AO159&amp;AO160="SC",AO159&amp;AO160="CC")),"Y",IF(AND(K158&amp;K159&amp;K160="WLW",BK160&lt;&gt;"B",OR(AO158&amp;AO159&amp;AO160="SCC",AO158&amp;AO159&amp;AO160="CCC")),"Y","N"))))</f>
        <v/>
      </c>
      <c r="AV160" s="1" t="str">
        <f>IF(AV159="Y","N",IF(M159="","",IF(AND(R159&amp;R160="WW",OR(AO159&amp;AO160="SC",AO159&amp;AO160="CC")),"Y",IF(AND(R158&amp;R159&amp;R160="WLW",BM160&lt;&gt;"B",OR(AO158&amp;AO159&amp;AO160="SCC",AO158&amp;AO159&amp;AO160="CCC")),"Y","N"))))</f>
        <v/>
      </c>
      <c r="BS160" s="1">
        <f>General!A158</f>
        <v>0</v>
      </c>
      <c r="BT160" s="1">
        <f>General!B158</f>
        <v>0</v>
      </c>
      <c r="BU160" s="1">
        <f>General!C158</f>
        <v>0</v>
      </c>
      <c r="BV160" s="1">
        <f>General!D158</f>
        <v>0</v>
      </c>
      <c r="BX160" s="1">
        <f>General!F158</f>
        <v>0</v>
      </c>
      <c r="BY160" s="1">
        <f>General!G158</f>
        <v>0</v>
      </c>
    </row>
    <row r="161" spans="31:77">
      <c r="AE161" s="1" t="str">
        <f>IF(M160="","",IF(Y161="B",IF(M160="P",BI161,""),IF(BG161="P",BI161,"")))</f>
        <v/>
      </c>
      <c r="AF161" s="1" t="str">
        <f>IF(M160="","",IF(Y161="B",IF(M160="B",BI161,""),IF(BG161="B",BI161,"")))</f>
        <v/>
      </c>
      <c r="AG161" s="1" t="str">
        <f>IF(M160="","",IF(Z161="B",IF(M160="P",BK161,""),IF(BG161="B",BK161,"")))</f>
        <v/>
      </c>
      <c r="AH161" s="1" t="str">
        <f>IF(M160="","",IF(Z161="B",IF(M160="B",BK161,""),IF(BG161="P",BK161,"")))</f>
        <v/>
      </c>
      <c r="AI161" s="1" t="str">
        <f t="shared" si="105"/>
        <v/>
      </c>
      <c r="AJ161" s="1" t="str">
        <f t="shared" si="106"/>
        <v/>
      </c>
      <c r="AK161" s="1">
        <f t="shared" si="110"/>
        <v>0</v>
      </c>
      <c r="AL161" s="1">
        <f t="shared" si="111"/>
        <v>0</v>
      </c>
      <c r="AP161" s="1" t="str">
        <f t="shared" si="107"/>
        <v>N</v>
      </c>
      <c r="AQ161" s="1" t="str">
        <f t="shared" si="108"/>
        <v>N</v>
      </c>
      <c r="AR161" s="1" t="str">
        <f t="shared" si="109"/>
        <v>N</v>
      </c>
      <c r="AT161" s="15" t="str">
        <f>IF(AT160="Y","N",IF(M160="","",(IF(AND(F160&amp;F161="WW",OR(AO160&amp;AO161="SC",AO160&amp;AO161="CC")),"Y",IF(AND(F159&amp;F160&amp;F161="WLW",BI161&lt;&gt;"B",OR(F159&amp;F160&amp;F161="SCC",F159&amp;F160&amp;F161="CCC")),"Y","N")))))</f>
        <v/>
      </c>
      <c r="AU161" s="1" t="str">
        <f>IF(AU160="Y","N",IF(M160="","",IF(AND(K160&amp;K161="WW",OR(AO160&amp;AO161="SC",AO160&amp;AO161="CC")),"Y",IF(AND(K159&amp;K160&amp;K161="WLW",BK161&lt;&gt;"B",OR(AO159&amp;AO160&amp;AO161="SCC",AO159&amp;AO160&amp;AO161="CCC")),"Y","N"))))</f>
        <v/>
      </c>
      <c r="AV161" s="1" t="str">
        <f>IF(AV160="Y","N",IF(M160="","",IF(AND(R160&amp;R161="WW",OR(AO160&amp;AO161="SC",AO160&amp;AO161="CC")),"Y",IF(AND(R159&amp;R160&amp;R161="WLW",BM161&lt;&gt;"B",OR(AO159&amp;AO160&amp;AO161="SCC",AO159&amp;AO160&amp;AO161="CCC")),"Y","N"))))</f>
        <v/>
      </c>
      <c r="BS161" s="1">
        <f>General!A159</f>
        <v>0</v>
      </c>
      <c r="BT161" s="1">
        <f>General!B159</f>
        <v>0</v>
      </c>
      <c r="BU161" s="1">
        <f>General!C159</f>
        <v>0</v>
      </c>
      <c r="BV161" s="1">
        <f>General!D159</f>
        <v>0</v>
      </c>
      <c r="BX161" s="1">
        <f>General!F159</f>
        <v>0</v>
      </c>
      <c r="BY161" s="1">
        <f>General!G159</f>
        <v>0</v>
      </c>
    </row>
    <row r="162" spans="31:77">
      <c r="AE162" s="1" t="str">
        <f>IF(M161="","",IF(Y162="B",IF(M161="P",BI162,""),IF(BG162="P",BI162,"")))</f>
        <v/>
      </c>
      <c r="AF162" s="1" t="str">
        <f>IF(M161="","",IF(Y162="B",IF(M161="B",BI162,""),IF(BG162="B",BI162,"")))</f>
        <v/>
      </c>
      <c r="AG162" s="1" t="str">
        <f>IF(M161="","",IF(Z162="B",IF(M161="P",BK162,""),IF(BG162="B",BK162,"")))</f>
        <v/>
      </c>
      <c r="AH162" s="1" t="str">
        <f>IF(M161="","",IF(Z162="B",IF(M161="B",BK162,""),IF(BG162="P",BK162,"")))</f>
        <v/>
      </c>
      <c r="AI162" s="1" t="str">
        <f t="shared" si="105"/>
        <v/>
      </c>
      <c r="AJ162" s="1" t="str">
        <f t="shared" si="106"/>
        <v/>
      </c>
      <c r="AK162" s="1">
        <f t="shared" si="110"/>
        <v>0</v>
      </c>
      <c r="AL162" s="1">
        <f t="shared" si="111"/>
        <v>0</v>
      </c>
      <c r="AP162" s="1" t="str">
        <f t="shared" si="107"/>
        <v>N</v>
      </c>
      <c r="AQ162" s="1" t="str">
        <f t="shared" si="108"/>
        <v>N</v>
      </c>
      <c r="AR162" s="1" t="str">
        <f t="shared" si="109"/>
        <v>N</v>
      </c>
      <c r="AT162" s="15" t="str">
        <f>IF(AT161="Y","N",IF(M161="","",(IF(AND(F161&amp;F162="WW",OR(AO161&amp;AO162="SC",AO161&amp;AO162="CC")),"Y",IF(AND(F160&amp;F161&amp;F162="WLW",BI162&lt;&gt;"B",OR(F160&amp;F161&amp;F162="SCC",F160&amp;F161&amp;F162="CCC")),"Y","N")))))</f>
        <v/>
      </c>
      <c r="AU162" s="1" t="str">
        <f>IF(AU161="Y","N",IF(M161="","",IF(AND(K161&amp;K162="WW",OR(AO161&amp;AO162="SC",AO161&amp;AO162="CC")),"Y",IF(AND(K160&amp;K161&amp;K162="WLW",BK162&lt;&gt;"B",OR(AO160&amp;AO161&amp;AO162="SCC",AO160&amp;AO161&amp;AO162="CCC")),"Y","N"))))</f>
        <v/>
      </c>
      <c r="AV162" s="1" t="str">
        <f>IF(AV161="Y","N",IF(M161="","",IF(AND(R161&amp;R162="WW",OR(AO161&amp;AO162="SC",AO161&amp;AO162="CC")),"Y",IF(AND(R160&amp;R161&amp;R162="WLW",BM162&lt;&gt;"B",OR(AO160&amp;AO161&amp;AO162="SCC",AO160&amp;AO161&amp;AO162="CCC")),"Y","N"))))</f>
        <v/>
      </c>
      <c r="BS162" s="1">
        <f>General!A160</f>
        <v>0</v>
      </c>
      <c r="BT162" s="1">
        <f>General!B160</f>
        <v>0</v>
      </c>
      <c r="BU162" s="1">
        <f>General!C160</f>
        <v>0</v>
      </c>
      <c r="BV162" s="1">
        <f>General!D160</f>
        <v>0</v>
      </c>
      <c r="BX162" s="1">
        <f>General!F160</f>
        <v>0</v>
      </c>
      <c r="BY162" s="1">
        <f>General!G160</f>
        <v>0</v>
      </c>
    </row>
    <row r="163" spans="31:77">
      <c r="AE163" s="1" t="str">
        <f>IF(M162="","",IF(Y163="B",IF(M162="P",BI163,""),IF(BG163="P",BI163,"")))</f>
        <v/>
      </c>
      <c r="AF163" s="1" t="str">
        <f>IF(M162="","",IF(Y163="B",IF(M162="B",BI163,""),IF(BG163="B",BI163,"")))</f>
        <v/>
      </c>
      <c r="AG163" s="1" t="str">
        <f>IF(M162="","",IF(Z163="B",IF(M162="P",BK163,""),IF(BG163="B",BK163,"")))</f>
        <v/>
      </c>
      <c r="AH163" s="1" t="str">
        <f>IF(M162="","",IF(Z163="B",IF(M162="B",BK163,""),IF(BG163="P",BK163,"")))</f>
        <v/>
      </c>
      <c r="AI163" s="1" t="str">
        <f t="shared" si="105"/>
        <v/>
      </c>
      <c r="AJ163" s="1" t="str">
        <f t="shared" si="106"/>
        <v/>
      </c>
      <c r="AK163" s="1">
        <f t="shared" si="110"/>
        <v>0</v>
      </c>
      <c r="AL163" s="1">
        <f t="shared" si="111"/>
        <v>0</v>
      </c>
      <c r="AP163" s="1" t="str">
        <f t="shared" si="107"/>
        <v>N</v>
      </c>
      <c r="AQ163" s="1" t="str">
        <f t="shared" si="108"/>
        <v>N</v>
      </c>
      <c r="AR163" s="1" t="str">
        <f t="shared" si="109"/>
        <v>N</v>
      </c>
      <c r="AT163" s="15" t="str">
        <f>IF(AT162="Y","N",IF(M162="","",(IF(AND(F162&amp;F163="WW",OR(AO162&amp;AO163="SC",AO162&amp;AO163="CC")),"Y",IF(AND(F161&amp;F162&amp;F163="WLW",BI163&lt;&gt;"B",OR(F161&amp;F162&amp;F163="SCC",F161&amp;F162&amp;F163="CCC")),"Y","N")))))</f>
        <v/>
      </c>
      <c r="AU163" s="1" t="str">
        <f>IF(AU162="Y","N",IF(M162="","",IF(AND(K162&amp;K163="WW",OR(AO162&amp;AO163="SC",AO162&amp;AO163="CC")),"Y",IF(AND(K161&amp;K162&amp;K163="WLW",BK163&lt;&gt;"B",OR(AO161&amp;AO162&amp;AO163="SCC",AO161&amp;AO162&amp;AO163="CCC")),"Y","N"))))</f>
        <v/>
      </c>
      <c r="AV163" s="1" t="str">
        <f>IF(AV162="Y","N",IF(M162="","",IF(AND(R162&amp;R163="WW",OR(AO162&amp;AO163="SC",AO162&amp;AO163="CC")),"Y",IF(AND(R161&amp;R162&amp;R163="WLW",BM163&lt;&gt;"B",OR(AO161&amp;AO162&amp;AO163="SCC",AO161&amp;AO162&amp;AO163="CCC")),"Y","N"))))</f>
        <v/>
      </c>
      <c r="BS163" s="1">
        <f>General!A161</f>
        <v>0</v>
      </c>
      <c r="BT163" s="1">
        <f>General!B161</f>
        <v>0</v>
      </c>
      <c r="BU163" s="1">
        <f>General!C161</f>
        <v>0</v>
      </c>
      <c r="BV163" s="1">
        <f>General!D161</f>
        <v>0</v>
      </c>
      <c r="BX163" s="1">
        <f>General!F161</f>
        <v>0</v>
      </c>
      <c r="BY163" s="1">
        <f>General!G161</f>
        <v>0</v>
      </c>
    </row>
    <row r="164" spans="31:77">
      <c r="AE164" s="1" t="str">
        <f>IF(M163="","",IF(Y164="B",IF(M163="P",BI164,""),IF(BG164="P",BI164,"")))</f>
        <v/>
      </c>
      <c r="AF164" s="1" t="str">
        <f>IF(M163="","",IF(Y164="B",IF(M163="B",BI164,""),IF(BG164="B",BI164,"")))</f>
        <v/>
      </c>
      <c r="AG164" s="1" t="str">
        <f>IF(M163="","",IF(Z164="B",IF(M163="P",BK164,""),IF(BG164="B",BK164,"")))</f>
        <v/>
      </c>
      <c r="AH164" s="1" t="str">
        <f>IF(M163="","",IF(Z164="B",IF(M163="B",BK164,""),IF(BG164="P",BK164,"")))</f>
        <v/>
      </c>
      <c r="AI164" s="1" t="str">
        <f t="shared" si="105"/>
        <v/>
      </c>
      <c r="AJ164" s="1" t="str">
        <f t="shared" si="106"/>
        <v/>
      </c>
      <c r="AK164" s="1">
        <f t="shared" si="110"/>
        <v>0</v>
      </c>
      <c r="AL164" s="1">
        <f t="shared" si="111"/>
        <v>0</v>
      </c>
      <c r="AP164" s="1" t="str">
        <f t="shared" si="107"/>
        <v>N</v>
      </c>
      <c r="AQ164" s="1" t="str">
        <f t="shared" si="108"/>
        <v>N</v>
      </c>
      <c r="AR164" s="1" t="str">
        <f t="shared" si="109"/>
        <v>N</v>
      </c>
      <c r="BS164" s="1">
        <f>General!A162</f>
        <v>0</v>
      </c>
      <c r="BT164" s="1">
        <f>General!B162</f>
        <v>0</v>
      </c>
      <c r="BU164" s="1">
        <f>General!C162</f>
        <v>0</v>
      </c>
      <c r="BV164" s="1">
        <f>General!D162</f>
        <v>0</v>
      </c>
      <c r="BX164" s="1">
        <f>General!F162</f>
        <v>0</v>
      </c>
      <c r="BY164" s="1">
        <f>General!G162</f>
        <v>0</v>
      </c>
    </row>
    <row r="165" spans="31:77">
      <c r="AE165" s="1" t="str">
        <f>IF(M164="","",IF(Y165="B",IF(M164="P",BI165,""),IF(BG165="P",BI165,"")))</f>
        <v/>
      </c>
      <c r="AF165" s="1" t="str">
        <f>IF(M164="","",IF(Y165="B",IF(M164="B",BI165,""),IF(BG165="B",BI165,"")))</f>
        <v/>
      </c>
      <c r="AG165" s="1" t="str">
        <f>IF(M164="","",IF(Z165="B",IF(M164="P",BK165,""),IF(BG165="B",BK165,"")))</f>
        <v/>
      </c>
      <c r="AH165" s="1" t="str">
        <f>IF(M164="","",IF(Z165="B",IF(M164="B",BK165,""),IF(BG165="P",BK165,"")))</f>
        <v/>
      </c>
      <c r="AI165" s="1" t="str">
        <f t="shared" si="105"/>
        <v/>
      </c>
      <c r="AJ165" s="1" t="str">
        <f t="shared" si="106"/>
        <v/>
      </c>
      <c r="AK165" s="1">
        <f t="shared" si="110"/>
        <v>0</v>
      </c>
      <c r="AL165" s="1">
        <f t="shared" si="111"/>
        <v>0</v>
      </c>
      <c r="AP165" s="1" t="str">
        <f t="shared" si="107"/>
        <v>N</v>
      </c>
      <c r="AQ165" s="1" t="str">
        <f t="shared" si="108"/>
        <v>N</v>
      </c>
      <c r="AR165" s="1" t="str">
        <f t="shared" si="109"/>
        <v>N</v>
      </c>
      <c r="BS165" s="1">
        <f>General!A163</f>
        <v>0</v>
      </c>
      <c r="BT165" s="1">
        <f>General!B163</f>
        <v>0</v>
      </c>
      <c r="BU165" s="1">
        <f>General!C163</f>
        <v>0</v>
      </c>
      <c r="BV165" s="1">
        <f>General!D163</f>
        <v>0</v>
      </c>
      <c r="BX165" s="1">
        <f>General!F163</f>
        <v>0</v>
      </c>
      <c r="BY165" s="1">
        <f>General!G163</f>
        <v>0</v>
      </c>
    </row>
    <row r="166" spans="31:77">
      <c r="AE166" s="1" t="str">
        <f>IF(M165="","",IF(Y166="B",IF(M165="P",BI166,""),IF(BG166="P",BI166,"")))</f>
        <v/>
      </c>
      <c r="AF166" s="1" t="str">
        <f>IF(M165="","",IF(Y166="B",IF(M165="B",BI166,""),IF(BG166="B",BI166,"")))</f>
        <v/>
      </c>
      <c r="AG166" s="1" t="str">
        <f>IF(M165="","",IF(Z166="B",IF(M165="P",BK166,""),IF(BG166="B",BK166,"")))</f>
        <v/>
      </c>
      <c r="AH166" s="1" t="str">
        <f>IF(M165="","",IF(Z166="B",IF(M165="B",BK166,""),IF(BG166="P",BK166,"")))</f>
        <v/>
      </c>
      <c r="AI166" s="1" t="str">
        <f t="shared" si="105"/>
        <v/>
      </c>
      <c r="AJ166" s="1" t="str">
        <f t="shared" si="106"/>
        <v/>
      </c>
      <c r="AK166" s="1">
        <f t="shared" si="110"/>
        <v>0</v>
      </c>
      <c r="AL166" s="1">
        <f t="shared" si="111"/>
        <v>0</v>
      </c>
      <c r="AP166" s="1" t="str">
        <f t="shared" si="107"/>
        <v>N</v>
      </c>
      <c r="AQ166" s="1" t="str">
        <f t="shared" si="108"/>
        <v>N</v>
      </c>
      <c r="AR166" s="1" t="str">
        <f t="shared" si="109"/>
        <v>N</v>
      </c>
      <c r="BS166" s="1">
        <f>General!A164</f>
        <v>0</v>
      </c>
      <c r="BT166" s="1">
        <f>General!B164</f>
        <v>0</v>
      </c>
      <c r="BU166" s="1">
        <f>General!C164</f>
        <v>0</v>
      </c>
      <c r="BV166" s="1">
        <f>General!D164</f>
        <v>0</v>
      </c>
      <c r="BX166" s="1">
        <f>General!F164</f>
        <v>0</v>
      </c>
      <c r="BY166" s="1">
        <f>General!G164</f>
        <v>0</v>
      </c>
    </row>
    <row r="167" spans="31:77">
      <c r="AE167" s="1" t="str">
        <f>IF(M166="","",IF(Y167="B",IF(M166="P",BI167,""),IF(BG167="P",BI167,"")))</f>
        <v/>
      </c>
      <c r="AF167" s="1" t="str">
        <f>IF(M166="","",IF(Y167="B",IF(M166="B",BI167,""),IF(BG167="B",BI167,"")))</f>
        <v/>
      </c>
      <c r="AG167" s="1" t="str">
        <f>IF(M166="","",IF(Z167="B",IF(M166="P",BK167,""),IF(BG167="B",BK167,"")))</f>
        <v/>
      </c>
      <c r="AH167" s="1" t="str">
        <f>IF(M166="","",IF(Z167="B",IF(M166="B",BK167,""),IF(BG167="P",BK167,"")))</f>
        <v/>
      </c>
      <c r="AI167" s="1" t="str">
        <f t="shared" si="105"/>
        <v/>
      </c>
      <c r="AJ167" s="1" t="str">
        <f t="shared" si="106"/>
        <v/>
      </c>
      <c r="AK167" s="1">
        <f t="shared" si="110"/>
        <v>0</v>
      </c>
      <c r="AL167" s="1">
        <f t="shared" si="111"/>
        <v>0</v>
      </c>
      <c r="AP167" s="1" t="str">
        <f t="shared" si="107"/>
        <v>N</v>
      </c>
      <c r="AQ167" s="1" t="str">
        <f t="shared" si="108"/>
        <v>N</v>
      </c>
      <c r="AR167" s="1" t="str">
        <f t="shared" si="109"/>
        <v>N</v>
      </c>
      <c r="BS167" s="1">
        <f>General!A165</f>
        <v>0</v>
      </c>
      <c r="BT167" s="1">
        <f>General!B165</f>
        <v>0</v>
      </c>
      <c r="BU167" s="1">
        <f>General!C165</f>
        <v>0</v>
      </c>
      <c r="BV167" s="1">
        <f>General!D165</f>
        <v>0</v>
      </c>
      <c r="BX167" s="1">
        <f>General!F165</f>
        <v>0</v>
      </c>
      <c r="BY167" s="1">
        <f>General!G165</f>
        <v>0</v>
      </c>
    </row>
    <row r="168" spans="31:77">
      <c r="AE168" s="1" t="str">
        <f>IF(M167="","",IF(Y168="B",IF(M167="P",BI168,""),IF(BG168="P",BI168,"")))</f>
        <v/>
      </c>
      <c r="AF168" s="1" t="str">
        <f>IF(M167="","",IF(Y168="B",IF(M167="B",BI168,""),IF(BG168="B",BI168,"")))</f>
        <v/>
      </c>
      <c r="AG168" s="1" t="str">
        <f>IF(M167="","",IF(Z168="B",IF(M167="P",BK168,""),IF(BG168="B",BK168,"")))</f>
        <v/>
      </c>
      <c r="AH168" s="1" t="str">
        <f>IF(M167="","",IF(Z168="B",IF(M167="B",BK168,""),IF(BG168="P",BK168,"")))</f>
        <v/>
      </c>
      <c r="AI168" s="1" t="str">
        <f t="shared" si="105"/>
        <v/>
      </c>
      <c r="AJ168" s="1" t="str">
        <f t="shared" si="106"/>
        <v/>
      </c>
      <c r="AK168" s="1">
        <f t="shared" si="110"/>
        <v>0</v>
      </c>
      <c r="AL168" s="1">
        <f t="shared" si="111"/>
        <v>0</v>
      </c>
      <c r="AP168" s="1" t="str">
        <f t="shared" si="107"/>
        <v>N</v>
      </c>
      <c r="AQ168" s="1" t="str">
        <f t="shared" si="108"/>
        <v>N</v>
      </c>
      <c r="AR168" s="1" t="str">
        <f t="shared" si="109"/>
        <v>N</v>
      </c>
      <c r="BS168" s="1">
        <f>General!A166</f>
        <v>0</v>
      </c>
      <c r="BT168" s="1">
        <f>General!B166</f>
        <v>0</v>
      </c>
      <c r="BU168" s="1">
        <f>General!C166</f>
        <v>0</v>
      </c>
      <c r="BV168" s="1">
        <f>General!D166</f>
        <v>0</v>
      </c>
      <c r="BX168" s="1">
        <f>General!F166</f>
        <v>0</v>
      </c>
      <c r="BY168" s="1">
        <f>General!G166</f>
        <v>0</v>
      </c>
    </row>
    <row r="169" spans="31:77">
      <c r="AE169" s="1" t="str">
        <f>IF(M168="","",IF(Y169="B",IF(M168="P",BI169,""),IF(BG169="P",BI169,"")))</f>
        <v/>
      </c>
      <c r="AF169" s="1" t="str">
        <f>IF(M168="","",IF(Y169="B",IF(M168="B",BI169,""),IF(BG169="B",BI169,"")))</f>
        <v/>
      </c>
      <c r="AG169" s="1" t="str">
        <f>IF(M168="","",IF(Z169="B",IF(M168="P",BK169,""),IF(BG169="B",BK169,"")))</f>
        <v/>
      </c>
      <c r="AH169" s="1" t="str">
        <f>IF(M168="","",IF(Z169="B",IF(M168="B",BK169,""),IF(BG169="P",BK169,"")))</f>
        <v/>
      </c>
      <c r="AI169" s="1" t="str">
        <f t="shared" si="105"/>
        <v/>
      </c>
      <c r="AJ169" s="1" t="str">
        <f t="shared" si="106"/>
        <v/>
      </c>
      <c r="AK169" s="1">
        <f t="shared" si="110"/>
        <v>0</v>
      </c>
      <c r="AL169" s="1">
        <f t="shared" si="111"/>
        <v>0</v>
      </c>
      <c r="AP169" s="1" t="str">
        <f t="shared" si="107"/>
        <v>N</v>
      </c>
      <c r="AQ169" s="1" t="str">
        <f t="shared" si="108"/>
        <v>N</v>
      </c>
      <c r="AR169" s="1" t="str">
        <f t="shared" si="109"/>
        <v>N</v>
      </c>
      <c r="BS169" s="1">
        <f>General!A167</f>
        <v>0</v>
      </c>
      <c r="BT169" s="1">
        <f>General!B167</f>
        <v>0</v>
      </c>
      <c r="BU169" s="1">
        <f>General!C167</f>
        <v>0</v>
      </c>
      <c r="BV169" s="1">
        <f>General!D167</f>
        <v>0</v>
      </c>
      <c r="BX169" s="1">
        <f>General!F167</f>
        <v>0</v>
      </c>
      <c r="BY169" s="1">
        <f>General!G167</f>
        <v>0</v>
      </c>
    </row>
    <row r="170" spans="31:77">
      <c r="AE170" s="1" t="str">
        <f>IF(M169="","",IF(Y170="B",IF(M169="P",BI170,""),IF(BG170="P",BI170,"")))</f>
        <v/>
      </c>
      <c r="AF170" s="1" t="str">
        <f>IF(M169="","",IF(Y170="B",IF(M169="B",BI170,""),IF(BG170="B",BI170,"")))</f>
        <v/>
      </c>
      <c r="AG170" s="1" t="str">
        <f>IF(M169="","",IF(Z170="B",IF(M169="P",BK170,""),IF(BG170="B",BK170,"")))</f>
        <v/>
      </c>
      <c r="AH170" s="1" t="str">
        <f>IF(M169="","",IF(Z170="B",IF(M169="B",BK170,""),IF(BG170="P",BK170,"")))</f>
        <v/>
      </c>
      <c r="AI170" s="1" t="str">
        <f t="shared" ref="AI170:AI201" si="112">IF(M169="","",IF(AND(AE170="L5",AH170="L5",AY170=""),"L0",AX170))</f>
        <v/>
      </c>
      <c r="AJ170" s="1" t="str">
        <f t="shared" ref="AJ170:AJ201" si="113">IF(M169="","",IF(AND(AF170="L5",AH170="L5",AX170=""),"L0",AY170))</f>
        <v/>
      </c>
      <c r="AK170" s="1">
        <f t="shared" si="110"/>
        <v>0</v>
      </c>
      <c r="AL170" s="1">
        <f t="shared" si="111"/>
        <v>0</v>
      </c>
      <c r="AP170" s="1" t="str">
        <f t="shared" si="107"/>
        <v>N</v>
      </c>
      <c r="AQ170" s="1" t="str">
        <f t="shared" ref="AQ170:AQ201" si="114">IF(OR(K166&amp;K167&amp;K168="WLW",K167&amp;K168="WW"),"Y","N")</f>
        <v>N</v>
      </c>
      <c r="AR170" s="1" t="str">
        <f t="shared" ref="AR170:AR201" si="115">IF(OR(R166&amp;R167&amp;R168="WLW",R167&amp;R168="WW"),"Y","N")</f>
        <v>N</v>
      </c>
      <c r="BS170" s="1">
        <f>General!A168</f>
        <v>0</v>
      </c>
      <c r="BT170" s="1">
        <f>General!B168</f>
        <v>0</v>
      </c>
      <c r="BU170" s="1">
        <f>General!C168</f>
        <v>0</v>
      </c>
      <c r="BV170" s="1">
        <f>General!D168</f>
        <v>0</v>
      </c>
      <c r="BX170" s="1">
        <f>General!F168</f>
        <v>0</v>
      </c>
      <c r="BY170" s="1">
        <f>General!G168</f>
        <v>0</v>
      </c>
    </row>
    <row r="171" spans="31:77">
      <c r="AE171" s="1" t="str">
        <f>IF(M170="","",IF(Y171="B",IF(M170="P",BI171,""),IF(BG171="P",BI171,"")))</f>
        <v/>
      </c>
      <c r="AF171" s="1" t="str">
        <f>IF(M170="","",IF(Y171="B",IF(M170="B",BI171,""),IF(BG171="B",BI171,"")))</f>
        <v/>
      </c>
      <c r="AG171" s="1" t="str">
        <f>IF(M170="","",IF(Z171="B",IF(M170="P",BK171,""),IF(BG171="B",BK171,"")))</f>
        <v/>
      </c>
      <c r="AH171" s="1" t="str">
        <f>IF(M170="","",IF(Z171="B",IF(M170="B",BK171,""),IF(BG171="P",BK171,"")))</f>
        <v/>
      </c>
      <c r="AI171" s="1" t="str">
        <f t="shared" si="112"/>
        <v/>
      </c>
      <c r="AJ171" s="1" t="str">
        <f t="shared" si="113"/>
        <v/>
      </c>
      <c r="AK171" s="1">
        <f t="shared" si="110"/>
        <v>0</v>
      </c>
      <c r="AL171" s="1">
        <f t="shared" si="111"/>
        <v>0</v>
      </c>
      <c r="AP171" s="1" t="str">
        <f t="shared" si="107"/>
        <v>N</v>
      </c>
      <c r="AQ171" s="1" t="str">
        <f t="shared" si="114"/>
        <v>N</v>
      </c>
      <c r="AR171" s="1" t="str">
        <f t="shared" si="115"/>
        <v>N</v>
      </c>
      <c r="BS171" s="1">
        <f>General!A169</f>
        <v>0</v>
      </c>
      <c r="BT171" s="1">
        <f>General!B169</f>
        <v>0</v>
      </c>
      <c r="BU171" s="1">
        <f>General!C169</f>
        <v>0</v>
      </c>
      <c r="BV171" s="1">
        <f>General!D169</f>
        <v>0</v>
      </c>
      <c r="BX171" s="1">
        <f>General!F169</f>
        <v>0</v>
      </c>
      <c r="BY171" s="1">
        <f>General!G169</f>
        <v>0</v>
      </c>
    </row>
    <row r="172" spans="31:77">
      <c r="AE172" s="1" t="str">
        <f>IF(M171="","",IF(Y172="B",IF(M171="P",BI172,""),IF(BG172="P",BI172,"")))</f>
        <v/>
      </c>
      <c r="AF172" s="1" t="str">
        <f>IF(M171="","",IF(Y172="B",IF(M171="B",BI172,""),IF(BG172="B",BI172,"")))</f>
        <v/>
      </c>
      <c r="AG172" s="1" t="str">
        <f>IF(M171="","",IF(Z172="B",IF(M171="P",BK172,""),IF(BG172="B",BK172,"")))</f>
        <v/>
      </c>
      <c r="AH172" s="1" t="str">
        <f>IF(M171="","",IF(Z172="B",IF(M171="B",BK172,""),IF(BG172="P",BK172,"")))</f>
        <v/>
      </c>
      <c r="AI172" s="1" t="str">
        <f t="shared" si="112"/>
        <v/>
      </c>
      <c r="AJ172" s="1" t="str">
        <f t="shared" si="113"/>
        <v/>
      </c>
      <c r="AK172" s="1">
        <f t="shared" si="110"/>
        <v>0</v>
      </c>
      <c r="AL172" s="1">
        <f t="shared" si="111"/>
        <v>0</v>
      </c>
      <c r="AP172" s="1" t="str">
        <f t="shared" si="107"/>
        <v>N</v>
      </c>
      <c r="AQ172" s="1" t="str">
        <f t="shared" si="114"/>
        <v>N</v>
      </c>
      <c r="AR172" s="1" t="str">
        <f t="shared" si="115"/>
        <v>N</v>
      </c>
      <c r="BS172" s="1">
        <f>General!A170</f>
        <v>0</v>
      </c>
      <c r="BT172" s="1">
        <f>General!B170</f>
        <v>0</v>
      </c>
      <c r="BU172" s="1">
        <f>General!C170</f>
        <v>0</v>
      </c>
      <c r="BV172" s="1">
        <f>General!D170</f>
        <v>0</v>
      </c>
      <c r="BX172" s="1">
        <f>General!F170</f>
        <v>0</v>
      </c>
      <c r="BY172" s="1">
        <f>General!G170</f>
        <v>0</v>
      </c>
    </row>
    <row r="173" spans="31:77">
      <c r="AE173" s="1" t="str">
        <f>IF(M172="","",IF(Y173="B",IF(M172="P",BI173,""),IF(BG173="P",BI173,"")))</f>
        <v/>
      </c>
      <c r="AF173" s="1" t="str">
        <f>IF(M172="","",IF(Y173="B",IF(M172="B",BI173,""),IF(BG173="B",BI173,"")))</f>
        <v/>
      </c>
      <c r="AG173" s="1" t="str">
        <f>IF(M172="","",IF(Z173="B",IF(M172="P",BK173,""),IF(BG173="B",BK173,"")))</f>
        <v/>
      </c>
      <c r="AH173" s="1" t="str">
        <f>IF(M172="","",IF(Z173="B",IF(M172="B",BK173,""),IF(BG173="P",BK173,"")))</f>
        <v/>
      </c>
      <c r="AI173" s="1" t="str">
        <f t="shared" si="112"/>
        <v/>
      </c>
      <c r="AJ173" s="1" t="str">
        <f t="shared" si="113"/>
        <v/>
      </c>
      <c r="AK173" s="1">
        <f t="shared" si="110"/>
        <v>0</v>
      </c>
      <c r="AL173" s="1">
        <f t="shared" si="111"/>
        <v>0</v>
      </c>
      <c r="AP173" s="1" t="str">
        <f t="shared" si="107"/>
        <v>N</v>
      </c>
      <c r="AQ173" s="1" t="str">
        <f t="shared" si="114"/>
        <v>N</v>
      </c>
      <c r="AR173" s="1" t="str">
        <f t="shared" si="115"/>
        <v>N</v>
      </c>
      <c r="BS173" s="1">
        <f>General!A171</f>
        <v>0</v>
      </c>
      <c r="BT173" s="1">
        <f>General!B171</f>
        <v>0</v>
      </c>
      <c r="BU173" s="1">
        <f>General!C171</f>
        <v>0</v>
      </c>
      <c r="BV173" s="1">
        <f>General!D171</f>
        <v>0</v>
      </c>
      <c r="BX173" s="1">
        <f>General!F171</f>
        <v>0</v>
      </c>
      <c r="BY173" s="1">
        <f>General!G171</f>
        <v>0</v>
      </c>
    </row>
    <row r="174" spans="31:77">
      <c r="AE174" s="1" t="str">
        <f>IF(M173="","",IF(Y174="B",IF(M173="P",BI174,""),IF(BG174="P",BI174,"")))</f>
        <v/>
      </c>
      <c r="AF174" s="1" t="str">
        <f>IF(M173="","",IF(Y174="B",IF(M173="B",BI174,""),IF(BG174="B",BI174,"")))</f>
        <v/>
      </c>
      <c r="AG174" s="1" t="str">
        <f>IF(M173="","",IF(Z174="B",IF(M173="P",BK174,""),IF(BG174="B",BK174,"")))</f>
        <v/>
      </c>
      <c r="AH174" s="1" t="str">
        <f>IF(M173="","",IF(Z174="B",IF(M173="B",BK174,""),IF(BG174="P",BK174,"")))</f>
        <v/>
      </c>
      <c r="AI174" s="1" t="str">
        <f t="shared" si="112"/>
        <v/>
      </c>
      <c r="AJ174" s="1" t="str">
        <f t="shared" si="113"/>
        <v/>
      </c>
      <c r="AK174" s="1">
        <f t="shared" si="110"/>
        <v>0</v>
      </c>
      <c r="AL174" s="1">
        <f t="shared" si="111"/>
        <v>0</v>
      </c>
      <c r="AP174" s="1" t="str">
        <f t="shared" si="107"/>
        <v>N</v>
      </c>
      <c r="AQ174" s="1" t="str">
        <f t="shared" si="114"/>
        <v>N</v>
      </c>
      <c r="AR174" s="1" t="str">
        <f t="shared" si="115"/>
        <v>N</v>
      </c>
      <c r="BS174" s="1">
        <f>General!A172</f>
        <v>0</v>
      </c>
      <c r="BT174" s="1">
        <f>General!B172</f>
        <v>0</v>
      </c>
      <c r="BU174" s="1">
        <f>General!C172</f>
        <v>0</v>
      </c>
      <c r="BV174" s="1">
        <f>General!D172</f>
        <v>0</v>
      </c>
      <c r="BX174" s="1">
        <f>General!F172</f>
        <v>0</v>
      </c>
      <c r="BY174" s="1">
        <f>General!G172</f>
        <v>0</v>
      </c>
    </row>
    <row r="175" spans="31:77">
      <c r="AE175" s="1" t="str">
        <f>IF(M174="","",IF(Y175="B",IF(M174="P",BI175,""),IF(BG175="P",BI175,"")))</f>
        <v/>
      </c>
      <c r="AF175" s="1" t="str">
        <f>IF(M174="","",IF(Y175="B",IF(M174="B",BI175,""),IF(BG175="B",BI175,"")))</f>
        <v/>
      </c>
      <c r="AG175" s="1" t="str">
        <f>IF(M174="","",IF(Z175="B",IF(M174="P",BK175,""),IF(BG175="B",BK175,"")))</f>
        <v/>
      </c>
      <c r="AH175" s="1" t="str">
        <f>IF(M174="","",IF(Z175="B",IF(M174="B",BK175,""),IF(BG175="P",BK175,"")))</f>
        <v/>
      </c>
      <c r="AI175" s="1" t="str">
        <f t="shared" si="112"/>
        <v/>
      </c>
      <c r="AJ175" s="1" t="str">
        <f t="shared" si="113"/>
        <v/>
      </c>
      <c r="AK175" s="1">
        <f t="shared" si="110"/>
        <v>0</v>
      </c>
      <c r="AL175" s="1">
        <f t="shared" si="111"/>
        <v>0</v>
      </c>
      <c r="AP175" s="1" t="str">
        <f t="shared" si="107"/>
        <v>N</v>
      </c>
      <c r="AQ175" s="1" t="str">
        <f t="shared" si="114"/>
        <v>N</v>
      </c>
      <c r="AR175" s="1" t="str">
        <f t="shared" si="115"/>
        <v>N</v>
      </c>
      <c r="BS175" s="1">
        <f>General!A173</f>
        <v>0</v>
      </c>
      <c r="BT175" s="1">
        <f>General!B173</f>
        <v>0</v>
      </c>
      <c r="BU175" s="1">
        <f>General!C173</f>
        <v>0</v>
      </c>
      <c r="BV175" s="1">
        <f>General!D173</f>
        <v>0</v>
      </c>
      <c r="BX175" s="1">
        <f>General!F173</f>
        <v>0</v>
      </c>
      <c r="BY175" s="1">
        <f>General!G173</f>
        <v>0</v>
      </c>
    </row>
    <row r="176" spans="31:77">
      <c r="AE176" s="1" t="str">
        <f>IF(M175="","",IF(Y176="B",IF(M175="P",BI176,""),IF(BG176="P",BI176,"")))</f>
        <v/>
      </c>
      <c r="AF176" s="1" t="str">
        <f>IF(M175="","",IF(Y176="B",IF(M175="B",BI176,""),IF(BG176="B",BI176,"")))</f>
        <v/>
      </c>
      <c r="AG176" s="1" t="str">
        <f>IF(M175="","",IF(Z176="B",IF(M175="P",BK176,""),IF(BG176="B",BK176,"")))</f>
        <v/>
      </c>
      <c r="AH176" s="1" t="str">
        <f>IF(M175="","",IF(Z176="B",IF(M175="B",BK176,""),IF(BG176="P",BK176,"")))</f>
        <v/>
      </c>
      <c r="AI176" s="1" t="str">
        <f t="shared" si="112"/>
        <v/>
      </c>
      <c r="AJ176" s="1" t="str">
        <f t="shared" si="113"/>
        <v/>
      </c>
      <c r="AK176" s="1">
        <f t="shared" si="110"/>
        <v>0</v>
      </c>
      <c r="AL176" s="1">
        <f t="shared" si="111"/>
        <v>0</v>
      </c>
      <c r="AP176" s="1" t="str">
        <f t="shared" si="107"/>
        <v>N</v>
      </c>
      <c r="AQ176" s="1" t="str">
        <f t="shared" si="114"/>
        <v>N</v>
      </c>
      <c r="AR176" s="1" t="str">
        <f t="shared" si="115"/>
        <v>N</v>
      </c>
      <c r="BS176" s="1">
        <f>General!A174</f>
        <v>0</v>
      </c>
      <c r="BT176" s="1">
        <f>General!B174</f>
        <v>0</v>
      </c>
      <c r="BU176" s="1">
        <f>General!C174</f>
        <v>0</v>
      </c>
      <c r="BV176" s="1">
        <f>General!D174</f>
        <v>0</v>
      </c>
      <c r="BX176" s="1">
        <f>General!F174</f>
        <v>0</v>
      </c>
      <c r="BY176" s="1">
        <f>General!G174</f>
        <v>0</v>
      </c>
    </row>
    <row r="177" spans="31:77">
      <c r="AE177" s="1" t="str">
        <f>IF(M176="","",IF(Y177="B",IF(M176="P",BI177,""),IF(BG177="P",BI177,"")))</f>
        <v/>
      </c>
      <c r="AF177" s="1" t="str">
        <f>IF(M176="","",IF(Y177="B",IF(M176="B",BI177,""),IF(BG177="B",BI177,"")))</f>
        <v/>
      </c>
      <c r="AG177" s="1" t="str">
        <f>IF(M176="","",IF(Z177="B",IF(M176="P",BK177,""),IF(BG177="B",BK177,"")))</f>
        <v/>
      </c>
      <c r="AH177" s="1" t="str">
        <f>IF(M176="","",IF(Z177="B",IF(M176="B",BK177,""),IF(BG177="P",BK177,"")))</f>
        <v/>
      </c>
      <c r="AI177" s="1" t="str">
        <f t="shared" si="112"/>
        <v/>
      </c>
      <c r="AJ177" s="1" t="str">
        <f t="shared" si="113"/>
        <v/>
      </c>
      <c r="AK177" s="1">
        <f t="shared" si="110"/>
        <v>0</v>
      </c>
      <c r="AL177" s="1">
        <f t="shared" si="111"/>
        <v>0</v>
      </c>
      <c r="AP177" s="1" t="str">
        <f t="shared" si="107"/>
        <v>N</v>
      </c>
      <c r="AQ177" s="1" t="str">
        <f t="shared" si="114"/>
        <v>N</v>
      </c>
      <c r="AR177" s="1" t="str">
        <f t="shared" si="115"/>
        <v>N</v>
      </c>
      <c r="BS177" s="1">
        <f>General!A175</f>
        <v>0</v>
      </c>
      <c r="BT177" s="1">
        <f>General!B175</f>
        <v>0</v>
      </c>
      <c r="BU177" s="1">
        <f>General!C175</f>
        <v>0</v>
      </c>
      <c r="BV177" s="1">
        <f>General!D175</f>
        <v>0</v>
      </c>
      <c r="BX177" s="1">
        <f>General!F175</f>
        <v>0</v>
      </c>
      <c r="BY177" s="1">
        <f>General!G175</f>
        <v>0</v>
      </c>
    </row>
    <row r="178" spans="31:77">
      <c r="AE178" s="1" t="str">
        <f>IF(M177="","",IF(Y178="B",IF(M177="P",BI178,""),IF(BG178="P",BI178,"")))</f>
        <v/>
      </c>
      <c r="AF178" s="1" t="str">
        <f>IF(M177="","",IF(Y178="B",IF(M177="B",BI178,""),IF(BG178="B",BI178,"")))</f>
        <v/>
      </c>
      <c r="AG178" s="1" t="str">
        <f>IF(M177="","",IF(Z178="B",IF(M177="P",BK178,""),IF(BG178="B",BK178,"")))</f>
        <v/>
      </c>
      <c r="AH178" s="1" t="str">
        <f>IF(M177="","",IF(Z178="B",IF(M177="B",BK178,""),IF(BG178="P",BK178,"")))</f>
        <v/>
      </c>
      <c r="AI178" s="1" t="str">
        <f t="shared" si="112"/>
        <v/>
      </c>
      <c r="AJ178" s="1" t="str">
        <f t="shared" si="113"/>
        <v/>
      </c>
      <c r="AK178" s="1">
        <f t="shared" si="110"/>
        <v>0</v>
      </c>
      <c r="AL178" s="1">
        <f t="shared" si="111"/>
        <v>0</v>
      </c>
      <c r="AP178" s="1" t="str">
        <f t="shared" si="107"/>
        <v>N</v>
      </c>
      <c r="AQ178" s="1" t="str">
        <f t="shared" si="114"/>
        <v>N</v>
      </c>
      <c r="AR178" s="1" t="str">
        <f t="shared" si="115"/>
        <v>N</v>
      </c>
      <c r="BS178" s="1">
        <f>General!A176</f>
        <v>0</v>
      </c>
      <c r="BT178" s="1">
        <f>General!B176</f>
        <v>0</v>
      </c>
      <c r="BU178" s="1">
        <f>General!C176</f>
        <v>0</v>
      </c>
      <c r="BV178" s="1">
        <f>General!D176</f>
        <v>0</v>
      </c>
      <c r="BX178" s="1">
        <f>General!F176</f>
        <v>0</v>
      </c>
      <c r="BY178" s="1">
        <f>General!G176</f>
        <v>0</v>
      </c>
    </row>
    <row r="179" spans="31:77">
      <c r="AE179" s="1" t="str">
        <f>IF(M178="","",IF(Y179="B",IF(M178="P",BI179,""),IF(BG179="P",BI179,"")))</f>
        <v/>
      </c>
      <c r="AF179" s="1" t="str">
        <f>IF(M178="","",IF(Y179="B",IF(M178="B",BI179,""),IF(BG179="B",BI179,"")))</f>
        <v/>
      </c>
      <c r="AG179" s="1" t="str">
        <f>IF(M178="","",IF(Z179="B",IF(M178="P",BK179,""),IF(BG179="B",BK179,"")))</f>
        <v/>
      </c>
      <c r="AH179" s="1" t="str">
        <f>IF(M178="","",IF(Z179="B",IF(M178="B",BK179,""),IF(BG179="P",BK179,"")))</f>
        <v/>
      </c>
      <c r="AI179" s="1" t="str">
        <f t="shared" si="112"/>
        <v/>
      </c>
      <c r="AJ179" s="1" t="str">
        <f t="shared" si="113"/>
        <v/>
      </c>
      <c r="AK179" s="1">
        <f t="shared" si="110"/>
        <v>0</v>
      </c>
      <c r="AL179" s="1">
        <f t="shared" si="111"/>
        <v>0</v>
      </c>
      <c r="AP179" s="1" t="str">
        <f t="shared" si="107"/>
        <v>N</v>
      </c>
      <c r="AQ179" s="1" t="str">
        <f t="shared" si="114"/>
        <v>N</v>
      </c>
      <c r="AR179" s="1" t="str">
        <f t="shared" si="115"/>
        <v>N</v>
      </c>
      <c r="BS179" s="1">
        <f>General!A177</f>
        <v>0</v>
      </c>
      <c r="BT179" s="1">
        <f>General!B177</f>
        <v>0</v>
      </c>
      <c r="BU179" s="1">
        <f>General!C177</f>
        <v>0</v>
      </c>
      <c r="BV179" s="1">
        <f>General!D177</f>
        <v>0</v>
      </c>
      <c r="BX179" s="1">
        <f>General!F177</f>
        <v>0</v>
      </c>
      <c r="BY179" s="1">
        <f>General!G177</f>
        <v>0</v>
      </c>
    </row>
    <row r="180" spans="31:77">
      <c r="AE180" s="1" t="str">
        <f>IF(M179="","",IF(Y180="B",IF(M179="P",BI180,""),IF(BG180="P",BI180,"")))</f>
        <v/>
      </c>
      <c r="AF180" s="1" t="str">
        <f>IF(M179="","",IF(Y180="B",IF(M179="B",BI180,""),IF(BG180="B",BI180,"")))</f>
        <v/>
      </c>
      <c r="AG180" s="1" t="str">
        <f>IF(M179="","",IF(Z180="B",IF(M179="P",BK180,""),IF(BG180="B",BK180,"")))</f>
        <v/>
      </c>
      <c r="AH180" s="1" t="str">
        <f>IF(M179="","",IF(Z180="B",IF(M179="B",BK180,""),IF(BG180="P",BK180,"")))</f>
        <v/>
      </c>
      <c r="AI180" s="1" t="str">
        <f t="shared" si="112"/>
        <v/>
      </c>
      <c r="AJ180" s="1" t="str">
        <f t="shared" si="113"/>
        <v/>
      </c>
      <c r="AK180" s="1">
        <f t="shared" si="110"/>
        <v>0</v>
      </c>
      <c r="AL180" s="1">
        <f t="shared" si="111"/>
        <v>0</v>
      </c>
      <c r="AP180" s="1" t="str">
        <f t="shared" si="107"/>
        <v>N</v>
      </c>
      <c r="AQ180" s="1" t="str">
        <f t="shared" si="114"/>
        <v>N</v>
      </c>
      <c r="AR180" s="1" t="str">
        <f t="shared" si="115"/>
        <v>N</v>
      </c>
      <c r="BS180" s="1">
        <f>General!A178</f>
        <v>0</v>
      </c>
      <c r="BT180" s="1">
        <f>General!B178</f>
        <v>0</v>
      </c>
      <c r="BU180" s="1">
        <f>General!C178</f>
        <v>0</v>
      </c>
      <c r="BV180" s="1">
        <f>General!D178</f>
        <v>0</v>
      </c>
      <c r="BX180" s="1">
        <f>General!F178</f>
        <v>0</v>
      </c>
      <c r="BY180" s="1">
        <f>General!G178</f>
        <v>0</v>
      </c>
    </row>
    <row r="181" spans="31:77">
      <c r="AE181" s="1" t="str">
        <f>IF(M180="","",IF(Y181="B",IF(M180="P",BI181,""),IF(BG181="P",BI181,"")))</f>
        <v/>
      </c>
      <c r="AF181" s="1" t="str">
        <f>IF(M180="","",IF(Y181="B",IF(M180="B",BI181,""),IF(BG181="B",BI181,"")))</f>
        <v/>
      </c>
      <c r="AG181" s="1" t="str">
        <f>IF(M180="","",IF(Z181="B",IF(M180="P",BK181,""),IF(BG181="B",BK181,"")))</f>
        <v/>
      </c>
      <c r="AH181" s="1" t="str">
        <f>IF(M180="","",IF(Z181="B",IF(M180="B",BK181,""),IF(BG181="P",BK181,"")))</f>
        <v/>
      </c>
      <c r="AI181" s="1" t="str">
        <f t="shared" si="112"/>
        <v/>
      </c>
      <c r="AJ181" s="1" t="str">
        <f t="shared" si="113"/>
        <v/>
      </c>
      <c r="AK181" s="1">
        <f t="shared" si="110"/>
        <v>0</v>
      </c>
      <c r="AL181" s="1">
        <f t="shared" si="111"/>
        <v>0</v>
      </c>
      <c r="AP181" s="1" t="str">
        <f t="shared" si="107"/>
        <v>N</v>
      </c>
      <c r="AQ181" s="1" t="str">
        <f t="shared" si="114"/>
        <v>N</v>
      </c>
      <c r="AR181" s="1" t="str">
        <f t="shared" si="115"/>
        <v>N</v>
      </c>
      <c r="BS181" s="1">
        <f>General!A179</f>
        <v>0</v>
      </c>
      <c r="BT181" s="1">
        <f>General!B179</f>
        <v>0</v>
      </c>
      <c r="BU181" s="1">
        <f>General!C179</f>
        <v>0</v>
      </c>
      <c r="BV181" s="1">
        <f>General!D179</f>
        <v>0</v>
      </c>
      <c r="BX181" s="1">
        <f>General!F179</f>
        <v>0</v>
      </c>
      <c r="BY181" s="1">
        <f>General!G179</f>
        <v>0</v>
      </c>
    </row>
    <row r="182" spans="31:77">
      <c r="AE182" s="1" t="str">
        <f>IF(M181="","",IF(Y182="B",IF(M181="P",BI182,""),IF(BG182="P",BI182,"")))</f>
        <v/>
      </c>
      <c r="AF182" s="1" t="str">
        <f>IF(M181="","",IF(Y182="B",IF(M181="B",BI182,""),IF(BG182="B",BI182,"")))</f>
        <v/>
      </c>
      <c r="AG182" s="1" t="str">
        <f>IF(M181="","",IF(Z182="B",IF(M181="P",BK182,""),IF(BG182="B",BK182,"")))</f>
        <v/>
      </c>
      <c r="AH182" s="1" t="str">
        <f>IF(M181="","",IF(Z182="B",IF(M181="B",BK182,""),IF(BG182="P",BK182,"")))</f>
        <v/>
      </c>
      <c r="AI182" s="1" t="str">
        <f t="shared" si="112"/>
        <v/>
      </c>
      <c r="AJ182" s="1" t="str">
        <f t="shared" si="113"/>
        <v/>
      </c>
      <c r="AK182" s="1">
        <f t="shared" si="110"/>
        <v>0</v>
      </c>
      <c r="AL182" s="1">
        <f t="shared" si="111"/>
        <v>0</v>
      </c>
      <c r="AP182" s="1" t="str">
        <f t="shared" si="107"/>
        <v>N</v>
      </c>
      <c r="AQ182" s="1" t="str">
        <f t="shared" si="114"/>
        <v>N</v>
      </c>
      <c r="AR182" s="1" t="str">
        <f t="shared" si="115"/>
        <v>N</v>
      </c>
      <c r="BS182" s="1">
        <f>General!A180</f>
        <v>0</v>
      </c>
      <c r="BT182" s="1">
        <f>General!B180</f>
        <v>0</v>
      </c>
      <c r="BU182" s="1">
        <f>General!C180</f>
        <v>0</v>
      </c>
      <c r="BV182" s="1">
        <f>General!D180</f>
        <v>0</v>
      </c>
      <c r="BX182" s="1">
        <f>General!F180</f>
        <v>0</v>
      </c>
      <c r="BY182" s="1">
        <f>General!G180</f>
        <v>0</v>
      </c>
    </row>
    <row r="183" spans="31:77">
      <c r="AE183" s="1" t="str">
        <f>IF(M182="","",IF(Y183="B",IF(M182="P",BI183,""),IF(BG183="P",BI183,"")))</f>
        <v/>
      </c>
      <c r="AF183" s="1" t="str">
        <f>IF(M182="","",IF(Y183="B",IF(M182="B",BI183,""),IF(BG183="B",BI183,"")))</f>
        <v/>
      </c>
      <c r="AG183" s="1" t="str">
        <f>IF(M182="","",IF(Z183="B",IF(M182="P",BK183,""),IF(BG183="B",BK183,"")))</f>
        <v/>
      </c>
      <c r="AH183" s="1" t="str">
        <f>IF(M182="","",IF(Z183="B",IF(M182="B",BK183,""),IF(BG183="P",BK183,"")))</f>
        <v/>
      </c>
      <c r="AI183" s="1" t="str">
        <f t="shared" si="112"/>
        <v/>
      </c>
      <c r="AJ183" s="1" t="str">
        <f t="shared" si="113"/>
        <v/>
      </c>
      <c r="AK183" s="1">
        <f t="shared" si="110"/>
        <v>0</v>
      </c>
      <c r="AL183" s="1">
        <f t="shared" si="111"/>
        <v>0</v>
      </c>
      <c r="AP183" s="1" t="str">
        <f t="shared" si="107"/>
        <v>N</v>
      </c>
      <c r="AQ183" s="1" t="str">
        <f t="shared" si="114"/>
        <v>N</v>
      </c>
      <c r="AR183" s="1" t="str">
        <f t="shared" si="115"/>
        <v>N</v>
      </c>
      <c r="BS183" s="1">
        <f>General!A181</f>
        <v>0</v>
      </c>
      <c r="BT183" s="1">
        <f>General!B181</f>
        <v>0</v>
      </c>
      <c r="BU183" s="1">
        <f>General!C181</f>
        <v>0</v>
      </c>
      <c r="BV183" s="1">
        <f>General!D181</f>
        <v>0</v>
      </c>
      <c r="BX183" s="1">
        <f>General!F181</f>
        <v>0</v>
      </c>
      <c r="BY183" s="1">
        <f>General!G181</f>
        <v>0</v>
      </c>
    </row>
    <row r="184" spans="31:77">
      <c r="AE184" s="1" t="str">
        <f>IF(M183="","",IF(Y184="B",IF(M183="P",BI184,""),IF(BG184="P",BI184,"")))</f>
        <v/>
      </c>
      <c r="AF184" s="1" t="str">
        <f>IF(M183="","",IF(Y184="B",IF(M183="B",BI184,""),IF(BG184="B",BI184,"")))</f>
        <v/>
      </c>
      <c r="AG184" s="1" t="str">
        <f>IF(M183="","",IF(Z184="B",IF(M183="P",BK184,""),IF(BG184="B",BK184,"")))</f>
        <v/>
      </c>
      <c r="AH184" s="1" t="str">
        <f>IF(M183="","",IF(Z184="B",IF(M183="B",BK184,""),IF(BG184="P",BK184,"")))</f>
        <v/>
      </c>
      <c r="AI184" s="1" t="str">
        <f t="shared" si="112"/>
        <v/>
      </c>
      <c r="AJ184" s="1" t="str">
        <f t="shared" si="113"/>
        <v/>
      </c>
      <c r="AK184" s="1">
        <f t="shared" si="110"/>
        <v>0</v>
      </c>
      <c r="AL184" s="1">
        <f t="shared" si="111"/>
        <v>0</v>
      </c>
      <c r="AP184" s="1" t="str">
        <f t="shared" si="107"/>
        <v>N</v>
      </c>
      <c r="AQ184" s="1" t="str">
        <f t="shared" si="114"/>
        <v>N</v>
      </c>
      <c r="AR184" s="1" t="str">
        <f t="shared" si="115"/>
        <v>N</v>
      </c>
      <c r="BS184" s="1">
        <f>General!A182</f>
        <v>0</v>
      </c>
      <c r="BT184" s="1">
        <f>General!B182</f>
        <v>0</v>
      </c>
      <c r="BU184" s="1">
        <f>General!C182</f>
        <v>0</v>
      </c>
      <c r="BV184" s="1">
        <f>General!D182</f>
        <v>0</v>
      </c>
      <c r="BX184" s="1">
        <f>General!F182</f>
        <v>0</v>
      </c>
      <c r="BY184" s="1">
        <f>General!G182</f>
        <v>0</v>
      </c>
    </row>
    <row r="185" spans="31:77">
      <c r="AE185" s="1" t="str">
        <f>IF(M184="","",IF(Y185="B",IF(M184="P",BI185,""),IF(BG185="P",BI185,"")))</f>
        <v/>
      </c>
      <c r="AF185" s="1" t="str">
        <f>IF(M184="","",IF(Y185="B",IF(M184="B",BI185,""),IF(BG185="B",BI185,"")))</f>
        <v/>
      </c>
      <c r="AG185" s="1" t="str">
        <f>IF(M184="","",IF(Z185="B",IF(M184="P",BK185,""),IF(BG185="B",BK185,"")))</f>
        <v/>
      </c>
      <c r="AH185" s="1" t="str">
        <f>IF(M184="","",IF(Z185="B",IF(M184="B",BK185,""),IF(BG185="P",BK185,"")))</f>
        <v/>
      </c>
      <c r="AI185" s="1" t="str">
        <f t="shared" si="112"/>
        <v/>
      </c>
      <c r="AJ185" s="1" t="str">
        <f t="shared" si="113"/>
        <v/>
      </c>
      <c r="AK185" s="1">
        <f t="shared" si="110"/>
        <v>0</v>
      </c>
      <c r="AL185" s="1">
        <f t="shared" si="111"/>
        <v>0</v>
      </c>
      <c r="AP185" s="1" t="str">
        <f t="shared" si="107"/>
        <v>N</v>
      </c>
      <c r="AQ185" s="1" t="str">
        <f t="shared" si="114"/>
        <v>N</v>
      </c>
      <c r="AR185" s="1" t="str">
        <f t="shared" si="115"/>
        <v>N</v>
      </c>
      <c r="BS185" s="1">
        <f>General!A183</f>
        <v>0</v>
      </c>
      <c r="BT185" s="1">
        <f>General!B183</f>
        <v>0</v>
      </c>
      <c r="BU185" s="1">
        <f>General!C183</f>
        <v>0</v>
      </c>
      <c r="BV185" s="1">
        <f>General!D183</f>
        <v>0</v>
      </c>
      <c r="BX185" s="1">
        <f>General!F183</f>
        <v>0</v>
      </c>
      <c r="BY185" s="1">
        <f>General!G183</f>
        <v>0</v>
      </c>
    </row>
    <row r="186" spans="31:77">
      <c r="AE186" s="1" t="str">
        <f>IF(M185="","",IF(Y186="B",IF(M185="P",BI186,""),IF(BG186="P",BI186,"")))</f>
        <v/>
      </c>
      <c r="AF186" s="1" t="str">
        <f>IF(M185="","",IF(Y186="B",IF(M185="B",BI186,""),IF(BG186="B",BI186,"")))</f>
        <v/>
      </c>
      <c r="AG186" s="1" t="str">
        <f>IF(M185="","",IF(Z186="B",IF(M185="P",BK186,""),IF(BG186="B",BK186,"")))</f>
        <v/>
      </c>
      <c r="AH186" s="1" t="str">
        <f>IF(M185="","",IF(Z186="B",IF(M185="B",BK186,""),IF(BG186="P",BK186,"")))</f>
        <v/>
      </c>
      <c r="AI186" s="1" t="str">
        <f t="shared" si="112"/>
        <v/>
      </c>
      <c r="AJ186" s="1" t="str">
        <f t="shared" si="113"/>
        <v/>
      </c>
      <c r="AK186" s="1">
        <f t="shared" si="110"/>
        <v>0</v>
      </c>
      <c r="AL186" s="1">
        <f t="shared" si="111"/>
        <v>0</v>
      </c>
      <c r="AP186" s="1" t="str">
        <f t="shared" si="107"/>
        <v>N</v>
      </c>
      <c r="AQ186" s="1" t="str">
        <f t="shared" si="114"/>
        <v>N</v>
      </c>
      <c r="AR186" s="1" t="str">
        <f t="shared" si="115"/>
        <v>N</v>
      </c>
      <c r="BS186" s="1">
        <f>General!A184</f>
        <v>0</v>
      </c>
      <c r="BT186" s="1">
        <f>General!B184</f>
        <v>0</v>
      </c>
      <c r="BU186" s="1">
        <f>General!C184</f>
        <v>0</v>
      </c>
      <c r="BV186" s="1">
        <f>General!D184</f>
        <v>0</v>
      </c>
      <c r="BX186" s="1">
        <f>General!F184</f>
        <v>0</v>
      </c>
      <c r="BY186" s="1">
        <f>General!G184</f>
        <v>0</v>
      </c>
    </row>
    <row r="187" spans="31:77">
      <c r="AE187" s="1" t="str">
        <f>IF(M186="","",IF(Y187="B",IF(M186="P",BI187,""),IF(BG187="P",BI187,"")))</f>
        <v/>
      </c>
      <c r="AF187" s="1" t="str">
        <f>IF(M186="","",IF(Y187="B",IF(M186="B",BI187,""),IF(BG187="B",BI187,"")))</f>
        <v/>
      </c>
      <c r="AG187" s="1" t="str">
        <f>IF(M186="","",IF(Z187="B",IF(M186="P",BK187,""),IF(BG187="B",BK187,"")))</f>
        <v/>
      </c>
      <c r="AH187" s="1" t="str">
        <f>IF(M186="","",IF(Z187="B",IF(M186="B",BK187,""),IF(BG187="P",BK187,"")))</f>
        <v/>
      </c>
      <c r="AI187" s="1" t="str">
        <f t="shared" si="112"/>
        <v/>
      </c>
      <c r="AJ187" s="1" t="str">
        <f t="shared" si="113"/>
        <v/>
      </c>
      <c r="AK187" s="1">
        <f t="shared" si="110"/>
        <v>0</v>
      </c>
      <c r="AL187" s="1">
        <f t="shared" si="111"/>
        <v>0</v>
      </c>
      <c r="AP187" s="1" t="str">
        <f t="shared" si="107"/>
        <v>N</v>
      </c>
      <c r="AQ187" s="1" t="str">
        <f t="shared" si="114"/>
        <v>N</v>
      </c>
      <c r="AR187" s="1" t="str">
        <f t="shared" si="115"/>
        <v>N</v>
      </c>
      <c r="BS187" s="1">
        <f>General!A185</f>
        <v>0</v>
      </c>
      <c r="BT187" s="1">
        <f>General!B185</f>
        <v>0</v>
      </c>
      <c r="BU187" s="1">
        <f>General!C185</f>
        <v>0</v>
      </c>
      <c r="BV187" s="1">
        <f>General!D185</f>
        <v>0</v>
      </c>
      <c r="BX187" s="1">
        <f>General!F185</f>
        <v>0</v>
      </c>
      <c r="BY187" s="1">
        <f>General!G185</f>
        <v>0</v>
      </c>
    </row>
    <row r="188" spans="31:77">
      <c r="AE188" s="1" t="str">
        <f>IF(M187="","",IF(Y188="B",IF(M187="P",BI188,""),IF(BG188="P",BI188,"")))</f>
        <v/>
      </c>
      <c r="AF188" s="1" t="str">
        <f>IF(M187="","",IF(Y188="B",IF(M187="B",BI188,""),IF(BG188="B",BI188,"")))</f>
        <v/>
      </c>
      <c r="AG188" s="1" t="str">
        <f>IF(M187="","",IF(Z188="B",IF(M187="P",BK188,""),IF(BG188="B",BK188,"")))</f>
        <v/>
      </c>
      <c r="AH188" s="1" t="str">
        <f>IF(M187="","",IF(Z188="B",IF(M187="B",BK188,""),IF(BG188="P",BK188,"")))</f>
        <v/>
      </c>
      <c r="AI188" s="1" t="str">
        <f t="shared" si="112"/>
        <v/>
      </c>
      <c r="AJ188" s="1" t="str">
        <f t="shared" si="113"/>
        <v/>
      </c>
      <c r="AK188" s="1">
        <f t="shared" si="110"/>
        <v>0</v>
      </c>
      <c r="AL188" s="1">
        <f t="shared" si="111"/>
        <v>0</v>
      </c>
      <c r="AP188" s="1" t="str">
        <f t="shared" si="107"/>
        <v>N</v>
      </c>
      <c r="AQ188" s="1" t="str">
        <f t="shared" si="114"/>
        <v>N</v>
      </c>
      <c r="AR188" s="1" t="str">
        <f t="shared" si="115"/>
        <v>N</v>
      </c>
      <c r="BS188" s="1">
        <f>General!A186</f>
        <v>0</v>
      </c>
      <c r="BT188" s="1">
        <f>General!B186</f>
        <v>0</v>
      </c>
      <c r="BU188" s="1">
        <f>General!C186</f>
        <v>0</v>
      </c>
      <c r="BV188" s="1">
        <f>General!D186</f>
        <v>0</v>
      </c>
      <c r="BX188" s="1">
        <f>General!F186</f>
        <v>0</v>
      </c>
      <c r="BY188" s="1">
        <f>General!G186</f>
        <v>0</v>
      </c>
    </row>
    <row r="189" spans="31:77">
      <c r="AE189" s="1" t="str">
        <f>IF(M188="","",IF(Y189="B",IF(M188="P",BI189,""),IF(BG189="P",BI189,"")))</f>
        <v/>
      </c>
      <c r="AF189" s="1" t="str">
        <f>IF(M188="","",IF(Y189="B",IF(M188="B",BI189,""),IF(BG189="B",BI189,"")))</f>
        <v/>
      </c>
      <c r="AG189" s="1" t="str">
        <f>IF(M188="","",IF(Z189="B",IF(M188="P",BK189,""),IF(BG189="B",BK189,"")))</f>
        <v/>
      </c>
      <c r="AH189" s="1" t="str">
        <f>IF(M188="","",IF(Z189="B",IF(M188="B",BK189,""),IF(BG189="P",BK189,"")))</f>
        <v/>
      </c>
      <c r="AI189" s="1" t="str">
        <f t="shared" si="112"/>
        <v/>
      </c>
      <c r="AJ189" s="1" t="str">
        <f t="shared" si="113"/>
        <v/>
      </c>
      <c r="AK189" s="1">
        <f t="shared" si="110"/>
        <v>0</v>
      </c>
      <c r="AL189" s="1">
        <f t="shared" si="111"/>
        <v>0</v>
      </c>
      <c r="AP189" s="1" t="str">
        <f t="shared" si="107"/>
        <v>N</v>
      </c>
      <c r="AQ189" s="1" t="str">
        <f t="shared" si="114"/>
        <v>N</v>
      </c>
      <c r="AR189" s="1" t="str">
        <f t="shared" si="115"/>
        <v>N</v>
      </c>
      <c r="BS189" s="1">
        <f>General!A187</f>
        <v>0</v>
      </c>
      <c r="BT189" s="1">
        <f>General!B187</f>
        <v>0</v>
      </c>
      <c r="BU189" s="1">
        <f>General!C187</f>
        <v>0</v>
      </c>
      <c r="BV189" s="1">
        <f>General!D187</f>
        <v>0</v>
      </c>
      <c r="BX189" s="1">
        <f>General!F187</f>
        <v>0</v>
      </c>
      <c r="BY189" s="1">
        <f>General!G187</f>
        <v>0</v>
      </c>
    </row>
    <row r="190" spans="31:77">
      <c r="AE190" s="1" t="str">
        <f>IF(M189="","",IF(Y190="B",IF(M189="P",BI190,""),IF(BG190="P",BI190,"")))</f>
        <v/>
      </c>
      <c r="AF190" s="1" t="str">
        <f>IF(M189="","",IF(Y190="B",IF(M189="B",BI190,""),IF(BG190="B",BI190,"")))</f>
        <v/>
      </c>
      <c r="AG190" s="1" t="str">
        <f>IF(M189="","",IF(Z190="B",IF(M189="P",BK190,""),IF(BG190="B",BK190,"")))</f>
        <v/>
      </c>
      <c r="AH190" s="1" t="str">
        <f>IF(M189="","",IF(Z190="B",IF(M189="B",BK190,""),IF(BG190="P",BK190,"")))</f>
        <v/>
      </c>
      <c r="AI190" s="1" t="str">
        <f t="shared" si="112"/>
        <v/>
      </c>
      <c r="AJ190" s="1" t="str">
        <f t="shared" si="113"/>
        <v/>
      </c>
      <c r="AK190" s="1">
        <f t="shared" si="110"/>
        <v>0</v>
      </c>
      <c r="AL190" s="1">
        <f t="shared" si="111"/>
        <v>0</v>
      </c>
      <c r="AP190" s="1" t="str">
        <f t="shared" si="107"/>
        <v>N</v>
      </c>
      <c r="AQ190" s="1" t="str">
        <f t="shared" si="114"/>
        <v>N</v>
      </c>
      <c r="AR190" s="1" t="str">
        <f t="shared" si="115"/>
        <v>N</v>
      </c>
      <c r="BS190" s="1">
        <f>General!A188</f>
        <v>0</v>
      </c>
      <c r="BT190" s="1">
        <f>General!B188</f>
        <v>0</v>
      </c>
      <c r="BU190" s="1">
        <f>General!C188</f>
        <v>0</v>
      </c>
      <c r="BV190" s="1">
        <f>General!D188</f>
        <v>0</v>
      </c>
      <c r="BX190" s="1">
        <f>General!F188</f>
        <v>0</v>
      </c>
      <c r="BY190" s="1">
        <f>General!G188</f>
        <v>0</v>
      </c>
    </row>
    <row r="191" spans="31:77">
      <c r="AE191" s="1" t="str">
        <f>IF(M190="","",IF(Y191="B",IF(M190="P",BI191,""),IF(BG191="P",BI191,"")))</f>
        <v/>
      </c>
      <c r="AF191" s="1" t="str">
        <f>IF(M190="","",IF(Y191="B",IF(M190="B",BI191,""),IF(BG191="B",BI191,"")))</f>
        <v/>
      </c>
      <c r="AG191" s="1" t="str">
        <f>IF(M190="","",IF(Z191="B",IF(M190="P",BK191,""),IF(BG191="B",BK191,"")))</f>
        <v/>
      </c>
      <c r="AH191" s="1" t="str">
        <f>IF(M190="","",IF(Z191="B",IF(M190="B",BK191,""),IF(BG191="P",BK191,"")))</f>
        <v/>
      </c>
      <c r="AI191" s="1" t="str">
        <f t="shared" si="112"/>
        <v/>
      </c>
      <c r="AJ191" s="1" t="str">
        <f t="shared" si="113"/>
        <v/>
      </c>
      <c r="AK191" s="1">
        <f t="shared" si="110"/>
        <v>0</v>
      </c>
      <c r="AL191" s="1">
        <f t="shared" si="111"/>
        <v>0</v>
      </c>
      <c r="AP191" s="1" t="str">
        <f t="shared" si="107"/>
        <v>N</v>
      </c>
      <c r="AQ191" s="1" t="str">
        <f t="shared" si="114"/>
        <v>N</v>
      </c>
      <c r="AR191" s="1" t="str">
        <f t="shared" si="115"/>
        <v>N</v>
      </c>
      <c r="BS191" s="1">
        <f>General!A189</f>
        <v>0</v>
      </c>
      <c r="BT191" s="1">
        <f>General!B189</f>
        <v>0</v>
      </c>
      <c r="BU191" s="1">
        <f>General!C189</f>
        <v>0</v>
      </c>
      <c r="BV191" s="1">
        <f>General!D189</f>
        <v>0</v>
      </c>
      <c r="BX191" s="1">
        <f>General!F189</f>
        <v>0</v>
      </c>
      <c r="BY191" s="1">
        <f>General!G189</f>
        <v>0</v>
      </c>
    </row>
    <row r="192" spans="31:77">
      <c r="AE192" s="1" t="str">
        <f>IF(M191="","",IF(Y192="B",IF(M191="P",BI192,""),IF(BG192="P",BI192,"")))</f>
        <v/>
      </c>
      <c r="AF192" s="1" t="str">
        <f>IF(M191="","",IF(Y192="B",IF(M191="B",BI192,""),IF(BG192="B",BI192,"")))</f>
        <v/>
      </c>
      <c r="AG192" s="1" t="str">
        <f>IF(M191="","",IF(Z192="B",IF(M191="P",BK192,""),IF(BG192="B",BK192,"")))</f>
        <v/>
      </c>
      <c r="AH192" s="1" t="str">
        <f>IF(M191="","",IF(Z192="B",IF(M191="B",BK192,""),IF(BG192="P",BK192,"")))</f>
        <v/>
      </c>
      <c r="AI192" s="1" t="str">
        <f t="shared" si="112"/>
        <v/>
      </c>
      <c r="AJ192" s="1" t="str">
        <f t="shared" si="113"/>
        <v/>
      </c>
      <c r="AK192" s="1">
        <f t="shared" si="110"/>
        <v>0</v>
      </c>
      <c r="AL192" s="1">
        <f t="shared" si="111"/>
        <v>0</v>
      </c>
      <c r="AP192" s="1" t="str">
        <f t="shared" si="107"/>
        <v>N</v>
      </c>
      <c r="AQ192" s="1" t="str">
        <f t="shared" si="114"/>
        <v>N</v>
      </c>
      <c r="AR192" s="1" t="str">
        <f t="shared" si="115"/>
        <v>N</v>
      </c>
      <c r="BS192" s="1">
        <f>General!A190</f>
        <v>0</v>
      </c>
      <c r="BT192" s="1">
        <f>General!B190</f>
        <v>0</v>
      </c>
      <c r="BU192" s="1">
        <f>General!C190</f>
        <v>0</v>
      </c>
      <c r="BV192" s="1">
        <f>General!D190</f>
        <v>0</v>
      </c>
      <c r="BX192" s="1">
        <f>General!F190</f>
        <v>0</v>
      </c>
      <c r="BY192" s="1">
        <f>General!G190</f>
        <v>0</v>
      </c>
    </row>
    <row r="193" spans="31:77">
      <c r="AE193" s="1" t="str">
        <f>IF(M192="","",IF(Y193="B",IF(M192="P",BI193,""),IF(BG193="P",BI193,"")))</f>
        <v/>
      </c>
      <c r="AF193" s="1" t="str">
        <f>IF(M192="","",IF(Y193="B",IF(M192="B",BI193,""),IF(BG193="B",BI193,"")))</f>
        <v/>
      </c>
      <c r="AG193" s="1" t="str">
        <f>IF(M192="","",IF(Z193="B",IF(M192="P",BK193,""),IF(BG193="B",BK193,"")))</f>
        <v/>
      </c>
      <c r="AH193" s="1" t="str">
        <f>IF(M192="","",IF(Z193="B",IF(M192="B",BK193,""),IF(BG193="P",BK193,"")))</f>
        <v/>
      </c>
      <c r="AI193" s="1" t="str">
        <f t="shared" si="112"/>
        <v/>
      </c>
      <c r="AJ193" s="1" t="str">
        <f t="shared" si="113"/>
        <v/>
      </c>
      <c r="AK193" s="1">
        <f t="shared" si="110"/>
        <v>0</v>
      </c>
      <c r="AL193" s="1">
        <f t="shared" si="111"/>
        <v>0</v>
      </c>
      <c r="AP193" s="1" t="str">
        <f t="shared" si="107"/>
        <v>N</v>
      </c>
      <c r="AQ193" s="1" t="str">
        <f t="shared" si="114"/>
        <v>N</v>
      </c>
      <c r="AR193" s="1" t="str">
        <f t="shared" si="115"/>
        <v>N</v>
      </c>
      <c r="BS193" s="1">
        <f>General!A191</f>
        <v>0</v>
      </c>
      <c r="BT193" s="1">
        <f>General!B191</f>
        <v>0</v>
      </c>
      <c r="BU193" s="1">
        <f>General!C191</f>
        <v>0</v>
      </c>
      <c r="BV193" s="1">
        <f>General!D191</f>
        <v>0</v>
      </c>
      <c r="BX193" s="1">
        <f>General!F191</f>
        <v>0</v>
      </c>
      <c r="BY193" s="1">
        <f>General!G191</f>
        <v>0</v>
      </c>
    </row>
    <row r="194" spans="31:77">
      <c r="AE194" s="1" t="str">
        <f>IF(M193="","",IF(Y194="B",IF(M193="P",BI194,""),IF(BG194="P",BI194,"")))</f>
        <v/>
      </c>
      <c r="AF194" s="1" t="str">
        <f>IF(M193="","",IF(Y194="B",IF(M193="B",BI194,""),IF(BG194="B",BI194,"")))</f>
        <v/>
      </c>
      <c r="AG194" s="1" t="str">
        <f>IF(M193="","",IF(Z194="B",IF(M193="P",BK194,""),IF(BG194="B",BK194,"")))</f>
        <v/>
      </c>
      <c r="AH194" s="1" t="str">
        <f>IF(M193="","",IF(Z194="B",IF(M193="B",BK194,""),IF(BG194="P",BK194,"")))</f>
        <v/>
      </c>
      <c r="AI194" s="1" t="str">
        <f t="shared" si="112"/>
        <v/>
      </c>
      <c r="AJ194" s="1" t="str">
        <f t="shared" si="113"/>
        <v/>
      </c>
      <c r="AK194" s="1">
        <f t="shared" si="110"/>
        <v>0</v>
      </c>
      <c r="AL194" s="1">
        <f t="shared" si="111"/>
        <v>0</v>
      </c>
      <c r="AP194" s="1" t="str">
        <f t="shared" si="107"/>
        <v>N</v>
      </c>
      <c r="AQ194" s="1" t="str">
        <f t="shared" si="114"/>
        <v>N</v>
      </c>
      <c r="AR194" s="1" t="str">
        <f t="shared" si="115"/>
        <v>N</v>
      </c>
      <c r="BS194" s="1">
        <f>General!A192</f>
        <v>0</v>
      </c>
      <c r="BT194" s="1">
        <f>General!B192</f>
        <v>0</v>
      </c>
      <c r="BU194" s="1">
        <f>General!C192</f>
        <v>0</v>
      </c>
      <c r="BV194" s="1">
        <f>General!D192</f>
        <v>0</v>
      </c>
      <c r="BX194" s="1">
        <f>General!F192</f>
        <v>0</v>
      </c>
      <c r="BY194" s="1">
        <f>General!G192</f>
        <v>0</v>
      </c>
    </row>
    <row r="195" spans="31:77">
      <c r="AE195" s="1" t="str">
        <f>IF(M194="","",IF(Y195="B",IF(M194="P",BI195,""),IF(BG195="P",BI195,"")))</f>
        <v/>
      </c>
      <c r="AF195" s="1" t="str">
        <f>IF(M194="","",IF(Y195="B",IF(M194="B",BI195,""),IF(BG195="B",BI195,"")))</f>
        <v/>
      </c>
      <c r="AG195" s="1" t="str">
        <f>IF(M194="","",IF(Z195="B",IF(M194="P",BK195,""),IF(BG195="B",BK195,"")))</f>
        <v/>
      </c>
      <c r="AH195" s="1" t="str">
        <f>IF(M194="","",IF(Z195="B",IF(M194="B",BK195,""),IF(BG195="P",BK195,"")))</f>
        <v/>
      </c>
      <c r="AI195" s="1" t="str">
        <f t="shared" si="112"/>
        <v/>
      </c>
      <c r="AJ195" s="1" t="str">
        <f t="shared" si="113"/>
        <v/>
      </c>
      <c r="AK195" s="1">
        <f t="shared" si="110"/>
        <v>0</v>
      </c>
      <c r="AL195" s="1">
        <f t="shared" si="111"/>
        <v>0</v>
      </c>
      <c r="AP195" s="1" t="str">
        <f t="shared" si="107"/>
        <v>N</v>
      </c>
      <c r="AQ195" s="1" t="str">
        <f t="shared" si="114"/>
        <v>N</v>
      </c>
      <c r="AR195" s="1" t="str">
        <f t="shared" si="115"/>
        <v>N</v>
      </c>
      <c r="BS195" s="1">
        <f>General!A193</f>
        <v>0</v>
      </c>
      <c r="BT195" s="1">
        <f>General!B193</f>
        <v>0</v>
      </c>
      <c r="BU195" s="1">
        <f>General!C193</f>
        <v>0</v>
      </c>
      <c r="BV195" s="1">
        <f>General!D193</f>
        <v>0</v>
      </c>
      <c r="BX195" s="1">
        <f>General!F193</f>
        <v>0</v>
      </c>
      <c r="BY195" s="1">
        <f>General!G193</f>
        <v>0</v>
      </c>
    </row>
    <row r="196" spans="31:77">
      <c r="AE196" s="1" t="str">
        <f>IF(M195="","",IF(Y196="B",IF(M195="P",BI196,""),IF(BF196="B",BI196,"")))</f>
        <v/>
      </c>
      <c r="AF196" s="1" t="str">
        <f>IF(M195="","",IF(Y196="B",IF(M195="B",BI196,""),IF(BF196="P",BI196,"")))</f>
        <v/>
      </c>
      <c r="AH196" s="1" t="str">
        <f>IF(M195="","",IF(Z196="C",IF(M195="P",BK196,""),IF(M194="P",BK196,"")))</f>
        <v/>
      </c>
      <c r="AI196" s="1" t="str">
        <f t="shared" si="112"/>
        <v/>
      </c>
      <c r="AJ196" s="1" t="str">
        <f t="shared" si="113"/>
        <v/>
      </c>
      <c r="AK196" s="1">
        <f t="shared" si="110"/>
        <v>0</v>
      </c>
      <c r="AL196" s="1">
        <f t="shared" si="111"/>
        <v>0</v>
      </c>
      <c r="AP196" s="1" t="str">
        <f t="shared" si="107"/>
        <v>N</v>
      </c>
      <c r="AQ196" s="1" t="str">
        <f t="shared" si="114"/>
        <v>N</v>
      </c>
      <c r="AR196" s="1" t="str">
        <f t="shared" si="115"/>
        <v>N</v>
      </c>
      <c r="BS196" s="1">
        <f>General!A194</f>
        <v>0</v>
      </c>
      <c r="BT196" s="1">
        <f>General!B194</f>
        <v>0</v>
      </c>
      <c r="BU196" s="1">
        <f>General!C194</f>
        <v>0</v>
      </c>
      <c r="BV196" s="1">
        <f>General!D194</f>
        <v>0</v>
      </c>
      <c r="BX196" s="1">
        <f>General!F194</f>
        <v>0</v>
      </c>
      <c r="BY196" s="1">
        <f>General!G194</f>
        <v>0</v>
      </c>
    </row>
    <row r="197" spans="31:77">
      <c r="AE197" s="1" t="str">
        <f>IF(M196="","",IF(Y197="B",IF(M196="P",BI197,""),IF(BF197="B",BI197,"")))</f>
        <v/>
      </c>
      <c r="AF197" s="1" t="str">
        <f>IF(M196="","",IF(Y197="B",IF(M196="B",BI197,""),IF(BF197="P",BI197,"")))</f>
        <v/>
      </c>
      <c r="AH197" s="1" t="str">
        <f>IF(M196="","",IF(Z197="C",IF(M196="P",BK197,""),IF(M195="P",BK197,"")))</f>
        <v/>
      </c>
      <c r="AI197" s="1" t="str">
        <f t="shared" si="112"/>
        <v/>
      </c>
      <c r="AJ197" s="1" t="str">
        <f t="shared" si="113"/>
        <v/>
      </c>
      <c r="AK197" s="1">
        <f t="shared" si="110"/>
        <v>0</v>
      </c>
      <c r="AL197" s="1">
        <f t="shared" si="111"/>
        <v>0</v>
      </c>
      <c r="AP197" s="1" t="str">
        <f t="shared" si="107"/>
        <v>N</v>
      </c>
      <c r="AQ197" s="1" t="str">
        <f t="shared" si="114"/>
        <v>N</v>
      </c>
      <c r="AR197" s="1" t="str">
        <f t="shared" si="115"/>
        <v>N</v>
      </c>
      <c r="BS197" s="1">
        <f>General!A195</f>
        <v>0</v>
      </c>
      <c r="BT197" s="1">
        <f>General!B195</f>
        <v>0</v>
      </c>
      <c r="BU197" s="1">
        <f>General!C195</f>
        <v>0</v>
      </c>
      <c r="BV197" s="1">
        <f>General!D195</f>
        <v>0</v>
      </c>
      <c r="BX197" s="1">
        <f>General!F195</f>
        <v>0</v>
      </c>
      <c r="BY197" s="1">
        <f>General!G195</f>
        <v>0</v>
      </c>
    </row>
    <row r="198" spans="31:77">
      <c r="AE198" s="1" t="str">
        <f>IF(M197="","",IF(Y198="B",IF(M197="P",BI198,""),IF(BF198="B",BI198,"")))</f>
        <v/>
      </c>
      <c r="AF198" s="1" t="str">
        <f>IF(M197="","",IF(Y198="B",IF(M197="B",BI198,""),IF(BF198="P",BI198,"")))</f>
        <v/>
      </c>
      <c r="AH198" s="1" t="str">
        <f>IF(M197="","",IF(Z198="C",IF(M197="P",BK198,""),IF(M196="P",BK198,"")))</f>
        <v/>
      </c>
      <c r="AI198" s="1" t="str">
        <f t="shared" si="112"/>
        <v/>
      </c>
      <c r="AJ198" s="1" t="str">
        <f t="shared" si="113"/>
        <v/>
      </c>
      <c r="AK198" s="1">
        <f t="shared" si="110"/>
        <v>0</v>
      </c>
      <c r="AL198" s="1">
        <f t="shared" si="111"/>
        <v>0</v>
      </c>
      <c r="AP198" s="1" t="str">
        <f t="shared" si="107"/>
        <v>N</v>
      </c>
      <c r="AQ198" s="1" t="str">
        <f t="shared" si="114"/>
        <v>N</v>
      </c>
      <c r="AR198" s="1" t="str">
        <f t="shared" si="115"/>
        <v>N</v>
      </c>
      <c r="BS198" s="1">
        <f>General!A196</f>
        <v>0</v>
      </c>
      <c r="BT198" s="1">
        <f>General!B196</f>
        <v>0</v>
      </c>
      <c r="BU198" s="1">
        <f>General!C196</f>
        <v>0</v>
      </c>
      <c r="BV198" s="1">
        <f>General!D196</f>
        <v>0</v>
      </c>
      <c r="BX198" s="1">
        <f>General!F196</f>
        <v>0</v>
      </c>
      <c r="BY198" s="1">
        <f>General!G196</f>
        <v>0</v>
      </c>
    </row>
    <row r="199" spans="31:77">
      <c r="AE199" s="1" t="str">
        <f>IF(M198="","",IF(Y199="B",IF(M198="P",BI199,""),IF(BF199="B",BI199,"")))</f>
        <v/>
      </c>
      <c r="AF199" s="1" t="str">
        <f>IF(M198="","",IF(Y199="B",IF(M198="B",BI199,""),IF(BF199="P",BI199,"")))</f>
        <v/>
      </c>
      <c r="AH199" s="1" t="str">
        <f>IF(M198="","",IF(Z199="C",IF(M198="P",BK199,""),IF(M197="P",BK199,"")))</f>
        <v/>
      </c>
      <c r="AI199" s="1" t="str">
        <f t="shared" si="112"/>
        <v/>
      </c>
      <c r="AJ199" s="1" t="str">
        <f t="shared" si="113"/>
        <v/>
      </c>
      <c r="AK199" s="1">
        <f t="shared" si="110"/>
        <v>0</v>
      </c>
      <c r="AL199" s="1">
        <f t="shared" si="111"/>
        <v>0</v>
      </c>
      <c r="AP199" s="1" t="str">
        <f t="shared" si="107"/>
        <v>N</v>
      </c>
      <c r="AQ199" s="1" t="str">
        <f t="shared" si="114"/>
        <v>N</v>
      </c>
      <c r="AR199" s="1" t="str">
        <f t="shared" si="115"/>
        <v>N</v>
      </c>
      <c r="BS199" s="1">
        <f>General!A197</f>
        <v>0</v>
      </c>
      <c r="BT199" s="1">
        <f>General!B197</f>
        <v>0</v>
      </c>
      <c r="BU199" s="1">
        <f>General!C197</f>
        <v>0</v>
      </c>
      <c r="BV199" s="1">
        <f>General!D197</f>
        <v>0</v>
      </c>
      <c r="BX199" s="1">
        <f>General!F197</f>
        <v>0</v>
      </c>
      <c r="BY199" s="1">
        <f>General!G197</f>
        <v>0</v>
      </c>
    </row>
    <row r="200" spans="31:77">
      <c r="AE200" s="1" t="str">
        <f>IF(M199="","",IF(Y200="B",IF(M199="P",BI200,""),IF(BF200="B",BI200,"")))</f>
        <v/>
      </c>
      <c r="AF200" s="1" t="str">
        <f>IF(M199="","",IF(Y200="B",IF(M199="B",BI200,""),IF(BF200="P",BI200,"")))</f>
        <v/>
      </c>
      <c r="AH200" s="1" t="str">
        <f>IF(M199="","",IF(Z200="C",IF(M199="P",BK200,""),IF(M198="P",BK200,"")))</f>
        <v/>
      </c>
      <c r="AI200" s="1" t="str">
        <f t="shared" si="112"/>
        <v/>
      </c>
      <c r="AJ200" s="1" t="str">
        <f t="shared" si="113"/>
        <v/>
      </c>
      <c r="AK200" s="1">
        <f t="shared" si="110"/>
        <v>0</v>
      </c>
      <c r="AL200" s="1">
        <f t="shared" si="111"/>
        <v>0</v>
      </c>
      <c r="AP200" s="1" t="str">
        <f t="shared" si="107"/>
        <v>N</v>
      </c>
      <c r="AQ200" s="1" t="str">
        <f t="shared" si="114"/>
        <v>N</v>
      </c>
      <c r="AR200" s="1" t="str">
        <f t="shared" si="115"/>
        <v>N</v>
      </c>
      <c r="BS200" s="1">
        <f>General!A198</f>
        <v>0</v>
      </c>
      <c r="BT200" s="1">
        <f>General!B198</f>
        <v>0</v>
      </c>
      <c r="BU200" s="1">
        <f>General!C198</f>
        <v>0</v>
      </c>
      <c r="BV200" s="1">
        <f>General!D198</f>
        <v>0</v>
      </c>
      <c r="BX200" s="1">
        <f>General!F198</f>
        <v>0</v>
      </c>
      <c r="BY200" s="1">
        <f>General!G198</f>
        <v>0</v>
      </c>
    </row>
    <row r="201" spans="31:77">
      <c r="AE201" s="1" t="str">
        <f>IF(M200="","",IF(Y201="B",IF(M200="P",BI201,""),IF(BF201="B",BI201,"")))</f>
        <v/>
      </c>
      <c r="AF201" s="1" t="str">
        <f>IF(M200="","",IF(Y201="B",IF(M200="B",BI201,""),IF(BF201="P",BI201,"")))</f>
        <v/>
      </c>
      <c r="AH201" s="1" t="str">
        <f>IF(M200="","",IF(Z201="C",IF(M200="P",BK201,""),IF(M199="P",BK201,"")))</f>
        <v/>
      </c>
      <c r="AI201" s="1" t="str">
        <f t="shared" si="112"/>
        <v/>
      </c>
      <c r="AJ201" s="1" t="str">
        <f t="shared" si="113"/>
        <v/>
      </c>
      <c r="AK201" s="1">
        <f t="shared" si="110"/>
        <v>0</v>
      </c>
      <c r="AL201" s="1">
        <f t="shared" si="111"/>
        <v>0</v>
      </c>
      <c r="AP201" s="1" t="str">
        <f t="shared" si="107"/>
        <v>N</v>
      </c>
      <c r="AQ201" s="1" t="str">
        <f t="shared" si="114"/>
        <v>N</v>
      </c>
      <c r="AR201" s="1" t="str">
        <f t="shared" si="115"/>
        <v>N</v>
      </c>
      <c r="BS201" s="1">
        <f>General!A199</f>
        <v>0</v>
      </c>
      <c r="BT201" s="1">
        <f>General!B199</f>
        <v>0</v>
      </c>
      <c r="BU201" s="1">
        <f>General!C199</f>
        <v>0</v>
      </c>
      <c r="BV201" s="1">
        <f>General!D199</f>
        <v>0</v>
      </c>
      <c r="BX201" s="1">
        <f>General!F199</f>
        <v>0</v>
      </c>
      <c r="BY201" s="1">
        <f>General!G199</f>
        <v>0</v>
      </c>
    </row>
    <row r="202" spans="31:77">
      <c r="AE202" s="1" t="str">
        <f>IF(M201="","",IF(Y202="B",IF(M201="P",BI202,""),IF(BF202="B",BI202,"")))</f>
        <v/>
      </c>
      <c r="AF202" s="1" t="str">
        <f>IF(M201="","",IF(Y202="B",IF(M201="B",BI202,""),IF(BF202="P",BI202,"")))</f>
        <v/>
      </c>
      <c r="AH202" s="1" t="str">
        <f>IF(M201="","",IF(Z202="C",IF(M201="P",BK202,""),IF(M200="P",BK202,"")))</f>
        <v/>
      </c>
      <c r="AI202" s="1" t="str">
        <f t="shared" ref="AI202:AI209" si="116">IF(M201="","",IF(AND(AE202="L5",AH202="L5",AY202=""),"L0",AX202))</f>
        <v/>
      </c>
      <c r="AJ202" s="1" t="str">
        <f t="shared" ref="AJ202:AJ209" si="117">IF(M201="","",IF(AND(AF202="L5",AH202="L5",AX202=""),"L0",AY202))</f>
        <v/>
      </c>
      <c r="AK202" s="1">
        <f t="shared" si="110"/>
        <v>0</v>
      </c>
      <c r="AL202" s="1">
        <f t="shared" si="111"/>
        <v>0</v>
      </c>
      <c r="AP202" s="1" t="str">
        <f t="shared" ref="AP202:AP229" si="118">IF(OR(F198&amp;F199&amp;F200="WLW",F199&amp;F200="WW"),"Y","N")</f>
        <v>N</v>
      </c>
      <c r="AQ202" s="1" t="str">
        <f t="shared" ref="AQ202" si="119">IF(OR(K198&amp;K199&amp;K200="WLW",K199&amp;K200="WW"),"Y","N")</f>
        <v>N</v>
      </c>
      <c r="AR202" s="1" t="str">
        <f t="shared" ref="AR202" si="120">IF(OR(R198&amp;R199&amp;R200="WLW",R199&amp;R200="WW"),"Y","N")</f>
        <v>N</v>
      </c>
      <c r="BS202" s="1">
        <f>General!A200</f>
        <v>0</v>
      </c>
      <c r="BT202" s="1">
        <f>General!B200</f>
        <v>0</v>
      </c>
      <c r="BU202" s="1">
        <f>General!C200</f>
        <v>0</v>
      </c>
      <c r="BV202" s="1">
        <f>General!D200</f>
        <v>0</v>
      </c>
      <c r="BX202" s="1">
        <f>General!F200</f>
        <v>0</v>
      </c>
      <c r="BY202" s="1">
        <f>General!G200</f>
        <v>0</v>
      </c>
    </row>
    <row r="203" spans="31:77">
      <c r="AE203" s="1" t="str">
        <f>IF(M202="","",IF(Y203="B",IF(M202="P",BI203,""),IF(BF203="B",BI203,"")))</f>
        <v/>
      </c>
      <c r="AF203" s="1" t="str">
        <f>IF(M202="","",IF(Y203="B",IF(M202="B",BI203,""),IF(BF203="P",BI203,"")))</f>
        <v/>
      </c>
      <c r="AH203" s="1" t="str">
        <f>IF(M202="","",IF(Z203="C",IF(M202="P",BK203,""),IF(M201="P",BK203,"")))</f>
        <v/>
      </c>
      <c r="AI203" s="1" t="str">
        <f t="shared" si="116"/>
        <v/>
      </c>
      <c r="AJ203" s="1" t="str">
        <f t="shared" si="117"/>
        <v/>
      </c>
      <c r="AK203" s="1">
        <f t="shared" ref="AK203:AK246" si="121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22">IF(E203="",0,IF(OR(E203="B",E203="XB"),1,INT(RIGHT(E203))))+IF(J203="",0,IF(OR(J203="B",J203="XB"),1,INT(RIGHT(J203))))+IF(Q203="",0,IF(OR(Q203="B",Q203="XB"),1,INT(RIGHT(Q203))))</f>
        <v>0</v>
      </c>
      <c r="AP203" s="1" t="str">
        <f t="shared" si="118"/>
        <v>N</v>
      </c>
      <c r="AQ203" s="1" t="str">
        <f t="shared" ref="AQ203:AQ229" si="123">IF(OR(K199&amp;K200&amp;K201="WLW",K200&amp;K201="WW"),"Y","N")</f>
        <v>N</v>
      </c>
      <c r="AR203" s="1" t="str">
        <f t="shared" ref="AR203:AR229" si="124">IF(OR(R199&amp;R200&amp;R201="WLW",R200&amp;R201="WW"),"Y","N")</f>
        <v>N</v>
      </c>
      <c r="BS203" s="1">
        <f>General!A201</f>
        <v>0</v>
      </c>
      <c r="BT203" s="1">
        <f>General!B201</f>
        <v>0</v>
      </c>
      <c r="BU203" s="1">
        <f>General!C201</f>
        <v>0</v>
      </c>
      <c r="BV203" s="1">
        <f>General!D201</f>
        <v>0</v>
      </c>
      <c r="BX203" s="1">
        <f>General!F201</f>
        <v>0</v>
      </c>
      <c r="BY203" s="1">
        <f>General!G201</f>
        <v>0</v>
      </c>
    </row>
    <row r="204" spans="31:77">
      <c r="AE204" s="1" t="str">
        <f>IF(M203="","",IF(Y204="B",IF(M203="P",BI204,""),IF(BF204="B",BI204,"")))</f>
        <v/>
      </c>
      <c r="AF204" s="1" t="str">
        <f>IF(M203="","",IF(Y204="B",IF(M203="B",BI204,""),IF(BF204="P",BI204,"")))</f>
        <v/>
      </c>
      <c r="AH204" s="1" t="str">
        <f>IF(M203="","",IF(Z204="C",IF(M203="P",BK204,""),IF(M202="P",BK204,"")))</f>
        <v/>
      </c>
      <c r="AI204" s="1" t="str">
        <f t="shared" si="116"/>
        <v/>
      </c>
      <c r="AJ204" s="1" t="str">
        <f t="shared" si="117"/>
        <v/>
      </c>
      <c r="AK204" s="1">
        <f t="shared" si="121"/>
        <v>0</v>
      </c>
      <c r="AL204" s="1">
        <f t="shared" si="122"/>
        <v>0</v>
      </c>
      <c r="AP204" s="1" t="str">
        <f t="shared" si="118"/>
        <v>N</v>
      </c>
      <c r="AQ204" s="1" t="str">
        <f t="shared" si="123"/>
        <v>N</v>
      </c>
      <c r="AR204" s="1" t="str">
        <f t="shared" si="124"/>
        <v>N</v>
      </c>
      <c r="BS204" s="1">
        <f>General!A202</f>
        <v>0</v>
      </c>
      <c r="BT204" s="1">
        <f>General!B202</f>
        <v>0</v>
      </c>
      <c r="BU204" s="1">
        <f>General!C202</f>
        <v>0</v>
      </c>
      <c r="BV204" s="1">
        <f>General!D202</f>
        <v>0</v>
      </c>
      <c r="BX204" s="1">
        <f>General!F202</f>
        <v>0</v>
      </c>
      <c r="BY204" s="1">
        <f>General!G202</f>
        <v>0</v>
      </c>
    </row>
    <row r="205" spans="31:77">
      <c r="AE205" s="1" t="str">
        <f>IF(M204="","",IF(Y205="B",IF(M204="P",BI205,""),IF(BF205="B",BI205,"")))</f>
        <v/>
      </c>
      <c r="AF205" s="1" t="str">
        <f>IF(M204="","",IF(Y205="B",IF(M204="B",BI205,""),IF(BF205="P",BI205,"")))</f>
        <v/>
      </c>
      <c r="AH205" s="1" t="str">
        <f>IF(M204="","",IF(Z205="C",IF(M204="P",BK205,""),IF(M203="P",BK205,"")))</f>
        <v/>
      </c>
      <c r="AI205" s="1" t="str">
        <f t="shared" si="116"/>
        <v/>
      </c>
      <c r="AJ205" s="1" t="str">
        <f t="shared" si="117"/>
        <v/>
      </c>
      <c r="AK205" s="1">
        <f t="shared" si="121"/>
        <v>0</v>
      </c>
      <c r="AL205" s="1">
        <f t="shared" si="122"/>
        <v>0</v>
      </c>
      <c r="AP205" s="1" t="str">
        <f t="shared" si="118"/>
        <v>N</v>
      </c>
      <c r="AQ205" s="1" t="str">
        <f t="shared" si="123"/>
        <v>N</v>
      </c>
      <c r="AR205" s="1" t="str">
        <f t="shared" si="124"/>
        <v>N</v>
      </c>
      <c r="BS205" s="1">
        <f>General!A203</f>
        <v>0</v>
      </c>
      <c r="BT205" s="1">
        <f>General!B203</f>
        <v>0</v>
      </c>
      <c r="BU205" s="1">
        <f>General!C203</f>
        <v>0</v>
      </c>
      <c r="BV205" s="1">
        <f>General!D203</f>
        <v>0</v>
      </c>
      <c r="BX205" s="1">
        <f>General!F203</f>
        <v>0</v>
      </c>
      <c r="BY205" s="1">
        <f>General!G203</f>
        <v>0</v>
      </c>
    </row>
    <row r="206" spans="31:77">
      <c r="AE206" s="1" t="str">
        <f>IF(M205="","",IF(Y206="B",IF(M205="P",BI206,""),IF(BF206="B",BI206,"")))</f>
        <v/>
      </c>
      <c r="AF206" s="1" t="str">
        <f>IF(M205="","",IF(Y206="B",IF(M205="B",BI206,""),IF(BF206="P",BI206,"")))</f>
        <v/>
      </c>
      <c r="AH206" s="1" t="str">
        <f>IF(M205="","",IF(Z206="C",IF(M205="P",BK206,""),IF(M204="P",BK206,"")))</f>
        <v/>
      </c>
      <c r="AI206" s="1" t="str">
        <f t="shared" si="116"/>
        <v/>
      </c>
      <c r="AJ206" s="1" t="str">
        <f t="shared" si="117"/>
        <v/>
      </c>
      <c r="AK206" s="1">
        <f t="shared" si="121"/>
        <v>0</v>
      </c>
      <c r="AL206" s="1">
        <f t="shared" si="122"/>
        <v>0</v>
      </c>
      <c r="AP206" s="1" t="str">
        <f t="shared" si="118"/>
        <v>N</v>
      </c>
      <c r="AQ206" s="1" t="str">
        <f t="shared" si="123"/>
        <v>N</v>
      </c>
      <c r="AR206" s="1" t="str">
        <f t="shared" si="124"/>
        <v>N</v>
      </c>
      <c r="BS206" s="1">
        <f>General!A204</f>
        <v>0</v>
      </c>
      <c r="BT206" s="1">
        <f>General!B204</f>
        <v>0</v>
      </c>
      <c r="BU206" s="1">
        <f>General!C204</f>
        <v>0</v>
      </c>
      <c r="BV206" s="1">
        <f>General!D204</f>
        <v>0</v>
      </c>
      <c r="BX206" s="1">
        <f>General!F204</f>
        <v>0</v>
      </c>
      <c r="BY206" s="1">
        <f>General!G204</f>
        <v>0</v>
      </c>
    </row>
    <row r="207" spans="31:77">
      <c r="AE207" s="1" t="str">
        <f>IF(M206="","",IF(Y207="B",IF(M206="P",BI207,""),IF(BF207="B",BI207,"")))</f>
        <v/>
      </c>
      <c r="AF207" s="1" t="str">
        <f>IF(M206="","",IF(Y207="B",IF(M206="B",BI207,""),IF(BF207="P",BI207,"")))</f>
        <v/>
      </c>
      <c r="AH207" s="1" t="str">
        <f>IF(M206="","",IF(Z207="C",IF(M206="P",BK207,""),IF(M205="P",BK207,"")))</f>
        <v/>
      </c>
      <c r="AI207" s="1" t="str">
        <f t="shared" si="116"/>
        <v/>
      </c>
      <c r="AJ207" s="1" t="str">
        <f t="shared" si="117"/>
        <v/>
      </c>
      <c r="AK207" s="1">
        <f t="shared" si="121"/>
        <v>0</v>
      </c>
      <c r="AL207" s="1">
        <f t="shared" si="122"/>
        <v>0</v>
      </c>
      <c r="AP207" s="1" t="str">
        <f t="shared" si="118"/>
        <v>N</v>
      </c>
      <c r="AQ207" s="1" t="str">
        <f t="shared" si="123"/>
        <v>N</v>
      </c>
      <c r="AR207" s="1" t="str">
        <f t="shared" si="124"/>
        <v>N</v>
      </c>
      <c r="BS207" s="1">
        <f>General!A205</f>
        <v>0</v>
      </c>
      <c r="BT207" s="1">
        <f>General!B205</f>
        <v>0</v>
      </c>
      <c r="BU207" s="1">
        <f>General!C205</f>
        <v>0</v>
      </c>
      <c r="BV207" s="1">
        <f>General!D205</f>
        <v>0</v>
      </c>
      <c r="BX207" s="1">
        <f>General!F205</f>
        <v>0</v>
      </c>
      <c r="BY207" s="1">
        <f>General!G205</f>
        <v>0</v>
      </c>
    </row>
    <row r="208" spans="31:77">
      <c r="AE208" s="1" t="str">
        <f>IF(M207="","",IF(Y208="B",IF(M207="P",BI208,""),IF(BF208="B",BI208,"")))</f>
        <v/>
      </c>
      <c r="AF208" s="1" t="str">
        <f>IF(M207="","",IF(Y208="B",IF(M207="B",BI208,""),IF(BF208="P",BI208,"")))</f>
        <v/>
      </c>
      <c r="AH208" s="1" t="str">
        <f>IF(M207="","",IF(Z208="C",IF(M207="P",BK208,""),IF(M206="P",BK208,"")))</f>
        <v/>
      </c>
      <c r="AI208" s="1" t="str">
        <f t="shared" si="116"/>
        <v/>
      </c>
      <c r="AJ208" s="1" t="str">
        <f t="shared" si="117"/>
        <v/>
      </c>
      <c r="AK208" s="1">
        <f t="shared" si="121"/>
        <v>0</v>
      </c>
      <c r="AL208" s="1">
        <f t="shared" si="122"/>
        <v>0</v>
      </c>
      <c r="AP208" s="1" t="str">
        <f t="shared" si="118"/>
        <v>N</v>
      </c>
      <c r="AQ208" s="1" t="str">
        <f t="shared" si="123"/>
        <v>N</v>
      </c>
      <c r="AR208" s="1" t="str">
        <f t="shared" si="124"/>
        <v>N</v>
      </c>
      <c r="BS208" s="1">
        <f>General!A206</f>
        <v>0</v>
      </c>
      <c r="BT208" s="1">
        <f>General!B206</f>
        <v>0</v>
      </c>
      <c r="BU208" s="1">
        <f>General!C206</f>
        <v>0</v>
      </c>
      <c r="BV208" s="1">
        <f>General!D206</f>
        <v>0</v>
      </c>
      <c r="BX208" s="1">
        <f>General!F206</f>
        <v>0</v>
      </c>
      <c r="BY208" s="1">
        <f>General!G206</f>
        <v>0</v>
      </c>
    </row>
    <row r="209" spans="31:77">
      <c r="AE209" s="1" t="str">
        <f>IF(M208="","",IF(Y209="B",IF(M208="P",BI209,""),IF(BF209="B",BI209,"")))</f>
        <v/>
      </c>
      <c r="AF209" s="1" t="str">
        <f>IF(M208="","",IF(Y209="B",IF(M208="B",BI209,""),IF(BF209="P",BI209,"")))</f>
        <v/>
      </c>
      <c r="AH209" s="1" t="str">
        <f>IF(M208="","",IF(Z209="C",IF(M208="P",BK209,""),IF(M207="P",BK209,"")))</f>
        <v/>
      </c>
      <c r="AI209" s="1" t="str">
        <f t="shared" si="116"/>
        <v/>
      </c>
      <c r="AJ209" s="1" t="str">
        <f t="shared" si="117"/>
        <v/>
      </c>
      <c r="AK209" s="1">
        <f t="shared" si="121"/>
        <v>0</v>
      </c>
      <c r="AL209" s="1">
        <f t="shared" si="122"/>
        <v>0</v>
      </c>
      <c r="AP209" s="1" t="str">
        <f t="shared" si="118"/>
        <v>N</v>
      </c>
      <c r="AQ209" s="1" t="str">
        <f t="shared" si="123"/>
        <v>N</v>
      </c>
      <c r="AR209" s="1" t="str">
        <f t="shared" si="124"/>
        <v>N</v>
      </c>
      <c r="BS209" s="1">
        <f>General!A207</f>
        <v>0</v>
      </c>
      <c r="BT209" s="1">
        <f>General!B207</f>
        <v>0</v>
      </c>
      <c r="BU209" s="1">
        <f>General!C207</f>
        <v>0</v>
      </c>
      <c r="BV209" s="1">
        <f>General!D207</f>
        <v>0</v>
      </c>
      <c r="BX209" s="1">
        <f>General!F207</f>
        <v>0</v>
      </c>
      <c r="BY209" s="1">
        <f>General!G207</f>
        <v>0</v>
      </c>
    </row>
    <row r="210" spans="31:77">
      <c r="AK210" s="1">
        <f t="shared" si="121"/>
        <v>0</v>
      </c>
      <c r="AL210" s="1">
        <f t="shared" si="122"/>
        <v>0</v>
      </c>
      <c r="AP210" s="1" t="str">
        <f t="shared" si="118"/>
        <v>N</v>
      </c>
      <c r="AQ210" s="1" t="str">
        <f t="shared" si="123"/>
        <v>N</v>
      </c>
      <c r="AR210" s="1" t="str">
        <f t="shared" si="124"/>
        <v>N</v>
      </c>
      <c r="BS210" s="1">
        <f>General!A208</f>
        <v>0</v>
      </c>
      <c r="BT210" s="1">
        <f>General!B208</f>
        <v>0</v>
      </c>
      <c r="BU210" s="1">
        <f>General!C208</f>
        <v>0</v>
      </c>
      <c r="BV210" s="1">
        <f>General!D208</f>
        <v>0</v>
      </c>
      <c r="BX210" s="1">
        <f>General!F208</f>
        <v>0</v>
      </c>
      <c r="BY210" s="1">
        <f>General!G208</f>
        <v>0</v>
      </c>
    </row>
    <row r="211" spans="31:77">
      <c r="AK211" s="1">
        <f t="shared" si="121"/>
        <v>0</v>
      </c>
      <c r="AL211" s="1">
        <f t="shared" si="122"/>
        <v>0</v>
      </c>
      <c r="AP211" s="1" t="str">
        <f t="shared" si="118"/>
        <v>N</v>
      </c>
      <c r="AQ211" s="1" t="str">
        <f t="shared" si="123"/>
        <v>N</v>
      </c>
      <c r="AR211" s="1" t="str">
        <f t="shared" si="124"/>
        <v>N</v>
      </c>
      <c r="BS211" s="1">
        <f>General!A209</f>
        <v>0</v>
      </c>
      <c r="BT211" s="1">
        <f>General!B209</f>
        <v>0</v>
      </c>
      <c r="BU211" s="1">
        <f>General!C209</f>
        <v>0</v>
      </c>
      <c r="BV211" s="1">
        <f>General!D209</f>
        <v>0</v>
      </c>
      <c r="BX211" s="1">
        <f>General!F209</f>
        <v>0</v>
      </c>
      <c r="BY211" s="1">
        <f>General!G209</f>
        <v>0</v>
      </c>
    </row>
    <row r="212" spans="31:77">
      <c r="AK212" s="1">
        <f t="shared" si="121"/>
        <v>0</v>
      </c>
      <c r="AL212" s="1">
        <f t="shared" si="122"/>
        <v>0</v>
      </c>
      <c r="AP212" s="1" t="str">
        <f t="shared" si="118"/>
        <v>N</v>
      </c>
      <c r="AQ212" s="1" t="str">
        <f t="shared" si="123"/>
        <v>N</v>
      </c>
      <c r="AR212" s="1" t="str">
        <f t="shared" si="124"/>
        <v>N</v>
      </c>
      <c r="BS212" s="1">
        <f>General!A210</f>
        <v>0</v>
      </c>
      <c r="BT212" s="1">
        <f>General!B210</f>
        <v>0</v>
      </c>
      <c r="BU212" s="1">
        <f>General!C210</f>
        <v>0</v>
      </c>
      <c r="BV212" s="1">
        <f>General!D210</f>
        <v>0</v>
      </c>
      <c r="BX212" s="1">
        <f>General!F210</f>
        <v>0</v>
      </c>
      <c r="BY212" s="1">
        <f>General!G210</f>
        <v>0</v>
      </c>
    </row>
    <row r="213" spans="31:77">
      <c r="AK213" s="1">
        <f t="shared" si="121"/>
        <v>0</v>
      </c>
      <c r="AL213" s="1">
        <f t="shared" si="122"/>
        <v>0</v>
      </c>
      <c r="AP213" s="1" t="str">
        <f t="shared" si="118"/>
        <v>N</v>
      </c>
      <c r="AQ213" s="1" t="str">
        <f t="shared" si="123"/>
        <v>N</v>
      </c>
      <c r="AR213" s="1" t="str">
        <f t="shared" si="124"/>
        <v>N</v>
      </c>
      <c r="BS213" s="1">
        <f>General!A211</f>
        <v>0</v>
      </c>
      <c r="BT213" s="1">
        <f>General!B211</f>
        <v>0</v>
      </c>
      <c r="BU213" s="1">
        <f>General!C211</f>
        <v>0</v>
      </c>
      <c r="BV213" s="1">
        <f>General!D211</f>
        <v>0</v>
      </c>
      <c r="BX213" s="1">
        <f>General!F211</f>
        <v>0</v>
      </c>
      <c r="BY213" s="1">
        <f>General!G211</f>
        <v>0</v>
      </c>
    </row>
    <row r="214" spans="31:77">
      <c r="AK214" s="1">
        <f t="shared" si="121"/>
        <v>0</v>
      </c>
      <c r="AL214" s="1">
        <f t="shared" si="122"/>
        <v>0</v>
      </c>
      <c r="AP214" s="1" t="str">
        <f t="shared" si="118"/>
        <v>N</v>
      </c>
      <c r="AQ214" s="1" t="str">
        <f t="shared" si="123"/>
        <v>N</v>
      </c>
      <c r="AR214" s="1" t="str">
        <f t="shared" si="124"/>
        <v>N</v>
      </c>
      <c r="BS214" s="1">
        <f>General!A212</f>
        <v>0</v>
      </c>
      <c r="BT214" s="1">
        <f>General!B212</f>
        <v>0</v>
      </c>
      <c r="BU214" s="1">
        <f>General!C212</f>
        <v>0</v>
      </c>
      <c r="BV214" s="1">
        <f>General!D212</f>
        <v>0</v>
      </c>
      <c r="BX214" s="1">
        <f>General!F212</f>
        <v>0</v>
      </c>
      <c r="BY214" s="1">
        <f>General!G212</f>
        <v>0</v>
      </c>
    </row>
    <row r="215" spans="31:77">
      <c r="AK215" s="1">
        <f t="shared" si="121"/>
        <v>0</v>
      </c>
      <c r="AL215" s="1">
        <f t="shared" si="122"/>
        <v>0</v>
      </c>
      <c r="AP215" s="1" t="str">
        <f t="shared" si="118"/>
        <v>N</v>
      </c>
      <c r="AQ215" s="1" t="str">
        <f t="shared" si="123"/>
        <v>N</v>
      </c>
      <c r="AR215" s="1" t="str">
        <f t="shared" si="124"/>
        <v>N</v>
      </c>
      <c r="BS215" s="1">
        <f>General!A213</f>
        <v>0</v>
      </c>
      <c r="BT215" s="1">
        <f>General!B213</f>
        <v>0</v>
      </c>
      <c r="BU215" s="1">
        <f>General!C213</f>
        <v>0</v>
      </c>
      <c r="BV215" s="1">
        <f>General!D213</f>
        <v>0</v>
      </c>
      <c r="BX215" s="1">
        <f>General!F213</f>
        <v>0</v>
      </c>
      <c r="BY215" s="1">
        <f>General!G213</f>
        <v>0</v>
      </c>
    </row>
    <row r="216" spans="31:77">
      <c r="AK216" s="1">
        <f t="shared" si="121"/>
        <v>0</v>
      </c>
      <c r="AL216" s="1">
        <f t="shared" si="122"/>
        <v>0</v>
      </c>
      <c r="AP216" s="1" t="str">
        <f t="shared" si="118"/>
        <v>N</v>
      </c>
      <c r="AQ216" s="1" t="str">
        <f t="shared" si="123"/>
        <v>N</v>
      </c>
      <c r="AR216" s="1" t="str">
        <f t="shared" si="124"/>
        <v>N</v>
      </c>
      <c r="BS216" s="1">
        <f>General!A214</f>
        <v>0</v>
      </c>
      <c r="BT216" s="1">
        <f>General!B214</f>
        <v>0</v>
      </c>
      <c r="BU216" s="1">
        <f>General!C214</f>
        <v>0</v>
      </c>
      <c r="BV216" s="1">
        <f>General!D214</f>
        <v>0</v>
      </c>
      <c r="BX216" s="1">
        <f>General!F214</f>
        <v>0</v>
      </c>
      <c r="BY216" s="1">
        <f>General!G214</f>
        <v>0</v>
      </c>
    </row>
    <row r="217" spans="31:77">
      <c r="AK217" s="1">
        <f t="shared" si="121"/>
        <v>0</v>
      </c>
      <c r="AL217" s="1">
        <f t="shared" si="122"/>
        <v>0</v>
      </c>
      <c r="AP217" s="1" t="str">
        <f t="shared" si="118"/>
        <v>N</v>
      </c>
      <c r="AQ217" s="1" t="str">
        <f t="shared" si="123"/>
        <v>N</v>
      </c>
      <c r="AR217" s="1" t="str">
        <f t="shared" si="124"/>
        <v>N</v>
      </c>
      <c r="BS217" s="1">
        <f>General!A215</f>
        <v>0</v>
      </c>
      <c r="BT217" s="1">
        <f>General!B215</f>
        <v>0</v>
      </c>
      <c r="BU217" s="1">
        <f>General!C215</f>
        <v>0</v>
      </c>
      <c r="BV217" s="1">
        <f>General!D215</f>
        <v>0</v>
      </c>
      <c r="BX217" s="1">
        <f>General!F215</f>
        <v>0</v>
      </c>
      <c r="BY217" s="1">
        <f>General!G215</f>
        <v>0</v>
      </c>
    </row>
    <row r="218" spans="31:77">
      <c r="AK218" s="1">
        <f t="shared" si="121"/>
        <v>0</v>
      </c>
      <c r="AL218" s="1">
        <f t="shared" si="122"/>
        <v>0</v>
      </c>
      <c r="AP218" s="1" t="str">
        <f t="shared" si="118"/>
        <v>N</v>
      </c>
      <c r="AQ218" s="1" t="str">
        <f t="shared" si="123"/>
        <v>N</v>
      </c>
      <c r="AR218" s="1" t="str">
        <f t="shared" si="124"/>
        <v>N</v>
      </c>
      <c r="BS218" s="1">
        <f>General!A216</f>
        <v>0</v>
      </c>
      <c r="BT218" s="1">
        <f>General!B216</f>
        <v>0</v>
      </c>
      <c r="BU218" s="1">
        <f>General!C216</f>
        <v>0</v>
      </c>
      <c r="BV218" s="1">
        <f>General!D216</f>
        <v>0</v>
      </c>
      <c r="BX218" s="1">
        <f>General!F216</f>
        <v>0</v>
      </c>
      <c r="BY218" s="1">
        <f>General!G216</f>
        <v>0</v>
      </c>
    </row>
    <row r="219" spans="31:77">
      <c r="AK219" s="1">
        <f t="shared" si="121"/>
        <v>0</v>
      </c>
      <c r="AL219" s="1">
        <f t="shared" si="122"/>
        <v>0</v>
      </c>
      <c r="AP219" s="1" t="str">
        <f t="shared" si="118"/>
        <v>N</v>
      </c>
      <c r="AQ219" s="1" t="str">
        <f t="shared" si="123"/>
        <v>N</v>
      </c>
      <c r="AR219" s="1" t="str">
        <f t="shared" si="124"/>
        <v>N</v>
      </c>
      <c r="BS219" s="1">
        <f>General!A217</f>
        <v>0</v>
      </c>
      <c r="BT219" s="1">
        <f>General!B217</f>
        <v>0</v>
      </c>
      <c r="BU219" s="1">
        <f>General!C217</f>
        <v>0</v>
      </c>
      <c r="BV219" s="1">
        <f>General!D217</f>
        <v>0</v>
      </c>
      <c r="BX219" s="1">
        <f>General!F217</f>
        <v>0</v>
      </c>
      <c r="BY219" s="1">
        <f>General!G217</f>
        <v>0</v>
      </c>
    </row>
    <row r="220" spans="31:77">
      <c r="AK220" s="1">
        <f t="shared" si="121"/>
        <v>0</v>
      </c>
      <c r="AL220" s="1">
        <f t="shared" si="122"/>
        <v>0</v>
      </c>
      <c r="AP220" s="1" t="str">
        <f t="shared" si="118"/>
        <v>N</v>
      </c>
      <c r="AQ220" s="1" t="str">
        <f t="shared" si="123"/>
        <v>N</v>
      </c>
      <c r="AR220" s="1" t="str">
        <f t="shared" si="124"/>
        <v>N</v>
      </c>
      <c r="BS220" s="1">
        <f>General!A218</f>
        <v>0</v>
      </c>
      <c r="BT220" s="1">
        <f>General!B218</f>
        <v>0</v>
      </c>
      <c r="BU220" s="1">
        <f>General!C218</f>
        <v>0</v>
      </c>
      <c r="BV220" s="1">
        <f>General!D218</f>
        <v>0</v>
      </c>
      <c r="BX220" s="1">
        <f>General!F218</f>
        <v>0</v>
      </c>
      <c r="BY220" s="1">
        <f>General!G218</f>
        <v>0</v>
      </c>
    </row>
    <row r="221" spans="31:77">
      <c r="AK221" s="1">
        <f t="shared" si="121"/>
        <v>0</v>
      </c>
      <c r="AL221" s="1">
        <f t="shared" si="122"/>
        <v>0</v>
      </c>
      <c r="AP221" s="1" t="str">
        <f t="shared" si="118"/>
        <v>N</v>
      </c>
      <c r="AQ221" s="1" t="str">
        <f t="shared" si="123"/>
        <v>N</v>
      </c>
      <c r="AR221" s="1" t="str">
        <f t="shared" si="124"/>
        <v>N</v>
      </c>
      <c r="BS221" s="1">
        <f>General!A219</f>
        <v>0</v>
      </c>
      <c r="BT221" s="1">
        <f>General!B219</f>
        <v>0</v>
      </c>
      <c r="BU221" s="1">
        <f>General!C219</f>
        <v>0</v>
      </c>
      <c r="BV221" s="1">
        <f>General!D219</f>
        <v>0</v>
      </c>
      <c r="BX221" s="1">
        <f>General!F219</f>
        <v>0</v>
      </c>
      <c r="BY221" s="1">
        <f>General!G219</f>
        <v>0</v>
      </c>
    </row>
    <row r="222" spans="31:77">
      <c r="AK222" s="1">
        <f t="shared" si="121"/>
        <v>0</v>
      </c>
      <c r="AL222" s="1">
        <f t="shared" si="122"/>
        <v>0</v>
      </c>
      <c r="AP222" s="1" t="str">
        <f t="shared" si="118"/>
        <v>N</v>
      </c>
      <c r="AQ222" s="1" t="str">
        <f t="shared" si="123"/>
        <v>N</v>
      </c>
      <c r="AR222" s="1" t="str">
        <f t="shared" si="124"/>
        <v>N</v>
      </c>
      <c r="BS222" s="1">
        <f>General!A220</f>
        <v>0</v>
      </c>
      <c r="BT222" s="1">
        <f>General!B220</f>
        <v>0</v>
      </c>
      <c r="BU222" s="1">
        <f>General!C220</f>
        <v>0</v>
      </c>
      <c r="BV222" s="1">
        <f>General!D220</f>
        <v>0</v>
      </c>
      <c r="BX222" s="1">
        <f>General!F220</f>
        <v>0</v>
      </c>
      <c r="BY222" s="1">
        <f>General!G220</f>
        <v>0</v>
      </c>
    </row>
    <row r="223" spans="31:77">
      <c r="AK223" s="1">
        <f t="shared" si="121"/>
        <v>0</v>
      </c>
      <c r="AL223" s="1">
        <f t="shared" si="122"/>
        <v>0</v>
      </c>
      <c r="AP223" s="1" t="str">
        <f t="shared" si="118"/>
        <v>N</v>
      </c>
      <c r="AQ223" s="1" t="str">
        <f t="shared" si="123"/>
        <v>N</v>
      </c>
      <c r="AR223" s="1" t="str">
        <f t="shared" si="124"/>
        <v>N</v>
      </c>
      <c r="BS223" s="1">
        <f>General!A221</f>
        <v>0</v>
      </c>
      <c r="BT223" s="1">
        <f>General!B221</f>
        <v>0</v>
      </c>
      <c r="BU223" s="1">
        <f>General!C221</f>
        <v>0</v>
      </c>
      <c r="BV223" s="1">
        <f>General!D221</f>
        <v>0</v>
      </c>
      <c r="BX223" s="1">
        <f>General!F221</f>
        <v>0</v>
      </c>
      <c r="BY223" s="1">
        <f>General!G221</f>
        <v>0</v>
      </c>
    </row>
    <row r="224" spans="31:77">
      <c r="AK224" s="1">
        <f t="shared" si="121"/>
        <v>0</v>
      </c>
      <c r="AL224" s="1">
        <f t="shared" si="122"/>
        <v>0</v>
      </c>
      <c r="AP224" s="1" t="str">
        <f t="shared" si="118"/>
        <v>N</v>
      </c>
      <c r="AQ224" s="1" t="str">
        <f t="shared" si="123"/>
        <v>N</v>
      </c>
      <c r="AR224" s="1" t="str">
        <f t="shared" si="124"/>
        <v>N</v>
      </c>
      <c r="BS224" s="1">
        <f>General!A222</f>
        <v>0</v>
      </c>
      <c r="BT224" s="1">
        <f>General!B222</f>
        <v>0</v>
      </c>
      <c r="BU224" s="1">
        <f>General!C222</f>
        <v>0</v>
      </c>
      <c r="BV224" s="1">
        <f>General!D222</f>
        <v>0</v>
      </c>
      <c r="BX224" s="1">
        <f>General!F222</f>
        <v>0</v>
      </c>
      <c r="BY224" s="1">
        <f>General!G222</f>
        <v>0</v>
      </c>
    </row>
    <row r="225" spans="37:77">
      <c r="AK225" s="1">
        <f t="shared" si="121"/>
        <v>0</v>
      </c>
      <c r="AL225" s="1">
        <f t="shared" si="122"/>
        <v>0</v>
      </c>
      <c r="AP225" s="1" t="str">
        <f t="shared" si="118"/>
        <v>N</v>
      </c>
      <c r="AQ225" s="1" t="str">
        <f t="shared" si="123"/>
        <v>N</v>
      </c>
      <c r="AR225" s="1" t="str">
        <f t="shared" si="124"/>
        <v>N</v>
      </c>
      <c r="BS225" s="1">
        <f>General!A223</f>
        <v>0</v>
      </c>
      <c r="BT225" s="1">
        <f>General!B223</f>
        <v>0</v>
      </c>
      <c r="BU225" s="1">
        <f>General!C223</f>
        <v>0</v>
      </c>
      <c r="BV225" s="1">
        <f>General!D223</f>
        <v>0</v>
      </c>
      <c r="BX225" s="1">
        <f>General!F223</f>
        <v>0</v>
      </c>
      <c r="BY225" s="1">
        <f>General!G223</f>
        <v>0</v>
      </c>
    </row>
    <row r="226" spans="37:77">
      <c r="AK226" s="1">
        <f t="shared" si="121"/>
        <v>0</v>
      </c>
      <c r="AL226" s="1">
        <f t="shared" si="122"/>
        <v>0</v>
      </c>
      <c r="AP226" s="1" t="str">
        <f t="shared" si="118"/>
        <v>N</v>
      </c>
      <c r="AQ226" s="1" t="str">
        <f t="shared" si="123"/>
        <v>N</v>
      </c>
      <c r="AR226" s="1" t="str">
        <f t="shared" si="124"/>
        <v>N</v>
      </c>
      <c r="BS226" s="1">
        <f>General!A224</f>
        <v>0</v>
      </c>
      <c r="BT226" s="1">
        <f>General!B224</f>
        <v>0</v>
      </c>
      <c r="BU226" s="1">
        <f>General!C224</f>
        <v>0</v>
      </c>
      <c r="BV226" s="1">
        <f>General!D224</f>
        <v>0</v>
      </c>
      <c r="BX226" s="1">
        <f>General!F224</f>
        <v>0</v>
      </c>
      <c r="BY226" s="1">
        <f>General!G224</f>
        <v>0</v>
      </c>
    </row>
    <row r="227" spans="37:77">
      <c r="AK227" s="1">
        <f t="shared" si="121"/>
        <v>0</v>
      </c>
      <c r="AL227" s="1">
        <f t="shared" si="122"/>
        <v>0</v>
      </c>
      <c r="AP227" s="1" t="str">
        <f t="shared" si="118"/>
        <v>N</v>
      </c>
      <c r="AQ227" s="1" t="str">
        <f t="shared" si="123"/>
        <v>N</v>
      </c>
      <c r="AR227" s="1" t="str">
        <f t="shared" si="124"/>
        <v>N</v>
      </c>
      <c r="BS227" s="1">
        <f>General!A225</f>
        <v>0</v>
      </c>
      <c r="BT227" s="1">
        <f>General!B225</f>
        <v>0</v>
      </c>
      <c r="BU227" s="1">
        <f>General!C225</f>
        <v>0</v>
      </c>
      <c r="BV227" s="1">
        <f>General!D225</f>
        <v>0</v>
      </c>
      <c r="BX227" s="1">
        <f>General!F225</f>
        <v>0</v>
      </c>
      <c r="BY227" s="1">
        <f>General!G225</f>
        <v>0</v>
      </c>
    </row>
    <row r="228" spans="37:77">
      <c r="AK228" s="1">
        <f t="shared" si="121"/>
        <v>0</v>
      </c>
      <c r="AL228" s="1">
        <f t="shared" si="122"/>
        <v>0</v>
      </c>
      <c r="AP228" s="1" t="str">
        <f t="shared" si="118"/>
        <v>N</v>
      </c>
      <c r="AQ228" s="1" t="str">
        <f t="shared" si="123"/>
        <v>N</v>
      </c>
      <c r="AR228" s="1" t="str">
        <f t="shared" si="124"/>
        <v>N</v>
      </c>
      <c r="BS228" s="1">
        <f>General!A226</f>
        <v>0</v>
      </c>
      <c r="BT228" s="1">
        <f>General!B226</f>
        <v>0</v>
      </c>
      <c r="BU228" s="1">
        <f>General!C226</f>
        <v>0</v>
      </c>
      <c r="BV228" s="1">
        <f>General!D226</f>
        <v>0</v>
      </c>
      <c r="BX228" s="1">
        <f>General!F226</f>
        <v>0</v>
      </c>
      <c r="BY228" s="1">
        <f>General!G226</f>
        <v>0</v>
      </c>
    </row>
    <row r="229" spans="37:77">
      <c r="AK229" s="1">
        <f t="shared" si="121"/>
        <v>0</v>
      </c>
      <c r="AL229" s="1">
        <f t="shared" si="122"/>
        <v>0</v>
      </c>
      <c r="AP229" s="1" t="str">
        <f t="shared" si="118"/>
        <v>N</v>
      </c>
      <c r="AQ229" s="1" t="str">
        <f t="shared" si="123"/>
        <v>N</v>
      </c>
      <c r="AR229" s="1" t="str">
        <f t="shared" si="124"/>
        <v>N</v>
      </c>
      <c r="BS229" s="1">
        <f>General!A227</f>
        <v>0</v>
      </c>
      <c r="BT229" s="1">
        <f>General!B227</f>
        <v>0</v>
      </c>
      <c r="BU229" s="1">
        <f>General!C227</f>
        <v>0</v>
      </c>
      <c r="BV229" s="1">
        <f>General!D227</f>
        <v>0</v>
      </c>
      <c r="BX229" s="1">
        <f>General!F227</f>
        <v>0</v>
      </c>
      <c r="BY229" s="1">
        <f>General!G227</f>
        <v>0</v>
      </c>
    </row>
    <row r="230" spans="37:77">
      <c r="AK230" s="1">
        <f t="shared" si="121"/>
        <v>0</v>
      </c>
      <c r="AL230" s="1">
        <f t="shared" si="122"/>
        <v>0</v>
      </c>
      <c r="BS230" s="1">
        <f>General!A228</f>
        <v>0</v>
      </c>
      <c r="BT230" s="1">
        <f>General!B228</f>
        <v>0</v>
      </c>
      <c r="BU230" s="1">
        <f>General!C228</f>
        <v>0</v>
      </c>
      <c r="BV230" s="1">
        <f>General!D228</f>
        <v>0</v>
      </c>
      <c r="BX230" s="1">
        <f>General!F228</f>
        <v>0</v>
      </c>
      <c r="BY230" s="1">
        <f>General!G228</f>
        <v>0</v>
      </c>
    </row>
    <row r="231" spans="37:77">
      <c r="AK231" s="1">
        <f t="shared" si="121"/>
        <v>0</v>
      </c>
      <c r="AL231" s="1">
        <f t="shared" si="122"/>
        <v>0</v>
      </c>
      <c r="BS231" s="1">
        <f>General!A229</f>
        <v>0</v>
      </c>
      <c r="BT231" s="1">
        <f>General!B229</f>
        <v>0</v>
      </c>
      <c r="BU231" s="1">
        <f>General!C229</f>
        <v>0</v>
      </c>
      <c r="BV231" s="1">
        <f>General!D229</f>
        <v>0</v>
      </c>
      <c r="BX231" s="1">
        <f>General!F229</f>
        <v>0</v>
      </c>
      <c r="BY231" s="1">
        <f>General!G229</f>
        <v>0</v>
      </c>
    </row>
    <row r="232" spans="37:77">
      <c r="AK232" s="1">
        <f t="shared" si="121"/>
        <v>0</v>
      </c>
      <c r="AL232" s="1">
        <f t="shared" si="122"/>
        <v>0</v>
      </c>
      <c r="BS232" s="1">
        <f>General!A230</f>
        <v>0</v>
      </c>
      <c r="BT232" s="1">
        <f>General!B230</f>
        <v>0</v>
      </c>
      <c r="BU232" s="1">
        <f>General!C230</f>
        <v>0</v>
      </c>
      <c r="BV232" s="1">
        <f>General!D230</f>
        <v>0</v>
      </c>
      <c r="BX232" s="1">
        <f>General!F230</f>
        <v>0</v>
      </c>
      <c r="BY232" s="1">
        <f>General!G230</f>
        <v>0</v>
      </c>
    </row>
    <row r="233" spans="37:77">
      <c r="AK233" s="1">
        <f t="shared" si="121"/>
        <v>0</v>
      </c>
      <c r="AL233" s="1">
        <f t="shared" si="122"/>
        <v>0</v>
      </c>
      <c r="BS233" s="1">
        <f>General!A231</f>
        <v>0</v>
      </c>
      <c r="BT233" s="1">
        <f>General!B231</f>
        <v>0</v>
      </c>
      <c r="BU233" s="1">
        <f>General!C231</f>
        <v>0</v>
      </c>
      <c r="BV233" s="1">
        <f>General!D231</f>
        <v>0</v>
      </c>
      <c r="BX233" s="1">
        <f>General!F231</f>
        <v>0</v>
      </c>
      <c r="BY233" s="1">
        <f>General!G231</f>
        <v>0</v>
      </c>
    </row>
    <row r="234" spans="37:77">
      <c r="AK234" s="1">
        <f t="shared" si="121"/>
        <v>0</v>
      </c>
      <c r="AL234" s="1">
        <f t="shared" si="122"/>
        <v>0</v>
      </c>
      <c r="BS234" s="1">
        <f>General!A232</f>
        <v>0</v>
      </c>
      <c r="BT234" s="1">
        <f>General!B232</f>
        <v>0</v>
      </c>
      <c r="BU234" s="1">
        <f>General!C232</f>
        <v>0</v>
      </c>
      <c r="BV234" s="1">
        <f>General!D232</f>
        <v>0</v>
      </c>
      <c r="BX234" s="1">
        <f>General!F232</f>
        <v>0</v>
      </c>
      <c r="BY234" s="1">
        <f>General!G232</f>
        <v>0</v>
      </c>
    </row>
    <row r="235" spans="37:77">
      <c r="AK235" s="1">
        <f t="shared" si="121"/>
        <v>0</v>
      </c>
      <c r="AL235" s="1">
        <f t="shared" si="122"/>
        <v>0</v>
      </c>
      <c r="BS235" s="1">
        <f>General!A233</f>
        <v>0</v>
      </c>
      <c r="BT235" s="1">
        <f>General!B233</f>
        <v>0</v>
      </c>
      <c r="BU235" s="1">
        <f>General!C233</f>
        <v>0</v>
      </c>
      <c r="BV235" s="1">
        <f>General!D233</f>
        <v>0</v>
      </c>
      <c r="BX235" s="1">
        <f>General!F233</f>
        <v>0</v>
      </c>
      <c r="BY235" s="1">
        <f>General!G233</f>
        <v>0</v>
      </c>
    </row>
    <row r="236" spans="37:77">
      <c r="AK236" s="1">
        <f t="shared" si="121"/>
        <v>0</v>
      </c>
      <c r="AL236" s="1">
        <f t="shared" si="122"/>
        <v>0</v>
      </c>
      <c r="BS236" s="1">
        <f>General!A234</f>
        <v>0</v>
      </c>
      <c r="BT236" s="1">
        <f>General!B234</f>
        <v>0</v>
      </c>
      <c r="BU236" s="1">
        <f>General!C234</f>
        <v>0</v>
      </c>
      <c r="BV236" s="1">
        <f>General!D234</f>
        <v>0</v>
      </c>
      <c r="BX236" s="1">
        <f>General!F234</f>
        <v>0</v>
      </c>
      <c r="BY236" s="1">
        <f>General!G234</f>
        <v>0</v>
      </c>
    </row>
    <row r="237" spans="37:77">
      <c r="AK237" s="1">
        <f t="shared" si="121"/>
        <v>0</v>
      </c>
      <c r="AL237" s="1">
        <f t="shared" si="122"/>
        <v>0</v>
      </c>
      <c r="BS237" s="1">
        <f>General!A235</f>
        <v>0</v>
      </c>
      <c r="BT237" s="1">
        <f>General!B235</f>
        <v>0</v>
      </c>
      <c r="BU237" s="1">
        <f>General!C235</f>
        <v>0</v>
      </c>
      <c r="BV237" s="1">
        <f>General!D235</f>
        <v>0</v>
      </c>
      <c r="BX237" s="1">
        <f>General!F235</f>
        <v>0</v>
      </c>
      <c r="BY237" s="1">
        <f>General!G235</f>
        <v>0</v>
      </c>
    </row>
    <row r="238" spans="37:77">
      <c r="AK238" s="1">
        <f t="shared" si="121"/>
        <v>0</v>
      </c>
      <c r="AL238" s="1">
        <f t="shared" si="122"/>
        <v>0</v>
      </c>
      <c r="BS238" s="1">
        <f>General!A236</f>
        <v>0</v>
      </c>
      <c r="BT238" s="1">
        <f>General!B236</f>
        <v>0</v>
      </c>
      <c r="BU238" s="1">
        <f>General!C236</f>
        <v>0</v>
      </c>
      <c r="BV238" s="1">
        <f>General!D236</f>
        <v>0</v>
      </c>
      <c r="BX238" s="1">
        <f>General!F236</f>
        <v>0</v>
      </c>
      <c r="BY238" s="1">
        <f>General!G236</f>
        <v>0</v>
      </c>
    </row>
    <row r="239" spans="37:77">
      <c r="AK239" s="1">
        <f t="shared" si="121"/>
        <v>0</v>
      </c>
      <c r="AL239" s="1">
        <f t="shared" si="122"/>
        <v>0</v>
      </c>
      <c r="BS239" s="1">
        <f>General!A237</f>
        <v>0</v>
      </c>
      <c r="BT239" s="1">
        <f>General!B237</f>
        <v>0</v>
      </c>
      <c r="BU239" s="1">
        <f>General!C237</f>
        <v>0</v>
      </c>
      <c r="BV239" s="1">
        <f>General!D237</f>
        <v>0</v>
      </c>
      <c r="BX239" s="1">
        <f>General!F237</f>
        <v>0</v>
      </c>
      <c r="BY239" s="1">
        <f>General!G237</f>
        <v>0</v>
      </c>
    </row>
    <row r="240" spans="37:77">
      <c r="AK240" s="1">
        <f t="shared" si="121"/>
        <v>0</v>
      </c>
      <c r="AL240" s="1">
        <f t="shared" si="122"/>
        <v>0</v>
      </c>
      <c r="BS240" s="1">
        <f>General!A238</f>
        <v>0</v>
      </c>
      <c r="BT240" s="1">
        <f>General!B238</f>
        <v>0</v>
      </c>
      <c r="BU240" s="1">
        <f>General!C238</f>
        <v>0</v>
      </c>
      <c r="BV240" s="1">
        <f>General!D238</f>
        <v>0</v>
      </c>
      <c r="BX240" s="1">
        <f>General!F238</f>
        <v>0</v>
      </c>
      <c r="BY240" s="1">
        <f>General!G238</f>
        <v>0</v>
      </c>
    </row>
    <row r="241" spans="37:77">
      <c r="AK241" s="1">
        <f t="shared" si="121"/>
        <v>0</v>
      </c>
      <c r="AL241" s="1">
        <f t="shared" si="122"/>
        <v>0</v>
      </c>
      <c r="BS241" s="1">
        <f>General!A239</f>
        <v>0</v>
      </c>
      <c r="BT241" s="1">
        <f>General!B239</f>
        <v>0</v>
      </c>
      <c r="BU241" s="1">
        <f>General!C239</f>
        <v>0</v>
      </c>
      <c r="BV241" s="1">
        <f>General!D239</f>
        <v>0</v>
      </c>
      <c r="BX241" s="1">
        <f>General!F239</f>
        <v>0</v>
      </c>
      <c r="BY241" s="1">
        <f>General!G239</f>
        <v>0</v>
      </c>
    </row>
    <row r="242" spans="37:77">
      <c r="AK242" s="1">
        <f t="shared" si="121"/>
        <v>0</v>
      </c>
      <c r="AL242" s="1">
        <f t="shared" si="122"/>
        <v>0</v>
      </c>
      <c r="BS242" s="1">
        <f>General!A240</f>
        <v>0</v>
      </c>
      <c r="BT242" s="1">
        <f>General!B240</f>
        <v>0</v>
      </c>
      <c r="BU242" s="1">
        <f>General!C240</f>
        <v>0</v>
      </c>
      <c r="BV242" s="1">
        <f>General!D240</f>
        <v>0</v>
      </c>
      <c r="BX242" s="1">
        <f>General!F240</f>
        <v>0</v>
      </c>
      <c r="BY242" s="1">
        <f>General!G240</f>
        <v>0</v>
      </c>
    </row>
    <row r="243" spans="37:77">
      <c r="AK243" s="1">
        <f t="shared" si="121"/>
        <v>0</v>
      </c>
      <c r="AL243" s="1">
        <f t="shared" si="122"/>
        <v>0</v>
      </c>
      <c r="BS243" s="1">
        <f>General!A241</f>
        <v>0</v>
      </c>
      <c r="BT243" s="1">
        <f>General!B241</f>
        <v>0</v>
      </c>
      <c r="BU243" s="1">
        <f>General!C241</f>
        <v>0</v>
      </c>
      <c r="BV243" s="1">
        <f>General!D241</f>
        <v>0</v>
      </c>
      <c r="BX243" s="1">
        <f>General!F241</f>
        <v>0</v>
      </c>
      <c r="BY243" s="1">
        <f>General!G241</f>
        <v>0</v>
      </c>
    </row>
    <row r="244" spans="37:77">
      <c r="AK244" s="1">
        <f t="shared" si="121"/>
        <v>0</v>
      </c>
      <c r="AL244" s="1">
        <f t="shared" si="122"/>
        <v>0</v>
      </c>
      <c r="BS244" s="1">
        <f>General!A242</f>
        <v>0</v>
      </c>
      <c r="BT244" s="1">
        <f>General!B242</f>
        <v>0</v>
      </c>
      <c r="BU244" s="1">
        <f>General!C242</f>
        <v>0</v>
      </c>
      <c r="BV244" s="1">
        <f>General!D242</f>
        <v>0</v>
      </c>
      <c r="BX244" s="1">
        <f>General!F242</f>
        <v>0</v>
      </c>
      <c r="BY244" s="1">
        <f>General!G242</f>
        <v>0</v>
      </c>
    </row>
    <row r="245" spans="37:77">
      <c r="AK245" s="1">
        <f t="shared" si="121"/>
        <v>0</v>
      </c>
      <c r="AL245" s="1">
        <f t="shared" si="122"/>
        <v>0</v>
      </c>
      <c r="BS245" s="1">
        <f>General!A243</f>
        <v>0</v>
      </c>
      <c r="BT245" s="1">
        <f>General!B243</f>
        <v>0</v>
      </c>
      <c r="BU245" s="1">
        <f>General!C243</f>
        <v>0</v>
      </c>
      <c r="BV245" s="1">
        <f>General!D243</f>
        <v>0</v>
      </c>
      <c r="BX245" s="1">
        <f>General!F243</f>
        <v>0</v>
      </c>
      <c r="BY245" s="1">
        <f>General!G243</f>
        <v>0</v>
      </c>
    </row>
    <row r="246" spans="37:77">
      <c r="AK246" s="1">
        <f t="shared" si="121"/>
        <v>0</v>
      </c>
      <c r="AL246" s="1">
        <f t="shared" si="122"/>
        <v>0</v>
      </c>
      <c r="BS246" s="1">
        <f>General!A244</f>
        <v>0</v>
      </c>
      <c r="BT246" s="1">
        <f>General!B244</f>
        <v>0</v>
      </c>
      <c r="BU246" s="1">
        <f>General!C244</f>
        <v>0</v>
      </c>
      <c r="BV246" s="1">
        <f>General!D244</f>
        <v>0</v>
      </c>
      <c r="BX246" s="1">
        <f>General!F244</f>
        <v>0</v>
      </c>
      <c r="BY246" s="1">
        <f>General!G244</f>
        <v>0</v>
      </c>
    </row>
    <row r="247" spans="37:77">
      <c r="BS247" s="1">
        <f>General!A245</f>
        <v>0</v>
      </c>
      <c r="BT247" s="1">
        <f>General!B245</f>
        <v>0</v>
      </c>
      <c r="BU247" s="1">
        <f>General!C245</f>
        <v>0</v>
      </c>
      <c r="BV247" s="1">
        <f>General!D245</f>
        <v>0</v>
      </c>
      <c r="BX247" s="1">
        <f>General!F245</f>
        <v>0</v>
      </c>
      <c r="BY247" s="1">
        <f>General!G245</f>
        <v>0</v>
      </c>
    </row>
    <row r="248" spans="37:77">
      <c r="BS248" s="1">
        <f>General!A246</f>
        <v>0</v>
      </c>
      <c r="BT248" s="1">
        <f>General!B246</f>
        <v>0</v>
      </c>
      <c r="BU248" s="1">
        <f>General!C246</f>
        <v>0</v>
      </c>
      <c r="BV248" s="1">
        <f>General!D246</f>
        <v>0</v>
      </c>
      <c r="BX248" s="1">
        <f>General!F246</f>
        <v>0</v>
      </c>
      <c r="BY248" s="1">
        <f>General!G246</f>
        <v>0</v>
      </c>
    </row>
    <row r="249" spans="37:77">
      <c r="BS249" s="1">
        <f>General!A247</f>
        <v>0</v>
      </c>
      <c r="BT249" s="1">
        <f>General!B247</f>
        <v>0</v>
      </c>
      <c r="BU249" s="1">
        <f>General!C247</f>
        <v>0</v>
      </c>
      <c r="BV249" s="1">
        <f>General!D247</f>
        <v>0</v>
      </c>
      <c r="BX249" s="1">
        <f>General!F247</f>
        <v>0</v>
      </c>
      <c r="BY249" s="1">
        <f>General!G247</f>
        <v>0</v>
      </c>
    </row>
    <row r="250" spans="37:77">
      <c r="BS250" s="1">
        <f>General!A248</f>
        <v>0</v>
      </c>
      <c r="BT250" s="1">
        <f>General!B248</f>
        <v>0</v>
      </c>
      <c r="BU250" s="1">
        <f>General!C248</f>
        <v>0</v>
      </c>
      <c r="BV250" s="1">
        <f>General!D248</f>
        <v>0</v>
      </c>
      <c r="BX250" s="1">
        <f>General!F248</f>
        <v>0</v>
      </c>
      <c r="BY250" s="1">
        <f>General!G248</f>
        <v>0</v>
      </c>
    </row>
    <row r="251" spans="37:77">
      <c r="BS251" s="1">
        <f>General!A249</f>
        <v>0</v>
      </c>
      <c r="BT251" s="1">
        <f>General!B249</f>
        <v>0</v>
      </c>
      <c r="BU251" s="1">
        <f>General!C249</f>
        <v>0</v>
      </c>
      <c r="BV251" s="1">
        <f>General!D249</f>
        <v>0</v>
      </c>
      <c r="BX251" s="1">
        <f>General!F249</f>
        <v>0</v>
      </c>
      <c r="BY251" s="1">
        <f>General!G249</f>
        <v>0</v>
      </c>
    </row>
    <row r="252" spans="37:77">
      <c r="BS252" s="1">
        <f>General!A250</f>
        <v>0</v>
      </c>
      <c r="BT252" s="1">
        <f>General!B250</f>
        <v>0</v>
      </c>
      <c r="BU252" s="1">
        <f>General!C250</f>
        <v>0</v>
      </c>
      <c r="BV252" s="1">
        <f>General!D250</f>
        <v>0</v>
      </c>
      <c r="BX252" s="1">
        <f>General!F250</f>
        <v>0</v>
      </c>
      <c r="BY252" s="1">
        <f>General!G250</f>
        <v>0</v>
      </c>
    </row>
    <row r="253" spans="37:77">
      <c r="BS253" s="1">
        <f>General!A251</f>
        <v>0</v>
      </c>
      <c r="BT253" s="1">
        <f>General!B251</f>
        <v>0</v>
      </c>
      <c r="BU253" s="1">
        <f>General!C251</f>
        <v>0</v>
      </c>
      <c r="BV253" s="1">
        <f>General!D251</f>
        <v>0</v>
      </c>
      <c r="BX253" s="1">
        <f>General!F251</f>
        <v>0</v>
      </c>
      <c r="BY253" s="1">
        <f>General!G251</f>
        <v>0</v>
      </c>
    </row>
    <row r="254" spans="37:77">
      <c r="BS254" s="1">
        <f>General!A252</f>
        <v>0</v>
      </c>
      <c r="BT254" s="1">
        <f>General!B252</f>
        <v>0</v>
      </c>
      <c r="BU254" s="1">
        <f>General!C252</f>
        <v>0</v>
      </c>
      <c r="BV254" s="1">
        <f>General!D252</f>
        <v>0</v>
      </c>
      <c r="BX254" s="1">
        <f>General!F252</f>
        <v>0</v>
      </c>
      <c r="BY254" s="1">
        <f>General!G252</f>
        <v>0</v>
      </c>
    </row>
    <row r="255" spans="37:77">
      <c r="BS255" s="1">
        <f>General!A253</f>
        <v>0</v>
      </c>
      <c r="BT255" s="1">
        <f>General!B253</f>
        <v>0</v>
      </c>
      <c r="BU255" s="1">
        <f>General!C253</f>
        <v>0</v>
      </c>
      <c r="BV255" s="1">
        <f>General!D253</f>
        <v>0</v>
      </c>
      <c r="BX255" s="1">
        <f>General!F253</f>
        <v>0</v>
      </c>
      <c r="BY255" s="1">
        <f>General!G253</f>
        <v>0</v>
      </c>
    </row>
    <row r="256" spans="37:77">
      <c r="BS256" s="1">
        <f>General!A254</f>
        <v>0</v>
      </c>
      <c r="BT256" s="1">
        <f>General!B254</f>
        <v>0</v>
      </c>
      <c r="BU256" s="1">
        <f>General!C254</f>
        <v>0</v>
      </c>
      <c r="BV256" s="1">
        <f>General!D254</f>
        <v>0</v>
      </c>
      <c r="BX256" s="1">
        <f>General!F254</f>
        <v>0</v>
      </c>
      <c r="BY256" s="1">
        <f>General!G254</f>
        <v>0</v>
      </c>
    </row>
    <row r="257" spans="71:77">
      <c r="BS257" s="1">
        <f>General!A255</f>
        <v>0</v>
      </c>
      <c r="BT257" s="1">
        <f>General!B255</f>
        <v>0</v>
      </c>
      <c r="BU257" s="1">
        <f>General!C255</f>
        <v>0</v>
      </c>
      <c r="BV257" s="1">
        <f>General!D255</f>
        <v>0</v>
      </c>
      <c r="BX257" s="1">
        <f>General!F255</f>
        <v>0</v>
      </c>
      <c r="BY257" s="1">
        <f>General!G255</f>
        <v>0</v>
      </c>
    </row>
    <row r="258" spans="71:77">
      <c r="BS258" s="1">
        <f>General!A256</f>
        <v>0</v>
      </c>
      <c r="BT258" s="1">
        <f>General!B256</f>
        <v>0</v>
      </c>
      <c r="BU258" s="1">
        <f>General!C256</f>
        <v>0</v>
      </c>
      <c r="BV258" s="1">
        <f>General!D256</f>
        <v>0</v>
      </c>
      <c r="BX258" s="1">
        <f>General!F256</f>
        <v>0</v>
      </c>
      <c r="BY258" s="1">
        <f>General!G256</f>
        <v>0</v>
      </c>
    </row>
    <row r="259" spans="71:77">
      <c r="BS259" s="1">
        <f>General!A257</f>
        <v>0</v>
      </c>
      <c r="BT259" s="1">
        <f>General!B257</f>
        <v>0</v>
      </c>
      <c r="BU259" s="1">
        <f>General!C257</f>
        <v>0</v>
      </c>
      <c r="BV259" s="1">
        <f>General!D257</f>
        <v>0</v>
      </c>
      <c r="BX259" s="1">
        <f>General!F257</f>
        <v>0</v>
      </c>
      <c r="BY259" s="1">
        <f>General!G257</f>
        <v>0</v>
      </c>
    </row>
    <row r="260" spans="71:77">
      <c r="BS260" s="1">
        <f>General!A258</f>
        <v>0</v>
      </c>
      <c r="BT260" s="1">
        <f>General!B258</f>
        <v>0</v>
      </c>
      <c r="BU260" s="1">
        <f>General!C258</f>
        <v>0</v>
      </c>
      <c r="BV260" s="1">
        <f>General!D258</f>
        <v>0</v>
      </c>
      <c r="BX260" s="1">
        <f>General!F258</f>
        <v>0</v>
      </c>
      <c r="BY260" s="1">
        <f>General!G258</f>
        <v>0</v>
      </c>
    </row>
    <row r="261" spans="71:77">
      <c r="BS261" s="1">
        <f>General!A259</f>
        <v>0</v>
      </c>
      <c r="BT261" s="1">
        <f>General!B259</f>
        <v>0</v>
      </c>
      <c r="BU261" s="1">
        <f>General!C259</f>
        <v>0</v>
      </c>
      <c r="BV261" s="1">
        <f>General!D259</f>
        <v>0</v>
      </c>
      <c r="BX261" s="1">
        <f>General!F259</f>
        <v>0</v>
      </c>
      <c r="BY261" s="1">
        <f>General!G259</f>
        <v>0</v>
      </c>
    </row>
    <row r="262" spans="71:77">
      <c r="BS262" s="1">
        <f>General!A260</f>
        <v>0</v>
      </c>
      <c r="BT262" s="1">
        <f>General!B260</f>
        <v>0</v>
      </c>
      <c r="BU262" s="1">
        <f>General!C260</f>
        <v>0</v>
      </c>
      <c r="BV262" s="1">
        <f>General!D260</f>
        <v>0</v>
      </c>
      <c r="BX262" s="1">
        <f>General!F260</f>
        <v>0</v>
      </c>
      <c r="BY262" s="1">
        <f>General!G260</f>
        <v>0</v>
      </c>
    </row>
    <row r="263" spans="71:77">
      <c r="BS263" s="1">
        <f>General!A261</f>
        <v>0</v>
      </c>
      <c r="BT263" s="1">
        <f>General!B261</f>
        <v>0</v>
      </c>
      <c r="BU263" s="1">
        <f>General!C261</f>
        <v>0</v>
      </c>
      <c r="BV263" s="1">
        <f>General!D261</f>
        <v>0</v>
      </c>
      <c r="BX263" s="1">
        <f>General!F261</f>
        <v>0</v>
      </c>
      <c r="BY263" s="1">
        <f>General!G261</f>
        <v>0</v>
      </c>
    </row>
    <row r="264" spans="71:77">
      <c r="BS264" s="1">
        <f>General!A262</f>
        <v>0</v>
      </c>
      <c r="BT264" s="1">
        <f>General!B262</f>
        <v>0</v>
      </c>
      <c r="BU264" s="1">
        <f>General!C262</f>
        <v>0</v>
      </c>
      <c r="BV264" s="1">
        <f>General!D262</f>
        <v>0</v>
      </c>
      <c r="BX264" s="1">
        <f>General!F262</f>
        <v>0</v>
      </c>
      <c r="BY264" s="1">
        <f>General!G262</f>
        <v>0</v>
      </c>
    </row>
    <row r="265" spans="71:77">
      <c r="BS265" s="1">
        <f>General!A263</f>
        <v>0</v>
      </c>
      <c r="BT265" s="1">
        <f>General!B263</f>
        <v>0</v>
      </c>
      <c r="BU265" s="1">
        <f>General!C263</f>
        <v>0</v>
      </c>
      <c r="BV265" s="1">
        <f>General!D263</f>
        <v>0</v>
      </c>
      <c r="BX265" s="1">
        <f>General!F263</f>
        <v>0</v>
      </c>
      <c r="BY265" s="1">
        <f>General!G263</f>
        <v>0</v>
      </c>
    </row>
    <row r="266" spans="71:77">
      <c r="BS266" s="1">
        <f>General!A264</f>
        <v>0</v>
      </c>
      <c r="BT266" s="1">
        <f>General!B264</f>
        <v>0</v>
      </c>
      <c r="BU266" s="1">
        <f>General!C264</f>
        <v>0</v>
      </c>
      <c r="BV266" s="1">
        <f>General!D264</f>
        <v>0</v>
      </c>
      <c r="BX266" s="1">
        <f>General!F264</f>
        <v>0</v>
      </c>
      <c r="BY266" s="1">
        <f>General!G264</f>
        <v>0</v>
      </c>
    </row>
    <row r="267" spans="71:77">
      <c r="BS267" s="1">
        <f>General!A265</f>
        <v>0</v>
      </c>
      <c r="BT267" s="1">
        <f>General!B265</f>
        <v>0</v>
      </c>
      <c r="BU267" s="1">
        <f>General!C265</f>
        <v>0</v>
      </c>
      <c r="BV267" s="1">
        <f>General!D265</f>
        <v>0</v>
      </c>
      <c r="BX267" s="1">
        <f>General!F265</f>
        <v>0</v>
      </c>
      <c r="BY267" s="1">
        <f>General!G265</f>
        <v>0</v>
      </c>
    </row>
    <row r="268" spans="71:77">
      <c r="BS268" s="1">
        <f>General!A266</f>
        <v>0</v>
      </c>
      <c r="BT268" s="1">
        <f>General!B266</f>
        <v>0</v>
      </c>
      <c r="BU268" s="1">
        <f>General!C266</f>
        <v>0</v>
      </c>
      <c r="BV268" s="1">
        <f>General!D266</f>
        <v>0</v>
      </c>
      <c r="BX268" s="1">
        <f>General!F266</f>
        <v>0</v>
      </c>
      <c r="BY268" s="1">
        <f>General!G266</f>
        <v>0</v>
      </c>
    </row>
    <row r="269" spans="71:77">
      <c r="BS269" s="1">
        <f>General!A267</f>
        <v>0</v>
      </c>
      <c r="BT269" s="1">
        <f>General!B267</f>
        <v>0</v>
      </c>
      <c r="BU269" s="1">
        <f>General!C267</f>
        <v>0</v>
      </c>
      <c r="BV269" s="1">
        <f>General!D267</f>
        <v>0</v>
      </c>
      <c r="BX269" s="1">
        <f>General!F267</f>
        <v>0</v>
      </c>
      <c r="BY269" s="1">
        <f>General!G267</f>
        <v>0</v>
      </c>
    </row>
    <row r="270" spans="71:77">
      <c r="BS270" s="1">
        <f>General!A268</f>
        <v>0</v>
      </c>
      <c r="BT270" s="1">
        <f>General!B268</f>
        <v>0</v>
      </c>
      <c r="BU270" s="1">
        <f>General!C268</f>
        <v>0</v>
      </c>
      <c r="BV270" s="1">
        <f>General!D268</f>
        <v>0</v>
      </c>
      <c r="BX270" s="1">
        <f>General!F268</f>
        <v>0</v>
      </c>
      <c r="BY270" s="1">
        <f>General!G268</f>
        <v>0</v>
      </c>
    </row>
    <row r="271" spans="71:77">
      <c r="BS271" s="1">
        <f>General!A269</f>
        <v>0</v>
      </c>
      <c r="BT271" s="1">
        <f>General!B269</f>
        <v>0</v>
      </c>
      <c r="BU271" s="1">
        <f>General!C269</f>
        <v>0</v>
      </c>
      <c r="BV271" s="1">
        <f>General!D269</f>
        <v>0</v>
      </c>
      <c r="BX271" s="1">
        <f>General!F269</f>
        <v>0</v>
      </c>
      <c r="BY271" s="1">
        <f>General!G269</f>
        <v>0</v>
      </c>
    </row>
    <row r="272" spans="71:77">
      <c r="BS272" s="1">
        <f>General!A270</f>
        <v>0</v>
      </c>
      <c r="BT272" s="1">
        <f>General!B270</f>
        <v>0</v>
      </c>
      <c r="BU272" s="1">
        <f>General!C270</f>
        <v>0</v>
      </c>
      <c r="BV272" s="1">
        <f>General!D270</f>
        <v>0</v>
      </c>
      <c r="BX272" s="1">
        <f>General!F270</f>
        <v>0</v>
      </c>
      <c r="BY272" s="1">
        <f>General!G270</f>
        <v>0</v>
      </c>
    </row>
    <row r="273" spans="71:77">
      <c r="BS273" s="1">
        <f>General!A271</f>
        <v>0</v>
      </c>
      <c r="BT273" s="1">
        <f>General!B271</f>
        <v>0</v>
      </c>
      <c r="BU273" s="1">
        <f>General!C271</f>
        <v>0</v>
      </c>
      <c r="BV273" s="1">
        <f>General!D271</f>
        <v>0</v>
      </c>
      <c r="BX273" s="1">
        <f>General!F271</f>
        <v>0</v>
      </c>
      <c r="BY273" s="1">
        <f>General!G271</f>
        <v>0</v>
      </c>
    </row>
    <row r="274" spans="71:77">
      <c r="BS274" s="1">
        <f>General!A272</f>
        <v>0</v>
      </c>
      <c r="BT274" s="1">
        <f>General!B272</f>
        <v>0</v>
      </c>
      <c r="BU274" s="1">
        <f>General!C272</f>
        <v>0</v>
      </c>
      <c r="BV274" s="1">
        <f>General!D272</f>
        <v>0</v>
      </c>
      <c r="BX274" s="1">
        <f>General!F272</f>
        <v>0</v>
      </c>
      <c r="BY274" s="1">
        <f>General!G272</f>
        <v>0</v>
      </c>
    </row>
    <row r="275" spans="71:77">
      <c r="BS275" s="1">
        <f>General!A273</f>
        <v>0</v>
      </c>
      <c r="BT275" s="1">
        <f>General!B273</f>
        <v>0</v>
      </c>
      <c r="BU275" s="1">
        <f>General!C273</f>
        <v>0</v>
      </c>
      <c r="BV275" s="1">
        <f>General!D273</f>
        <v>0</v>
      </c>
      <c r="BX275" s="1">
        <f>General!F273</f>
        <v>0</v>
      </c>
      <c r="BY275" s="1">
        <f>General!G273</f>
        <v>0</v>
      </c>
    </row>
    <row r="276" spans="71:77">
      <c r="BS276" s="1">
        <f>General!A274</f>
        <v>0</v>
      </c>
      <c r="BT276" s="1">
        <f>General!B274</f>
        <v>0</v>
      </c>
      <c r="BU276" s="1">
        <f>General!C274</f>
        <v>0</v>
      </c>
      <c r="BV276" s="1">
        <f>General!D274</f>
        <v>0</v>
      </c>
      <c r="BX276" s="1">
        <f>General!F274</f>
        <v>0</v>
      </c>
      <c r="BY276" s="1">
        <f>General!G274</f>
        <v>0</v>
      </c>
    </row>
    <row r="277" spans="71:77">
      <c r="BS277" s="1">
        <f>General!A275</f>
        <v>0</v>
      </c>
      <c r="BT277" s="1">
        <f>General!B275</f>
        <v>0</v>
      </c>
      <c r="BU277" s="1">
        <f>General!C275</f>
        <v>0</v>
      </c>
      <c r="BV277" s="1">
        <f>General!D275</f>
        <v>0</v>
      </c>
      <c r="BX277" s="1">
        <f>General!F275</f>
        <v>0</v>
      </c>
      <c r="BY277" s="1">
        <f>General!G275</f>
        <v>0</v>
      </c>
    </row>
    <row r="278" spans="71:77">
      <c r="BS278" s="1">
        <f>General!A276</f>
        <v>0</v>
      </c>
      <c r="BT278" s="1">
        <f>General!B276</f>
        <v>0</v>
      </c>
      <c r="BU278" s="1">
        <f>General!C276</f>
        <v>0</v>
      </c>
      <c r="BV278" s="1">
        <f>General!D276</f>
        <v>0</v>
      </c>
      <c r="BX278" s="1">
        <f>General!F276</f>
        <v>0</v>
      </c>
      <c r="BY278" s="1">
        <f>General!G276</f>
        <v>0</v>
      </c>
    </row>
    <row r="279" spans="71:77">
      <c r="BS279" s="1">
        <f>General!A277</f>
        <v>0</v>
      </c>
      <c r="BT279" s="1">
        <f>General!B277</f>
        <v>0</v>
      </c>
      <c r="BU279" s="1">
        <f>General!C277</f>
        <v>0</v>
      </c>
      <c r="BV279" s="1">
        <f>General!D277</f>
        <v>0</v>
      </c>
      <c r="BX279" s="1">
        <f>General!F277</f>
        <v>0</v>
      </c>
      <c r="BY279" s="1">
        <f>General!G277</f>
        <v>0</v>
      </c>
    </row>
    <row r="280" spans="71:77">
      <c r="BS280" s="1">
        <f>General!A278</f>
        <v>0</v>
      </c>
      <c r="BT280" s="1">
        <f>General!B278</f>
        <v>0</v>
      </c>
      <c r="BU280" s="1">
        <f>General!C278</f>
        <v>0</v>
      </c>
      <c r="BV280" s="1">
        <f>General!D278</f>
        <v>0</v>
      </c>
      <c r="BX280" s="1">
        <f>General!F278</f>
        <v>0</v>
      </c>
      <c r="BY280" s="1">
        <f>General!G278</f>
        <v>0</v>
      </c>
    </row>
    <row r="281" spans="71:77">
      <c r="BS281" s="1">
        <f>General!A279</f>
        <v>0</v>
      </c>
      <c r="BT281" s="1">
        <f>General!B279</f>
        <v>0</v>
      </c>
      <c r="BU281" s="1">
        <f>General!C279</f>
        <v>0</v>
      </c>
      <c r="BV281" s="1">
        <f>General!D279</f>
        <v>0</v>
      </c>
      <c r="BX281" s="1">
        <f>General!F279</f>
        <v>0</v>
      </c>
      <c r="BY281" s="1">
        <f>General!G279</f>
        <v>0</v>
      </c>
    </row>
    <row r="282" spans="71:77">
      <c r="BS282" s="1">
        <f>General!A280</f>
        <v>0</v>
      </c>
      <c r="BT282" s="1">
        <f>General!B280</f>
        <v>0</v>
      </c>
      <c r="BU282" s="1">
        <f>General!C280</f>
        <v>0</v>
      </c>
      <c r="BV282" s="1">
        <f>General!D280</f>
        <v>0</v>
      </c>
      <c r="BX282" s="1">
        <f>General!F280</f>
        <v>0</v>
      </c>
      <c r="BY282" s="1">
        <f>General!G280</f>
        <v>0</v>
      </c>
    </row>
  </sheetData>
  <mergeCells count="62">
    <mergeCell ref="A128:N128"/>
    <mergeCell ref="O128:V128"/>
    <mergeCell ref="BG3:BG4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J3:BK3"/>
    <mergeCell ref="BL3:BM3"/>
    <mergeCell ref="BQ3:BR3"/>
    <mergeCell ref="A110:V110"/>
    <mergeCell ref="A111:V111"/>
    <mergeCell ref="BD3:BE3"/>
    <mergeCell ref="BF3:BF4"/>
    <mergeCell ref="BH3:BI3"/>
    <mergeCell ref="B3:V3"/>
    <mergeCell ref="W3:W4"/>
    <mergeCell ref="Y3:Y4"/>
    <mergeCell ref="Z3:Z4"/>
    <mergeCell ref="AA3:AA4"/>
    <mergeCell ref="AB3:AB4"/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</mergeCells>
  <conditionalFormatting sqref="M5:M109 M129:M1048576">
    <cfRule type="cellIs" dxfId="3" priority="3" operator="equal">
      <formula>"B"</formula>
    </cfRule>
    <cfRule type="cellIs" dxfId="2" priority="4" operator="equal">
      <formula>"P"</formula>
    </cfRule>
  </conditionalFormatting>
  <conditionalFormatting sqref="M5:M109">
    <cfRule type="cellIs" dxfId="1" priority="5" operator="equal">
      <formula>"P"</formula>
    </cfRule>
  </conditionalFormatting>
  <conditionalFormatting sqref="V5:V109 T5:T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Hedging Dashboard</vt:lpstr>
      <vt:lpstr>General</vt:lpstr>
      <vt:lpstr>Hedge 1 | (BTC)2</vt:lpstr>
      <vt:lpstr>Hedge 2 | (BDC)2</vt:lpstr>
      <vt:lpstr>Hedge 3 | (BT)2-M1</vt:lpstr>
      <vt:lpstr>Hedge 4 | (BM1C)2</vt:lpstr>
      <vt:lpstr>Hedge 5 | (BFC)2</vt:lpstr>
      <vt:lpstr>Hedge 6 | (D3BF3)2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2023-06-11T08:05:24Z</dcterms:modified>
</cp:coreProperties>
</file>