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ramid\Abhay\DreamOnAction\Other\"/>
    </mc:Choice>
  </mc:AlternateContent>
  <xr:revisionPtr revIDLastSave="0" documentId="13_ncr:1_{77CFBFA9-BAA8-4502-8A2D-3992254C5255}" xr6:coauthVersionLast="47" xr6:coauthVersionMax="47" xr10:uidLastSave="{00000000-0000-0000-0000-000000000000}"/>
  <bookViews>
    <workbookView xWindow="-120" yWindow="-120" windowWidth="20730" windowHeight="11160" activeTab="3" xr2:uid="{9E43CFE7-7B28-496C-83C0-D6006F05F97B}"/>
  </bookViews>
  <sheets>
    <sheet name="Dashboard" sheetId="1" r:id="rId1"/>
    <sheet name="Strategy1-Old" sheetId="2" r:id="rId2"/>
    <sheet name="Strategy-Rule" sheetId="3" r:id="rId3"/>
    <sheet name="Strategy1-PD-T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4" l="1"/>
  <c r="A12" i="4"/>
  <c r="A13" i="4"/>
  <c r="A14" i="4"/>
  <c r="A15" i="4"/>
  <c r="A16" i="4"/>
  <c r="A17" i="4"/>
  <c r="A18" i="4"/>
  <c r="A19" i="4"/>
  <c r="A20" i="4"/>
  <c r="A21" i="4"/>
  <c r="A10" i="4"/>
  <c r="K108" i="4"/>
  <c r="K116" i="4"/>
  <c r="K124" i="4"/>
  <c r="K132" i="4"/>
  <c r="K140" i="4"/>
  <c r="K148" i="4"/>
  <c r="I101" i="4"/>
  <c r="I102" i="4"/>
  <c r="K102" i="4" s="1"/>
  <c r="I103" i="4"/>
  <c r="I104" i="4"/>
  <c r="K104" i="4" s="1"/>
  <c r="I105" i="4"/>
  <c r="K105" i="4" s="1"/>
  <c r="I106" i="4"/>
  <c r="K106" i="4" s="1"/>
  <c r="I107" i="4"/>
  <c r="I108" i="4"/>
  <c r="I109" i="4"/>
  <c r="I110" i="4"/>
  <c r="K110" i="4" s="1"/>
  <c r="I111" i="4"/>
  <c r="I112" i="4"/>
  <c r="K112" i="4" s="1"/>
  <c r="I113" i="4"/>
  <c r="K113" i="4" s="1"/>
  <c r="I114" i="4"/>
  <c r="K114" i="4" s="1"/>
  <c r="I115" i="4"/>
  <c r="I116" i="4"/>
  <c r="I117" i="4"/>
  <c r="I118" i="4"/>
  <c r="K118" i="4" s="1"/>
  <c r="I119" i="4"/>
  <c r="I120" i="4"/>
  <c r="K120" i="4" s="1"/>
  <c r="I121" i="4"/>
  <c r="K121" i="4" s="1"/>
  <c r="I122" i="4"/>
  <c r="K122" i="4" s="1"/>
  <c r="I123" i="4"/>
  <c r="I124" i="4"/>
  <c r="I125" i="4"/>
  <c r="I126" i="4"/>
  <c r="K126" i="4" s="1"/>
  <c r="I127" i="4"/>
  <c r="I128" i="4"/>
  <c r="K128" i="4" s="1"/>
  <c r="I129" i="4"/>
  <c r="K129" i="4" s="1"/>
  <c r="I130" i="4"/>
  <c r="K130" i="4" s="1"/>
  <c r="I131" i="4"/>
  <c r="I132" i="4"/>
  <c r="I133" i="4"/>
  <c r="I134" i="4"/>
  <c r="K134" i="4" s="1"/>
  <c r="I135" i="4"/>
  <c r="I136" i="4"/>
  <c r="K136" i="4" s="1"/>
  <c r="I137" i="4"/>
  <c r="K137" i="4" s="1"/>
  <c r="I138" i="4"/>
  <c r="K138" i="4" s="1"/>
  <c r="I139" i="4"/>
  <c r="I140" i="4"/>
  <c r="I141" i="4"/>
  <c r="I142" i="4"/>
  <c r="K142" i="4" s="1"/>
  <c r="I143" i="4"/>
  <c r="I144" i="4"/>
  <c r="K144" i="4" s="1"/>
  <c r="I145" i="4"/>
  <c r="K145" i="4" s="1"/>
  <c r="I146" i="4"/>
  <c r="K146" i="4" s="1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AE10" i="4"/>
  <c r="AC10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10" i="4"/>
  <c r="O11" i="4"/>
  <c r="AN43" i="4"/>
  <c r="AN41" i="4"/>
  <c r="AN42" i="4"/>
  <c r="AN40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F222" i="4"/>
  <c r="AF223" i="4"/>
  <c r="AF224" i="4"/>
  <c r="AD10" i="4"/>
  <c r="AB98" i="4"/>
  <c r="AD98" i="4"/>
  <c r="AE98" i="4" s="1"/>
  <c r="AB99" i="4"/>
  <c r="AD99" i="4"/>
  <c r="AB100" i="4"/>
  <c r="AD100" i="4"/>
  <c r="AB101" i="4"/>
  <c r="AD101" i="4"/>
  <c r="AB102" i="4"/>
  <c r="AD102" i="4"/>
  <c r="AE102" i="4" s="1"/>
  <c r="AB103" i="4"/>
  <c r="AD103" i="4"/>
  <c r="AE103" i="4" s="1"/>
  <c r="AB104" i="4"/>
  <c r="AD104" i="4"/>
  <c r="AB105" i="4"/>
  <c r="AD105" i="4"/>
  <c r="AB106" i="4"/>
  <c r="AD106" i="4"/>
  <c r="AE106" i="4" s="1"/>
  <c r="AB107" i="4"/>
  <c r="AD107" i="4"/>
  <c r="AB108" i="4"/>
  <c r="AD108" i="4"/>
  <c r="AB109" i="4"/>
  <c r="AD109" i="4"/>
  <c r="AB110" i="4"/>
  <c r="AD110" i="4"/>
  <c r="AE110" i="4" s="1"/>
  <c r="AB111" i="4"/>
  <c r="AD111" i="4"/>
  <c r="AE111" i="4" s="1"/>
  <c r="AB112" i="4"/>
  <c r="AD112" i="4"/>
  <c r="AB113" i="4"/>
  <c r="AD113" i="4"/>
  <c r="AB114" i="4"/>
  <c r="AD114" i="4"/>
  <c r="AE114" i="4" s="1"/>
  <c r="AB115" i="4"/>
  <c r="AD115" i="4"/>
  <c r="AB116" i="4"/>
  <c r="AD116" i="4"/>
  <c r="AB117" i="4"/>
  <c r="AD117" i="4"/>
  <c r="AB118" i="4"/>
  <c r="AD118" i="4"/>
  <c r="AE118" i="4" s="1"/>
  <c r="AB119" i="4"/>
  <c r="AD119" i="4"/>
  <c r="AE119" i="4" s="1"/>
  <c r="AB120" i="4"/>
  <c r="AD120" i="4"/>
  <c r="AB121" i="4"/>
  <c r="AD121" i="4"/>
  <c r="AB122" i="4"/>
  <c r="AD122" i="4"/>
  <c r="AE122" i="4" s="1"/>
  <c r="AB123" i="4"/>
  <c r="AD123" i="4"/>
  <c r="AB124" i="4"/>
  <c r="AD124" i="4"/>
  <c r="AB125" i="4"/>
  <c r="AD125" i="4"/>
  <c r="AB126" i="4"/>
  <c r="AD126" i="4"/>
  <c r="AE126" i="4" s="1"/>
  <c r="AB127" i="4"/>
  <c r="AD127" i="4"/>
  <c r="AE127" i="4" s="1"/>
  <c r="AB128" i="4"/>
  <c r="AD128" i="4"/>
  <c r="AB129" i="4"/>
  <c r="AD129" i="4"/>
  <c r="AB130" i="4"/>
  <c r="AD130" i="4"/>
  <c r="AE130" i="4" s="1"/>
  <c r="AB131" i="4"/>
  <c r="AD131" i="4"/>
  <c r="AB132" i="4"/>
  <c r="AD132" i="4"/>
  <c r="AB133" i="4"/>
  <c r="AD133" i="4"/>
  <c r="AB134" i="4"/>
  <c r="AD134" i="4"/>
  <c r="AE134" i="4" s="1"/>
  <c r="AB135" i="4"/>
  <c r="AD135" i="4"/>
  <c r="AE135" i="4" s="1"/>
  <c r="AB136" i="4"/>
  <c r="AD136" i="4"/>
  <c r="AB137" i="4"/>
  <c r="AD137" i="4"/>
  <c r="AB138" i="4"/>
  <c r="AD138" i="4"/>
  <c r="AE138" i="4" s="1"/>
  <c r="AB139" i="4"/>
  <c r="AD139" i="4"/>
  <c r="AB140" i="4"/>
  <c r="AD140" i="4"/>
  <c r="AB141" i="4"/>
  <c r="AD141" i="4"/>
  <c r="AB142" i="4"/>
  <c r="AD142" i="4"/>
  <c r="AE142" i="4" s="1"/>
  <c r="AB143" i="4"/>
  <c r="AD143" i="4"/>
  <c r="AE143" i="4" s="1"/>
  <c r="AB144" i="4"/>
  <c r="AD144" i="4"/>
  <c r="AB145" i="4"/>
  <c r="AD145" i="4"/>
  <c r="AB146" i="4"/>
  <c r="AD146" i="4"/>
  <c r="AE146" i="4" s="1"/>
  <c r="AB147" i="4"/>
  <c r="AD147" i="4"/>
  <c r="AB148" i="4"/>
  <c r="AD148" i="4"/>
  <c r="AB149" i="4"/>
  <c r="AD149" i="4"/>
  <c r="AB150" i="4"/>
  <c r="AD150" i="4"/>
  <c r="AE150" i="4" s="1"/>
  <c r="AB151" i="4"/>
  <c r="AD151" i="4"/>
  <c r="AE151" i="4" s="1"/>
  <c r="AB152" i="4"/>
  <c r="AD152" i="4"/>
  <c r="AB153" i="4"/>
  <c r="AD153" i="4"/>
  <c r="AB154" i="4"/>
  <c r="AD154" i="4"/>
  <c r="AE154" i="4" s="1"/>
  <c r="AB155" i="4"/>
  <c r="AD155" i="4"/>
  <c r="AB156" i="4"/>
  <c r="AD156" i="4"/>
  <c r="AB157" i="4"/>
  <c r="AD157" i="4"/>
  <c r="AB158" i="4"/>
  <c r="AD158" i="4"/>
  <c r="AE158" i="4" s="1"/>
  <c r="AB159" i="4"/>
  <c r="AD159" i="4"/>
  <c r="AE159" i="4" s="1"/>
  <c r="AB160" i="4"/>
  <c r="AD160" i="4"/>
  <c r="AB161" i="4"/>
  <c r="AD161" i="4"/>
  <c r="AB162" i="4"/>
  <c r="AD162" i="4"/>
  <c r="AE162" i="4" s="1"/>
  <c r="AB163" i="4"/>
  <c r="AD163" i="4"/>
  <c r="AB164" i="4"/>
  <c r="AD164" i="4"/>
  <c r="AB165" i="4"/>
  <c r="AD165" i="4"/>
  <c r="AB166" i="4"/>
  <c r="AD166" i="4"/>
  <c r="AE166" i="4" s="1"/>
  <c r="AB167" i="4"/>
  <c r="AD167" i="4"/>
  <c r="AE167" i="4" s="1"/>
  <c r="AB168" i="4"/>
  <c r="AD168" i="4"/>
  <c r="AB169" i="4"/>
  <c r="AD169" i="4"/>
  <c r="AB170" i="4"/>
  <c r="AD170" i="4"/>
  <c r="AE170" i="4" s="1"/>
  <c r="AB171" i="4"/>
  <c r="AD171" i="4"/>
  <c r="AB172" i="4"/>
  <c r="AD172" i="4"/>
  <c r="AB173" i="4"/>
  <c r="AD173" i="4"/>
  <c r="AB174" i="4"/>
  <c r="AD174" i="4"/>
  <c r="AE174" i="4" s="1"/>
  <c r="AB175" i="4"/>
  <c r="AD175" i="4"/>
  <c r="AE175" i="4" s="1"/>
  <c r="AB176" i="4"/>
  <c r="AD176" i="4"/>
  <c r="AB177" i="4"/>
  <c r="AD177" i="4"/>
  <c r="AB178" i="4"/>
  <c r="AD178" i="4"/>
  <c r="AE178" i="4" s="1"/>
  <c r="AB179" i="4"/>
  <c r="AD179" i="4"/>
  <c r="AB180" i="4"/>
  <c r="AD180" i="4"/>
  <c r="AB181" i="4"/>
  <c r="AD181" i="4"/>
  <c r="AB182" i="4"/>
  <c r="AD182" i="4"/>
  <c r="AE182" i="4" s="1"/>
  <c r="AB183" i="4"/>
  <c r="AD183" i="4"/>
  <c r="AE183" i="4" s="1"/>
  <c r="AB184" i="4"/>
  <c r="AD184" i="4"/>
  <c r="AB185" i="4"/>
  <c r="AD185" i="4"/>
  <c r="AB186" i="4"/>
  <c r="AD186" i="4"/>
  <c r="AE186" i="4" s="1"/>
  <c r="AB187" i="4"/>
  <c r="AD187" i="4"/>
  <c r="AB188" i="4"/>
  <c r="AD188" i="4"/>
  <c r="AB189" i="4"/>
  <c r="AD189" i="4"/>
  <c r="AB190" i="4"/>
  <c r="AD190" i="4"/>
  <c r="AE190" i="4" s="1"/>
  <c r="AB191" i="4"/>
  <c r="AD191" i="4"/>
  <c r="AE191" i="4" s="1"/>
  <c r="AB192" i="4"/>
  <c r="AD192" i="4"/>
  <c r="AB193" i="4"/>
  <c r="AD193" i="4"/>
  <c r="AB194" i="4"/>
  <c r="AD194" i="4"/>
  <c r="AE194" i="4" s="1"/>
  <c r="AB195" i="4"/>
  <c r="AD195" i="4"/>
  <c r="AB196" i="4"/>
  <c r="AD196" i="4"/>
  <c r="AB197" i="4"/>
  <c r="AD197" i="4"/>
  <c r="AB198" i="4"/>
  <c r="AD198" i="4"/>
  <c r="AE198" i="4" s="1"/>
  <c r="AB199" i="4"/>
  <c r="AD199" i="4"/>
  <c r="AE199" i="4" s="1"/>
  <c r="AB200" i="4"/>
  <c r="AD200" i="4"/>
  <c r="AB201" i="4"/>
  <c r="AD201" i="4"/>
  <c r="AB202" i="4"/>
  <c r="AD202" i="4"/>
  <c r="AE202" i="4" s="1"/>
  <c r="AB203" i="4"/>
  <c r="AD203" i="4"/>
  <c r="AB204" i="4"/>
  <c r="AD204" i="4"/>
  <c r="AB205" i="4"/>
  <c r="AD205" i="4"/>
  <c r="AB206" i="4"/>
  <c r="AD206" i="4"/>
  <c r="AE206" i="4" s="1"/>
  <c r="AB207" i="4"/>
  <c r="AD207" i="4"/>
  <c r="AE207" i="4" s="1"/>
  <c r="AB208" i="4"/>
  <c r="AD208" i="4"/>
  <c r="AB209" i="4"/>
  <c r="AD209" i="4"/>
  <c r="AB210" i="4"/>
  <c r="AD210" i="4"/>
  <c r="AE210" i="4" s="1"/>
  <c r="AB211" i="4"/>
  <c r="AD211" i="4"/>
  <c r="AB212" i="4"/>
  <c r="AD212" i="4"/>
  <c r="AB213" i="4"/>
  <c r="AD213" i="4"/>
  <c r="AB214" i="4"/>
  <c r="AD214" i="4"/>
  <c r="AE214" i="4" s="1"/>
  <c r="AB215" i="4"/>
  <c r="AD215" i="4"/>
  <c r="AE215" i="4" s="1"/>
  <c r="AB216" i="4"/>
  <c r="AD216" i="4"/>
  <c r="AB217" i="4"/>
  <c r="AD217" i="4"/>
  <c r="AB218" i="4"/>
  <c r="AD218" i="4"/>
  <c r="AE218" i="4" s="1"/>
  <c r="AB219" i="4"/>
  <c r="AD219" i="4"/>
  <c r="AB220" i="4"/>
  <c r="AD220" i="4"/>
  <c r="AB221" i="4"/>
  <c r="AD221" i="4"/>
  <c r="AB1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N27" i="4"/>
  <c r="AN26" i="4"/>
  <c r="AN25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8" i="4"/>
  <c r="AN9" i="4"/>
  <c r="AN10" i="4"/>
  <c r="AN11" i="4"/>
  <c r="AN5" i="4"/>
  <c r="AN6" i="4"/>
  <c r="AN7" i="4"/>
  <c r="AN4" i="4"/>
  <c r="R10" i="4"/>
  <c r="V15" i="4"/>
  <c r="V16" i="4"/>
  <c r="V17" i="4"/>
  <c r="V18" i="4"/>
  <c r="V19" i="4"/>
  <c r="V20" i="4" s="1"/>
  <c r="V21" i="4" s="1"/>
  <c r="V22" i="4"/>
  <c r="V23" i="4"/>
  <c r="V24" i="4"/>
  <c r="V25" i="4"/>
  <c r="V26" i="4"/>
  <c r="V27" i="4" s="1"/>
  <c r="V28" i="4"/>
  <c r="V29" i="4"/>
  <c r="V30" i="4"/>
  <c r="V31" i="4"/>
  <c r="V32" i="4"/>
  <c r="V33" i="4"/>
  <c r="V34" i="4"/>
  <c r="V35" i="4"/>
  <c r="V36" i="4" s="1"/>
  <c r="V37" i="4" s="1"/>
  <c r="V38" i="4" s="1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11" i="4"/>
  <c r="V12" i="4" s="1"/>
  <c r="V13" i="4" s="1"/>
  <c r="V14" i="4" s="1"/>
  <c r="V6" i="4"/>
  <c r="V7" i="4" s="1"/>
  <c r="V8" i="4" s="1"/>
  <c r="V9" i="4" s="1"/>
  <c r="V10" i="4" s="1"/>
  <c r="U20" i="4"/>
  <c r="U21" i="4"/>
  <c r="U22" i="4"/>
  <c r="U23" i="4"/>
  <c r="U24" i="4" s="1"/>
  <c r="U25" i="4" s="1"/>
  <c r="U26" i="4"/>
  <c r="U27" i="4"/>
  <c r="U28" i="4" s="1"/>
  <c r="U29" i="4" s="1"/>
  <c r="U30" i="4" s="1"/>
  <c r="U31" i="4"/>
  <c r="U32" i="4" s="1"/>
  <c r="U33" i="4"/>
  <c r="U34" i="4"/>
  <c r="U35" i="4" s="1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V5" i="4"/>
  <c r="V5" i="2"/>
  <c r="U5" i="4"/>
  <c r="U6" i="4" s="1"/>
  <c r="U7" i="4" s="1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E41" i="4" s="1"/>
  <c r="G42" i="4"/>
  <c r="G43" i="4"/>
  <c r="G44" i="4"/>
  <c r="G45" i="4"/>
  <c r="E45" i="4" s="1"/>
  <c r="G46" i="4"/>
  <c r="E46" i="4" s="1"/>
  <c r="G47" i="4"/>
  <c r="G48" i="4"/>
  <c r="G49" i="4"/>
  <c r="E49" i="4" s="1"/>
  <c r="G50" i="4"/>
  <c r="G51" i="4"/>
  <c r="G52" i="4"/>
  <c r="E52" i="4" s="1"/>
  <c r="G53" i="4"/>
  <c r="G54" i="4"/>
  <c r="G55" i="4"/>
  <c r="E55" i="4" s="1"/>
  <c r="G56" i="4"/>
  <c r="G57" i="4"/>
  <c r="E57" i="4" s="1"/>
  <c r="G58" i="4"/>
  <c r="G59" i="4"/>
  <c r="G60" i="4"/>
  <c r="E60" i="4" s="1"/>
  <c r="G61" i="4"/>
  <c r="G62" i="4"/>
  <c r="E62" i="4" s="1"/>
  <c r="G63" i="4"/>
  <c r="G64" i="4"/>
  <c r="G65" i="4"/>
  <c r="L65" i="4" s="1"/>
  <c r="G66" i="4"/>
  <c r="L66" i="4" s="1"/>
  <c r="G67" i="4"/>
  <c r="L67" i="4" s="1"/>
  <c r="G68" i="4"/>
  <c r="L68" i="4" s="1"/>
  <c r="G69" i="4"/>
  <c r="L69" i="4" s="1"/>
  <c r="G70" i="4"/>
  <c r="L70" i="4" s="1"/>
  <c r="G71" i="4"/>
  <c r="L71" i="4" s="1"/>
  <c r="G72" i="4"/>
  <c r="L72" i="4" s="1"/>
  <c r="G73" i="4"/>
  <c r="L73" i="4" s="1"/>
  <c r="G74" i="4"/>
  <c r="L74" i="4" s="1"/>
  <c r="G75" i="4"/>
  <c r="L75" i="4" s="1"/>
  <c r="G76" i="4"/>
  <c r="L76" i="4" s="1"/>
  <c r="G77" i="4"/>
  <c r="L77" i="4" s="1"/>
  <c r="G78" i="4"/>
  <c r="L78" i="4" s="1"/>
  <c r="G79" i="4"/>
  <c r="L79" i="4" s="1"/>
  <c r="G80" i="4"/>
  <c r="L80" i="4" s="1"/>
  <c r="G81" i="4"/>
  <c r="L81" i="4" s="1"/>
  <c r="G82" i="4"/>
  <c r="L82" i="4" s="1"/>
  <c r="G83" i="4"/>
  <c r="L83" i="4" s="1"/>
  <c r="G84" i="4"/>
  <c r="L84" i="4" s="1"/>
  <c r="G85" i="4"/>
  <c r="L85" i="4" s="1"/>
  <c r="G86" i="4"/>
  <c r="L86" i="4" s="1"/>
  <c r="G87" i="4"/>
  <c r="L87" i="4" s="1"/>
  <c r="G88" i="4"/>
  <c r="L88" i="4" s="1"/>
  <c r="G89" i="4"/>
  <c r="L89" i="4" s="1"/>
  <c r="G90" i="4"/>
  <c r="L90" i="4" s="1"/>
  <c r="G91" i="4"/>
  <c r="L91" i="4" s="1"/>
  <c r="G92" i="4"/>
  <c r="L92" i="4" s="1"/>
  <c r="G93" i="4"/>
  <c r="L93" i="4" s="1"/>
  <c r="G94" i="4"/>
  <c r="L94" i="4" s="1"/>
  <c r="G95" i="4"/>
  <c r="L95" i="4" s="1"/>
  <c r="G96" i="4"/>
  <c r="L96" i="4" s="1"/>
  <c r="G97" i="4"/>
  <c r="L97" i="4" s="1"/>
  <c r="G98" i="4"/>
  <c r="L98" i="4" s="1"/>
  <c r="G99" i="4"/>
  <c r="L99" i="4" s="1"/>
  <c r="G100" i="4"/>
  <c r="L100" i="4" s="1"/>
  <c r="G101" i="4"/>
  <c r="L101" i="4" s="1"/>
  <c r="G102" i="4"/>
  <c r="L102" i="4" s="1"/>
  <c r="G103" i="4"/>
  <c r="L103" i="4" s="1"/>
  <c r="G104" i="4"/>
  <c r="L104" i="4" s="1"/>
  <c r="G105" i="4"/>
  <c r="L105" i="4" s="1"/>
  <c r="G106" i="4"/>
  <c r="L106" i="4" s="1"/>
  <c r="G107" i="4"/>
  <c r="L107" i="4" s="1"/>
  <c r="G108" i="4"/>
  <c r="L108" i="4" s="1"/>
  <c r="G109" i="4"/>
  <c r="L109" i="4" s="1"/>
  <c r="G110" i="4"/>
  <c r="L110" i="4" s="1"/>
  <c r="G111" i="4"/>
  <c r="L111" i="4" s="1"/>
  <c r="G112" i="4"/>
  <c r="L112" i="4" s="1"/>
  <c r="G113" i="4"/>
  <c r="L113" i="4" s="1"/>
  <c r="G114" i="4"/>
  <c r="L114" i="4" s="1"/>
  <c r="G115" i="4"/>
  <c r="L115" i="4" s="1"/>
  <c r="G116" i="4"/>
  <c r="L116" i="4" s="1"/>
  <c r="G117" i="4"/>
  <c r="L117" i="4" s="1"/>
  <c r="G118" i="4"/>
  <c r="L118" i="4" s="1"/>
  <c r="G119" i="4"/>
  <c r="L119" i="4" s="1"/>
  <c r="G120" i="4"/>
  <c r="L120" i="4" s="1"/>
  <c r="G121" i="4"/>
  <c r="L121" i="4" s="1"/>
  <c r="G122" i="4"/>
  <c r="L122" i="4" s="1"/>
  <c r="G123" i="4"/>
  <c r="L123" i="4" s="1"/>
  <c r="G124" i="4"/>
  <c r="L124" i="4" s="1"/>
  <c r="G125" i="4"/>
  <c r="L125" i="4" s="1"/>
  <c r="G126" i="4"/>
  <c r="L126" i="4" s="1"/>
  <c r="G127" i="4"/>
  <c r="L127" i="4" s="1"/>
  <c r="G128" i="4"/>
  <c r="L128" i="4" s="1"/>
  <c r="G129" i="4"/>
  <c r="L129" i="4" s="1"/>
  <c r="G130" i="4"/>
  <c r="L130" i="4" s="1"/>
  <c r="G131" i="4"/>
  <c r="L131" i="4" s="1"/>
  <c r="G132" i="4"/>
  <c r="L132" i="4" s="1"/>
  <c r="G133" i="4"/>
  <c r="L133" i="4" s="1"/>
  <c r="G134" i="4"/>
  <c r="L134" i="4" s="1"/>
  <c r="G135" i="4"/>
  <c r="L135" i="4" s="1"/>
  <c r="G136" i="4"/>
  <c r="L136" i="4" s="1"/>
  <c r="G137" i="4"/>
  <c r="L137" i="4" s="1"/>
  <c r="G138" i="4"/>
  <c r="L138" i="4" s="1"/>
  <c r="G139" i="4"/>
  <c r="L139" i="4" s="1"/>
  <c r="G140" i="4"/>
  <c r="L140" i="4" s="1"/>
  <c r="G141" i="4"/>
  <c r="L141" i="4" s="1"/>
  <c r="G142" i="4"/>
  <c r="L142" i="4" s="1"/>
  <c r="G143" i="4"/>
  <c r="L143" i="4" s="1"/>
  <c r="G144" i="4"/>
  <c r="L144" i="4" s="1"/>
  <c r="G145" i="4"/>
  <c r="L145" i="4" s="1"/>
  <c r="G146" i="4"/>
  <c r="L146" i="4" s="1"/>
  <c r="G147" i="4"/>
  <c r="L147" i="4" s="1"/>
  <c r="G148" i="4"/>
  <c r="L148" i="4" s="1"/>
  <c r="G149" i="4"/>
  <c r="L149" i="4" s="1"/>
  <c r="G150" i="4"/>
  <c r="L150" i="4" s="1"/>
  <c r="G151" i="4"/>
  <c r="L151" i="4" s="1"/>
  <c r="G152" i="4"/>
  <c r="L152" i="4" s="1"/>
  <c r="G153" i="4"/>
  <c r="L153" i="4" s="1"/>
  <c r="G154" i="4"/>
  <c r="L154" i="4" s="1"/>
  <c r="G155" i="4"/>
  <c r="L155" i="4" s="1"/>
  <c r="G156" i="4"/>
  <c r="L156" i="4" s="1"/>
  <c r="G157" i="4"/>
  <c r="L157" i="4" s="1"/>
  <c r="G158" i="4"/>
  <c r="L158" i="4" s="1"/>
  <c r="G159" i="4"/>
  <c r="L159" i="4" s="1"/>
  <c r="G160" i="4"/>
  <c r="L160" i="4" s="1"/>
  <c r="G161" i="4"/>
  <c r="L161" i="4" s="1"/>
  <c r="G162" i="4"/>
  <c r="L162" i="4" s="1"/>
  <c r="G163" i="4"/>
  <c r="L163" i="4" s="1"/>
  <c r="G164" i="4"/>
  <c r="L164" i="4" s="1"/>
  <c r="G165" i="4"/>
  <c r="L165" i="4" s="1"/>
  <c r="G166" i="4"/>
  <c r="L166" i="4" s="1"/>
  <c r="G167" i="4"/>
  <c r="L167" i="4" s="1"/>
  <c r="G168" i="4"/>
  <c r="L168" i="4" s="1"/>
  <c r="G169" i="4"/>
  <c r="L169" i="4" s="1"/>
  <c r="G170" i="4"/>
  <c r="L170" i="4" s="1"/>
  <c r="G171" i="4"/>
  <c r="L171" i="4" s="1"/>
  <c r="G172" i="4"/>
  <c r="L172" i="4" s="1"/>
  <c r="G173" i="4"/>
  <c r="L173" i="4" s="1"/>
  <c r="G174" i="4"/>
  <c r="L174" i="4" s="1"/>
  <c r="G175" i="4"/>
  <c r="L175" i="4" s="1"/>
  <c r="G176" i="4"/>
  <c r="L176" i="4" s="1"/>
  <c r="G177" i="4"/>
  <c r="L177" i="4" s="1"/>
  <c r="G178" i="4"/>
  <c r="L178" i="4" s="1"/>
  <c r="G179" i="4"/>
  <c r="L179" i="4" s="1"/>
  <c r="G180" i="4"/>
  <c r="L180" i="4" s="1"/>
  <c r="G181" i="4"/>
  <c r="L181" i="4" s="1"/>
  <c r="G182" i="4"/>
  <c r="L182" i="4" s="1"/>
  <c r="G183" i="4"/>
  <c r="L183" i="4" s="1"/>
  <c r="G184" i="4"/>
  <c r="L184" i="4" s="1"/>
  <c r="G185" i="4"/>
  <c r="L185" i="4" s="1"/>
  <c r="G186" i="4"/>
  <c r="L186" i="4" s="1"/>
  <c r="G187" i="4"/>
  <c r="L187" i="4" s="1"/>
  <c r="G188" i="4"/>
  <c r="L188" i="4" s="1"/>
  <c r="G189" i="4"/>
  <c r="L189" i="4" s="1"/>
  <c r="G190" i="4"/>
  <c r="L190" i="4" s="1"/>
  <c r="G191" i="4"/>
  <c r="L191" i="4" s="1"/>
  <c r="G192" i="4"/>
  <c r="L192" i="4" s="1"/>
  <c r="G193" i="4"/>
  <c r="L193" i="4" s="1"/>
  <c r="G194" i="4"/>
  <c r="L194" i="4" s="1"/>
  <c r="G195" i="4"/>
  <c r="L195" i="4" s="1"/>
  <c r="G196" i="4"/>
  <c r="L196" i="4" s="1"/>
  <c r="G197" i="4"/>
  <c r="L197" i="4" s="1"/>
  <c r="G198" i="4"/>
  <c r="L198" i="4" s="1"/>
  <c r="G199" i="4"/>
  <c r="L199" i="4" s="1"/>
  <c r="G200" i="4"/>
  <c r="L200" i="4" s="1"/>
  <c r="G201" i="4"/>
  <c r="L201" i="4" s="1"/>
  <c r="G202" i="4"/>
  <c r="L202" i="4" s="1"/>
  <c r="G203" i="4"/>
  <c r="L203" i="4" s="1"/>
  <c r="G204" i="4"/>
  <c r="L204" i="4" s="1"/>
  <c r="G205" i="4"/>
  <c r="L205" i="4" s="1"/>
  <c r="G206" i="4"/>
  <c r="L206" i="4" s="1"/>
  <c r="G207" i="4"/>
  <c r="L207" i="4" s="1"/>
  <c r="G208" i="4"/>
  <c r="L208" i="4" s="1"/>
  <c r="G209" i="4"/>
  <c r="L209" i="4" s="1"/>
  <c r="G210" i="4"/>
  <c r="L210" i="4" s="1"/>
  <c r="G211" i="4"/>
  <c r="L211" i="4" s="1"/>
  <c r="G212" i="4"/>
  <c r="L212" i="4" s="1"/>
  <c r="G213" i="4"/>
  <c r="L213" i="4" s="1"/>
  <c r="G214" i="4"/>
  <c r="L214" i="4" s="1"/>
  <c r="G215" i="4"/>
  <c r="L215" i="4" s="1"/>
  <c r="G216" i="4"/>
  <c r="L216" i="4" s="1"/>
  <c r="G217" i="4"/>
  <c r="L217" i="4" s="1"/>
  <c r="G218" i="4"/>
  <c r="L218" i="4" s="1"/>
  <c r="G219" i="4"/>
  <c r="L219" i="4" s="1"/>
  <c r="G220" i="4"/>
  <c r="L220" i="4" s="1"/>
  <c r="G221" i="4"/>
  <c r="L221" i="4" s="1"/>
  <c r="G222" i="4"/>
  <c r="L222" i="4" s="1"/>
  <c r="G223" i="4"/>
  <c r="L223" i="4" s="1"/>
  <c r="G224" i="4"/>
  <c r="L224" i="4" s="1"/>
  <c r="G225" i="4"/>
  <c r="L225" i="4" s="1"/>
  <c r="G226" i="4"/>
  <c r="L226" i="4" s="1"/>
  <c r="G227" i="4"/>
  <c r="L227" i="4" s="1"/>
  <c r="G228" i="4"/>
  <c r="L228" i="4" s="1"/>
  <c r="G229" i="4"/>
  <c r="L229" i="4" s="1"/>
  <c r="G230" i="4"/>
  <c r="L230" i="4" s="1"/>
  <c r="G231" i="4"/>
  <c r="L231" i="4" s="1"/>
  <c r="G232" i="4"/>
  <c r="L232" i="4" s="1"/>
  <c r="G233" i="4"/>
  <c r="L233" i="4" s="1"/>
  <c r="G234" i="4"/>
  <c r="L234" i="4" s="1"/>
  <c r="G235" i="4"/>
  <c r="L235" i="4" s="1"/>
  <c r="G236" i="4"/>
  <c r="L236" i="4" s="1"/>
  <c r="G237" i="4"/>
  <c r="L237" i="4" s="1"/>
  <c r="G238" i="4"/>
  <c r="L238" i="4" s="1"/>
  <c r="G239" i="4"/>
  <c r="L239" i="4" s="1"/>
  <c r="G240" i="4"/>
  <c r="L240" i="4" s="1"/>
  <c r="G241" i="4"/>
  <c r="L241" i="4" s="1"/>
  <c r="G242" i="4"/>
  <c r="L242" i="4" s="1"/>
  <c r="G243" i="4"/>
  <c r="L243" i="4" s="1"/>
  <c r="G244" i="4"/>
  <c r="L244" i="4" s="1"/>
  <c r="G245" i="4"/>
  <c r="L245" i="4" s="1"/>
  <c r="G246" i="4"/>
  <c r="L246" i="4" s="1"/>
  <c r="G247" i="4"/>
  <c r="L247" i="4" s="1"/>
  <c r="G248" i="4"/>
  <c r="L248" i="4" s="1"/>
  <c r="G249" i="4"/>
  <c r="L249" i="4" s="1"/>
  <c r="G250" i="4"/>
  <c r="L250" i="4" s="1"/>
  <c r="G251" i="4"/>
  <c r="L251" i="4" s="1"/>
  <c r="G252" i="4"/>
  <c r="L252" i="4" s="1"/>
  <c r="G253" i="4"/>
  <c r="L253" i="4" s="1"/>
  <c r="G254" i="4"/>
  <c r="L254" i="4" s="1"/>
  <c r="G255" i="4"/>
  <c r="L255" i="4" s="1"/>
  <c r="G256" i="4"/>
  <c r="L256" i="4" s="1"/>
  <c r="G257" i="4"/>
  <c r="L257" i="4" s="1"/>
  <c r="G258" i="4"/>
  <c r="L258" i="4" s="1"/>
  <c r="G259" i="4"/>
  <c r="L259" i="4" s="1"/>
  <c r="G260" i="4"/>
  <c r="L260" i="4" s="1"/>
  <c r="G261" i="4"/>
  <c r="L261" i="4" s="1"/>
  <c r="G262" i="4"/>
  <c r="L262" i="4" s="1"/>
  <c r="G263" i="4"/>
  <c r="L263" i="4" s="1"/>
  <c r="G264" i="4"/>
  <c r="L264" i="4" s="1"/>
  <c r="G265" i="4"/>
  <c r="L265" i="4" s="1"/>
  <c r="G266" i="4"/>
  <c r="L266" i="4" s="1"/>
  <c r="G267" i="4"/>
  <c r="L267" i="4" s="1"/>
  <c r="G268" i="4"/>
  <c r="L268" i="4" s="1"/>
  <c r="G269" i="4"/>
  <c r="L269" i="4" s="1"/>
  <c r="G270" i="4"/>
  <c r="L270" i="4" s="1"/>
  <c r="G271" i="4"/>
  <c r="L271" i="4" s="1"/>
  <c r="G272" i="4"/>
  <c r="L272" i="4" s="1"/>
  <c r="G273" i="4"/>
  <c r="L273" i="4" s="1"/>
  <c r="G274" i="4"/>
  <c r="L274" i="4" s="1"/>
  <c r="G275" i="4"/>
  <c r="L275" i="4" s="1"/>
  <c r="G276" i="4"/>
  <c r="L276" i="4" s="1"/>
  <c r="G277" i="4"/>
  <c r="L277" i="4" s="1"/>
  <c r="G278" i="4"/>
  <c r="L278" i="4" s="1"/>
  <c r="G279" i="4"/>
  <c r="L279" i="4" s="1"/>
  <c r="G280" i="4"/>
  <c r="L280" i="4" s="1"/>
  <c r="G281" i="4"/>
  <c r="L281" i="4" s="1"/>
  <c r="G282" i="4"/>
  <c r="L282" i="4" s="1"/>
  <c r="G283" i="4"/>
  <c r="L283" i="4" s="1"/>
  <c r="G284" i="4"/>
  <c r="L284" i="4" s="1"/>
  <c r="G285" i="4"/>
  <c r="L285" i="4" s="1"/>
  <c r="G286" i="4"/>
  <c r="L286" i="4" s="1"/>
  <c r="G287" i="4"/>
  <c r="L287" i="4" s="1"/>
  <c r="G288" i="4"/>
  <c r="L288" i="4" s="1"/>
  <c r="G289" i="4"/>
  <c r="L289" i="4" s="1"/>
  <c r="G290" i="4"/>
  <c r="L290" i="4" s="1"/>
  <c r="G291" i="4"/>
  <c r="L291" i="4" s="1"/>
  <c r="G292" i="4"/>
  <c r="L292" i="4" s="1"/>
  <c r="G293" i="4"/>
  <c r="L293" i="4" s="1"/>
  <c r="G294" i="4"/>
  <c r="L294" i="4" s="1"/>
  <c r="G295" i="4"/>
  <c r="L295" i="4" s="1"/>
  <c r="G296" i="4"/>
  <c r="L296" i="4" s="1"/>
  <c r="G297" i="4"/>
  <c r="L297" i="4" s="1"/>
  <c r="G298" i="4"/>
  <c r="L298" i="4" s="1"/>
  <c r="G299" i="4"/>
  <c r="L299" i="4" s="1"/>
  <c r="G300" i="4"/>
  <c r="L300" i="4" s="1"/>
  <c r="G301" i="4"/>
  <c r="L301" i="4" s="1"/>
  <c r="G302" i="4"/>
  <c r="L302" i="4" s="1"/>
  <c r="G303" i="4"/>
  <c r="L303" i="4" s="1"/>
  <c r="G304" i="4"/>
  <c r="L304" i="4" s="1"/>
  <c r="G305" i="4"/>
  <c r="L305" i="4" s="1"/>
  <c r="G306" i="4"/>
  <c r="L306" i="4" s="1"/>
  <c r="G307" i="4"/>
  <c r="L307" i="4" s="1"/>
  <c r="G308" i="4"/>
  <c r="L308" i="4" s="1"/>
  <c r="G309" i="4"/>
  <c r="L309" i="4" s="1"/>
  <c r="G310" i="4"/>
  <c r="L310" i="4" s="1"/>
  <c r="G311" i="4"/>
  <c r="L311" i="4" s="1"/>
  <c r="G312" i="4"/>
  <c r="L312" i="4" s="1"/>
  <c r="G313" i="4"/>
  <c r="L313" i="4" s="1"/>
  <c r="G314" i="4"/>
  <c r="L314" i="4" s="1"/>
  <c r="G315" i="4"/>
  <c r="L315" i="4" s="1"/>
  <c r="G316" i="4"/>
  <c r="L316" i="4" s="1"/>
  <c r="G317" i="4"/>
  <c r="L317" i="4" s="1"/>
  <c r="G318" i="4"/>
  <c r="L318" i="4" s="1"/>
  <c r="G319" i="4"/>
  <c r="L319" i="4" s="1"/>
  <c r="G320" i="4"/>
  <c r="L320" i="4" s="1"/>
  <c r="G321" i="4"/>
  <c r="L321" i="4" s="1"/>
  <c r="G322" i="4"/>
  <c r="L322" i="4" s="1"/>
  <c r="G323" i="4"/>
  <c r="L323" i="4" s="1"/>
  <c r="G324" i="4"/>
  <c r="L324" i="4" s="1"/>
  <c r="G325" i="4"/>
  <c r="L325" i="4" s="1"/>
  <c r="G326" i="4"/>
  <c r="L326" i="4" s="1"/>
  <c r="G327" i="4"/>
  <c r="L327" i="4" s="1"/>
  <c r="G328" i="4"/>
  <c r="L328" i="4" s="1"/>
  <c r="G329" i="4"/>
  <c r="L329" i="4" s="1"/>
  <c r="G330" i="4"/>
  <c r="L330" i="4" s="1"/>
  <c r="G331" i="4"/>
  <c r="L331" i="4" s="1"/>
  <c r="G332" i="4"/>
  <c r="L332" i="4" s="1"/>
  <c r="G333" i="4"/>
  <c r="L333" i="4" s="1"/>
  <c r="G334" i="4"/>
  <c r="L334" i="4" s="1"/>
  <c r="G335" i="4"/>
  <c r="L335" i="4" s="1"/>
  <c r="G336" i="4"/>
  <c r="L336" i="4" s="1"/>
  <c r="G337" i="4"/>
  <c r="L337" i="4" s="1"/>
  <c r="G338" i="4"/>
  <c r="L338" i="4" s="1"/>
  <c r="G339" i="4"/>
  <c r="L339" i="4" s="1"/>
  <c r="G340" i="4"/>
  <c r="L340" i="4" s="1"/>
  <c r="G341" i="4"/>
  <c r="L341" i="4" s="1"/>
  <c r="G342" i="4"/>
  <c r="L342" i="4" s="1"/>
  <c r="G343" i="4"/>
  <c r="L343" i="4" s="1"/>
  <c r="G344" i="4"/>
  <c r="L344" i="4" s="1"/>
  <c r="G345" i="4"/>
  <c r="L345" i="4" s="1"/>
  <c r="G346" i="4"/>
  <c r="L346" i="4" s="1"/>
  <c r="G347" i="4"/>
  <c r="L347" i="4" s="1"/>
  <c r="G348" i="4"/>
  <c r="L348" i="4" s="1"/>
  <c r="G349" i="4"/>
  <c r="L349" i="4" s="1"/>
  <c r="G350" i="4"/>
  <c r="L350" i="4" s="1"/>
  <c r="G351" i="4"/>
  <c r="L351" i="4" s="1"/>
  <c r="G352" i="4"/>
  <c r="L352" i="4" s="1"/>
  <c r="G353" i="4"/>
  <c r="L353" i="4" s="1"/>
  <c r="G354" i="4"/>
  <c r="L354" i="4" s="1"/>
  <c r="G355" i="4"/>
  <c r="L355" i="4" s="1"/>
  <c r="G356" i="4"/>
  <c r="L356" i="4" s="1"/>
  <c r="G357" i="4"/>
  <c r="L357" i="4" s="1"/>
  <c r="G358" i="4"/>
  <c r="L358" i="4" s="1"/>
  <c r="G359" i="4"/>
  <c r="L359" i="4" s="1"/>
  <c r="G360" i="4"/>
  <c r="L360" i="4" s="1"/>
  <c r="G361" i="4"/>
  <c r="L361" i="4" s="1"/>
  <c r="G362" i="4"/>
  <c r="L362" i="4" s="1"/>
  <c r="G363" i="4"/>
  <c r="L363" i="4" s="1"/>
  <c r="G364" i="4"/>
  <c r="L364" i="4" s="1"/>
  <c r="G365" i="4"/>
  <c r="L365" i="4" s="1"/>
  <c r="G366" i="4"/>
  <c r="L366" i="4" s="1"/>
  <c r="G367" i="4"/>
  <c r="L367" i="4" s="1"/>
  <c r="G368" i="4"/>
  <c r="L368" i="4" s="1"/>
  <c r="G369" i="4"/>
  <c r="L369" i="4" s="1"/>
  <c r="G370" i="4"/>
  <c r="L370" i="4" s="1"/>
  <c r="G371" i="4"/>
  <c r="L371" i="4" s="1"/>
  <c r="G372" i="4"/>
  <c r="L372" i="4" s="1"/>
  <c r="G373" i="4"/>
  <c r="L373" i="4" s="1"/>
  <c r="G374" i="4"/>
  <c r="L374" i="4" s="1"/>
  <c r="G375" i="4"/>
  <c r="L375" i="4" s="1"/>
  <c r="G376" i="4"/>
  <c r="L376" i="4" s="1"/>
  <c r="G377" i="4"/>
  <c r="L377" i="4" s="1"/>
  <c r="G378" i="4"/>
  <c r="L378" i="4" s="1"/>
  <c r="G379" i="4"/>
  <c r="L379" i="4" s="1"/>
  <c r="G380" i="4"/>
  <c r="L380" i="4" s="1"/>
  <c r="G381" i="4"/>
  <c r="L381" i="4" s="1"/>
  <c r="G382" i="4"/>
  <c r="L382" i="4" s="1"/>
  <c r="G383" i="4"/>
  <c r="L383" i="4" s="1"/>
  <c r="G384" i="4"/>
  <c r="L384" i="4" s="1"/>
  <c r="G385" i="4"/>
  <c r="L385" i="4" s="1"/>
  <c r="G386" i="4"/>
  <c r="L386" i="4" s="1"/>
  <c r="G387" i="4"/>
  <c r="L387" i="4" s="1"/>
  <c r="G388" i="4"/>
  <c r="L388" i="4" s="1"/>
  <c r="G389" i="4"/>
  <c r="L389" i="4" s="1"/>
  <c r="G390" i="4"/>
  <c r="L390" i="4" s="1"/>
  <c r="G391" i="4"/>
  <c r="L391" i="4" s="1"/>
  <c r="G392" i="4"/>
  <c r="L392" i="4" s="1"/>
  <c r="G393" i="4"/>
  <c r="L393" i="4" s="1"/>
  <c r="G394" i="4"/>
  <c r="L394" i="4" s="1"/>
  <c r="G395" i="4"/>
  <c r="L395" i="4" s="1"/>
  <c r="G396" i="4"/>
  <c r="L396" i="4" s="1"/>
  <c r="G397" i="4"/>
  <c r="L397" i="4" s="1"/>
  <c r="G398" i="4"/>
  <c r="L398" i="4" s="1"/>
  <c r="G399" i="4"/>
  <c r="L399" i="4" s="1"/>
  <c r="G400" i="4"/>
  <c r="L400" i="4" s="1"/>
  <c r="G401" i="4"/>
  <c r="L401" i="4" s="1"/>
  <c r="G402" i="4"/>
  <c r="L402" i="4" s="1"/>
  <c r="G403" i="4"/>
  <c r="L403" i="4" s="1"/>
  <c r="G404" i="4"/>
  <c r="L404" i="4" s="1"/>
  <c r="G405" i="4"/>
  <c r="L405" i="4" s="1"/>
  <c r="G406" i="4"/>
  <c r="L406" i="4" s="1"/>
  <c r="G407" i="4"/>
  <c r="L407" i="4" s="1"/>
  <c r="G408" i="4"/>
  <c r="L408" i="4" s="1"/>
  <c r="G409" i="4"/>
  <c r="L409" i="4" s="1"/>
  <c r="G410" i="4"/>
  <c r="L410" i="4" s="1"/>
  <c r="G411" i="4"/>
  <c r="L411" i="4" s="1"/>
  <c r="G412" i="4"/>
  <c r="L412" i="4" s="1"/>
  <c r="G413" i="4"/>
  <c r="L413" i="4" s="1"/>
  <c r="G414" i="4"/>
  <c r="L414" i="4" s="1"/>
  <c r="G415" i="4"/>
  <c r="L415" i="4" s="1"/>
  <c r="G416" i="4"/>
  <c r="L416" i="4" s="1"/>
  <c r="G417" i="4"/>
  <c r="L417" i="4" s="1"/>
  <c r="G418" i="4"/>
  <c r="L418" i="4" s="1"/>
  <c r="G419" i="4"/>
  <c r="L419" i="4" s="1"/>
  <c r="G420" i="4"/>
  <c r="L420" i="4" s="1"/>
  <c r="G421" i="4"/>
  <c r="L421" i="4" s="1"/>
  <c r="G422" i="4"/>
  <c r="L422" i="4" s="1"/>
  <c r="G423" i="4"/>
  <c r="L423" i="4" s="1"/>
  <c r="G424" i="4"/>
  <c r="L424" i="4" s="1"/>
  <c r="G425" i="4"/>
  <c r="L425" i="4" s="1"/>
  <c r="G426" i="4"/>
  <c r="L426" i="4" s="1"/>
  <c r="G427" i="4"/>
  <c r="L427" i="4" s="1"/>
  <c r="G428" i="4"/>
  <c r="L428" i="4" s="1"/>
  <c r="G429" i="4"/>
  <c r="L429" i="4" s="1"/>
  <c r="G430" i="4"/>
  <c r="L430" i="4" s="1"/>
  <c r="G431" i="4"/>
  <c r="L431" i="4" s="1"/>
  <c r="G432" i="4"/>
  <c r="L432" i="4" s="1"/>
  <c r="G433" i="4"/>
  <c r="L433" i="4" s="1"/>
  <c r="G434" i="4"/>
  <c r="L434" i="4" s="1"/>
  <c r="G435" i="4"/>
  <c r="L435" i="4" s="1"/>
  <c r="G436" i="4"/>
  <c r="L436" i="4" s="1"/>
  <c r="G437" i="4"/>
  <c r="L437" i="4" s="1"/>
  <c r="G438" i="4"/>
  <c r="L438" i="4" s="1"/>
  <c r="G439" i="4"/>
  <c r="L439" i="4" s="1"/>
  <c r="G440" i="4"/>
  <c r="L440" i="4" s="1"/>
  <c r="G441" i="4"/>
  <c r="L441" i="4" s="1"/>
  <c r="G442" i="4"/>
  <c r="L442" i="4" s="1"/>
  <c r="G443" i="4"/>
  <c r="L443" i="4" s="1"/>
  <c r="G444" i="4"/>
  <c r="L444" i="4" s="1"/>
  <c r="G445" i="4"/>
  <c r="L445" i="4" s="1"/>
  <c r="G446" i="4"/>
  <c r="L446" i="4" s="1"/>
  <c r="G447" i="4"/>
  <c r="L447" i="4" s="1"/>
  <c r="G448" i="4"/>
  <c r="L448" i="4" s="1"/>
  <c r="G449" i="4"/>
  <c r="L449" i="4" s="1"/>
  <c r="G450" i="4"/>
  <c r="L450" i="4" s="1"/>
  <c r="G451" i="4"/>
  <c r="L451" i="4" s="1"/>
  <c r="G452" i="4"/>
  <c r="L452" i="4" s="1"/>
  <c r="G453" i="4"/>
  <c r="L453" i="4" s="1"/>
  <c r="G454" i="4"/>
  <c r="L454" i="4" s="1"/>
  <c r="G455" i="4"/>
  <c r="L455" i="4" s="1"/>
  <c r="G456" i="4"/>
  <c r="L456" i="4" s="1"/>
  <c r="G457" i="4"/>
  <c r="L457" i="4" s="1"/>
  <c r="G458" i="4"/>
  <c r="L458" i="4" s="1"/>
  <c r="G459" i="4"/>
  <c r="L459" i="4" s="1"/>
  <c r="G460" i="4"/>
  <c r="L460" i="4" s="1"/>
  <c r="G461" i="4"/>
  <c r="L461" i="4" s="1"/>
  <c r="G462" i="4"/>
  <c r="L462" i="4" s="1"/>
  <c r="G463" i="4"/>
  <c r="L463" i="4" s="1"/>
  <c r="G464" i="4"/>
  <c r="L464" i="4" s="1"/>
  <c r="G465" i="4"/>
  <c r="L465" i="4" s="1"/>
  <c r="G466" i="4"/>
  <c r="L466" i="4" s="1"/>
  <c r="G467" i="4"/>
  <c r="L467" i="4" s="1"/>
  <c r="G468" i="4"/>
  <c r="L468" i="4" s="1"/>
  <c r="G469" i="4"/>
  <c r="L469" i="4" s="1"/>
  <c r="G470" i="4"/>
  <c r="L470" i="4" s="1"/>
  <c r="G471" i="4"/>
  <c r="L471" i="4" s="1"/>
  <c r="G472" i="4"/>
  <c r="L472" i="4" s="1"/>
  <c r="G473" i="4"/>
  <c r="L473" i="4" s="1"/>
  <c r="G474" i="4"/>
  <c r="L474" i="4" s="1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6" i="4"/>
  <c r="G7" i="4"/>
  <c r="G8" i="4"/>
  <c r="G9" i="4"/>
  <c r="G10" i="4"/>
  <c r="G11" i="4"/>
  <c r="G12" i="4"/>
  <c r="G13" i="4"/>
  <c r="G14" i="4"/>
  <c r="G5" i="4"/>
  <c r="A3" i="4"/>
  <c r="AB11" i="2"/>
  <c r="AB12" i="2" s="1"/>
  <c r="AB13" i="2" s="1"/>
  <c r="AB14" i="2" s="1"/>
  <c r="AB15" i="2" s="1"/>
  <c r="AB16" i="2" s="1"/>
  <c r="AH10" i="2"/>
  <c r="AG10" i="2"/>
  <c r="AF17" i="2"/>
  <c r="AF18" i="2"/>
  <c r="AF19" i="2"/>
  <c r="AF20" i="2"/>
  <c r="AF21" i="2"/>
  <c r="AF22" i="2"/>
  <c r="AF23" i="2"/>
  <c r="AF24" i="2"/>
  <c r="AF10" i="2"/>
  <c r="AE11" i="2"/>
  <c r="AE12" i="2"/>
  <c r="AE13" i="2"/>
  <c r="AE14" i="2"/>
  <c r="AE15" i="2"/>
  <c r="AE16" i="2"/>
  <c r="AE10" i="2"/>
  <c r="U5" i="2"/>
  <c r="F10" i="2"/>
  <c r="V100" i="2"/>
  <c r="E100" i="2" s="1"/>
  <c r="V18" i="2"/>
  <c r="E18" i="2" s="1"/>
  <c r="V19" i="2"/>
  <c r="E19" i="2" s="1"/>
  <c r="V20" i="2"/>
  <c r="E20" i="2" s="1"/>
  <c r="V21" i="2"/>
  <c r="E21" i="2" s="1"/>
  <c r="V22" i="2"/>
  <c r="E22" i="2" s="1"/>
  <c r="V23" i="2"/>
  <c r="E23" i="2" s="1"/>
  <c r="V24" i="2"/>
  <c r="E24" i="2" s="1"/>
  <c r="V25" i="2"/>
  <c r="E25" i="2" s="1"/>
  <c r="V26" i="2"/>
  <c r="E26" i="2" s="1"/>
  <c r="V27" i="2"/>
  <c r="E27" i="2" s="1"/>
  <c r="V28" i="2"/>
  <c r="E28" i="2" s="1"/>
  <c r="V29" i="2"/>
  <c r="E29" i="2" s="1"/>
  <c r="V30" i="2"/>
  <c r="E30" i="2" s="1"/>
  <c r="V31" i="2"/>
  <c r="E31" i="2" s="1"/>
  <c r="V32" i="2"/>
  <c r="E32" i="2" s="1"/>
  <c r="V33" i="2"/>
  <c r="E33" i="2" s="1"/>
  <c r="V34" i="2"/>
  <c r="E34" i="2" s="1"/>
  <c r="V35" i="2"/>
  <c r="E35" i="2" s="1"/>
  <c r="V36" i="2"/>
  <c r="E36" i="2" s="1"/>
  <c r="V37" i="2"/>
  <c r="E37" i="2" s="1"/>
  <c r="V38" i="2"/>
  <c r="E38" i="2" s="1"/>
  <c r="V39" i="2"/>
  <c r="E39" i="2" s="1"/>
  <c r="V40" i="2"/>
  <c r="E40" i="2" s="1"/>
  <c r="V41" i="2"/>
  <c r="E41" i="2" s="1"/>
  <c r="V42" i="2"/>
  <c r="E42" i="2" s="1"/>
  <c r="V43" i="2"/>
  <c r="V44" i="2"/>
  <c r="E44" i="2" s="1"/>
  <c r="V45" i="2"/>
  <c r="E45" i="2" s="1"/>
  <c r="V46" i="2"/>
  <c r="E46" i="2" s="1"/>
  <c r="V47" i="2"/>
  <c r="V48" i="2"/>
  <c r="E48" i="2" s="1"/>
  <c r="V49" i="2"/>
  <c r="E49" i="2" s="1"/>
  <c r="V50" i="2"/>
  <c r="E50" i="2" s="1"/>
  <c r="V51" i="2"/>
  <c r="V52" i="2"/>
  <c r="E52" i="2" s="1"/>
  <c r="V53" i="2"/>
  <c r="E53" i="2" s="1"/>
  <c r="V54" i="2"/>
  <c r="E54" i="2" s="1"/>
  <c r="V55" i="2"/>
  <c r="V56" i="2"/>
  <c r="E56" i="2" s="1"/>
  <c r="V57" i="2"/>
  <c r="E57" i="2" s="1"/>
  <c r="V58" i="2"/>
  <c r="E58" i="2" s="1"/>
  <c r="V59" i="2"/>
  <c r="V60" i="2"/>
  <c r="E60" i="2" s="1"/>
  <c r="V61" i="2"/>
  <c r="E61" i="2" s="1"/>
  <c r="V62" i="2"/>
  <c r="E62" i="2" s="1"/>
  <c r="V63" i="2"/>
  <c r="V64" i="2"/>
  <c r="E64" i="2" s="1"/>
  <c r="V65" i="2"/>
  <c r="E65" i="2" s="1"/>
  <c r="V66" i="2"/>
  <c r="E66" i="2" s="1"/>
  <c r="V67" i="2"/>
  <c r="V68" i="2"/>
  <c r="E68" i="2" s="1"/>
  <c r="V69" i="2"/>
  <c r="E69" i="2" s="1"/>
  <c r="V70" i="2"/>
  <c r="E70" i="2" s="1"/>
  <c r="V71" i="2"/>
  <c r="V72" i="2"/>
  <c r="E72" i="2" s="1"/>
  <c r="V73" i="2"/>
  <c r="E73" i="2" s="1"/>
  <c r="V74" i="2"/>
  <c r="E74" i="2" s="1"/>
  <c r="V75" i="2"/>
  <c r="V76" i="2"/>
  <c r="E76" i="2" s="1"/>
  <c r="V77" i="2"/>
  <c r="E77" i="2" s="1"/>
  <c r="V78" i="2"/>
  <c r="E78" i="2" s="1"/>
  <c r="V79" i="2"/>
  <c r="V80" i="2"/>
  <c r="E80" i="2" s="1"/>
  <c r="V81" i="2"/>
  <c r="E81" i="2" s="1"/>
  <c r="V82" i="2"/>
  <c r="E82" i="2" s="1"/>
  <c r="V83" i="2"/>
  <c r="V84" i="2"/>
  <c r="E84" i="2" s="1"/>
  <c r="V85" i="2"/>
  <c r="E85" i="2" s="1"/>
  <c r="V86" i="2"/>
  <c r="E86" i="2" s="1"/>
  <c r="V87" i="2"/>
  <c r="V88" i="2"/>
  <c r="E88" i="2" s="1"/>
  <c r="V89" i="2"/>
  <c r="E89" i="2" s="1"/>
  <c r="V90" i="2"/>
  <c r="E90" i="2" s="1"/>
  <c r="V91" i="2"/>
  <c r="V92" i="2"/>
  <c r="E92" i="2" s="1"/>
  <c r="V93" i="2"/>
  <c r="E93" i="2" s="1"/>
  <c r="V94" i="2"/>
  <c r="E94" i="2" s="1"/>
  <c r="V95" i="2"/>
  <c r="V96" i="2"/>
  <c r="E96" i="2" s="1"/>
  <c r="V97" i="2"/>
  <c r="E97" i="2" s="1"/>
  <c r="V98" i="2"/>
  <c r="E98" i="2" s="1"/>
  <c r="V99" i="2"/>
  <c r="E99" i="2" s="1"/>
  <c r="V6" i="2"/>
  <c r="E6" i="2" s="1"/>
  <c r="E5" i="2"/>
  <c r="U100" i="2"/>
  <c r="D100" i="2" s="1"/>
  <c r="U99" i="2"/>
  <c r="D99" i="2" s="1"/>
  <c r="U98" i="2"/>
  <c r="D98" i="2" s="1"/>
  <c r="U97" i="2"/>
  <c r="D97" i="2" s="1"/>
  <c r="U96" i="2"/>
  <c r="D96" i="2" s="1"/>
  <c r="U95" i="2"/>
  <c r="D95" i="2" s="1"/>
  <c r="U94" i="2"/>
  <c r="U93" i="2"/>
  <c r="U92" i="2"/>
  <c r="U91" i="2"/>
  <c r="D91" i="2" s="1"/>
  <c r="U90" i="2"/>
  <c r="U89" i="2"/>
  <c r="U88" i="2"/>
  <c r="U87" i="2"/>
  <c r="D87" i="2" s="1"/>
  <c r="U86" i="2"/>
  <c r="U85" i="2"/>
  <c r="U84" i="2"/>
  <c r="U83" i="2"/>
  <c r="D83" i="2" s="1"/>
  <c r="U82" i="2"/>
  <c r="D82" i="2" s="1"/>
  <c r="U81" i="2"/>
  <c r="U80" i="2"/>
  <c r="U79" i="2"/>
  <c r="D79" i="2" s="1"/>
  <c r="U78" i="2"/>
  <c r="U77" i="2"/>
  <c r="U76" i="2"/>
  <c r="U75" i="2"/>
  <c r="D75" i="2" s="1"/>
  <c r="U74" i="2"/>
  <c r="D74" i="2" s="1"/>
  <c r="U73" i="2"/>
  <c r="U72" i="2"/>
  <c r="U71" i="2"/>
  <c r="D71" i="2" s="1"/>
  <c r="U70" i="2"/>
  <c r="U69" i="2"/>
  <c r="U68" i="2"/>
  <c r="U67" i="2"/>
  <c r="D67" i="2" s="1"/>
  <c r="U66" i="2"/>
  <c r="D66" i="2" s="1"/>
  <c r="U65" i="2"/>
  <c r="U64" i="2"/>
  <c r="U63" i="2"/>
  <c r="D63" i="2" s="1"/>
  <c r="U62" i="2"/>
  <c r="U61" i="2"/>
  <c r="U60" i="2"/>
  <c r="U59" i="2"/>
  <c r="D59" i="2" s="1"/>
  <c r="U58" i="2"/>
  <c r="D58" i="2" s="1"/>
  <c r="U57" i="2"/>
  <c r="U56" i="2"/>
  <c r="D56" i="2" s="1"/>
  <c r="U55" i="2"/>
  <c r="D55" i="2" s="1"/>
  <c r="U54" i="2"/>
  <c r="U53" i="2"/>
  <c r="U52" i="2"/>
  <c r="D52" i="2" s="1"/>
  <c r="U51" i="2"/>
  <c r="D51" i="2" s="1"/>
  <c r="U50" i="2"/>
  <c r="D50" i="2" s="1"/>
  <c r="U49" i="2"/>
  <c r="U48" i="2"/>
  <c r="D48" i="2" s="1"/>
  <c r="U47" i="2"/>
  <c r="D47" i="2" s="1"/>
  <c r="U46" i="2"/>
  <c r="U45" i="2"/>
  <c r="U44" i="2"/>
  <c r="D44" i="2" s="1"/>
  <c r="U43" i="2"/>
  <c r="D43" i="2" s="1"/>
  <c r="U42" i="2"/>
  <c r="D42" i="2" s="1"/>
  <c r="U41" i="2"/>
  <c r="U40" i="2"/>
  <c r="D40" i="2" s="1"/>
  <c r="U39" i="2"/>
  <c r="D39" i="2" s="1"/>
  <c r="U38" i="2"/>
  <c r="U37" i="2"/>
  <c r="U36" i="2"/>
  <c r="D36" i="2" s="1"/>
  <c r="U35" i="2"/>
  <c r="D35" i="2" s="1"/>
  <c r="U34" i="2"/>
  <c r="D34" i="2" s="1"/>
  <c r="U33" i="2"/>
  <c r="U32" i="2"/>
  <c r="D32" i="2" s="1"/>
  <c r="U31" i="2"/>
  <c r="D31" i="2" s="1"/>
  <c r="U30" i="2"/>
  <c r="U29" i="2"/>
  <c r="U28" i="2"/>
  <c r="D28" i="2" s="1"/>
  <c r="U27" i="2"/>
  <c r="D27" i="2" s="1"/>
  <c r="U26" i="2"/>
  <c r="U25" i="2"/>
  <c r="U24" i="2"/>
  <c r="D24" i="2" s="1"/>
  <c r="U23" i="2"/>
  <c r="D23" i="2" s="1"/>
  <c r="U22" i="2"/>
  <c r="D22" i="2" s="1"/>
  <c r="U21" i="2"/>
  <c r="U20" i="2"/>
  <c r="D20" i="2" s="1"/>
  <c r="U19" i="2"/>
  <c r="D19" i="2" s="1"/>
  <c r="U18" i="2"/>
  <c r="D18" i="2" s="1"/>
  <c r="U17" i="2"/>
  <c r="U16" i="2"/>
  <c r="D16" i="2" s="1"/>
  <c r="U15" i="2"/>
  <c r="D15" i="2" s="1"/>
  <c r="U14" i="2"/>
  <c r="D14" i="2" s="1"/>
  <c r="U13" i="2"/>
  <c r="U6" i="2"/>
  <c r="A1" i="2"/>
  <c r="AE221" i="4" l="1"/>
  <c r="AE217" i="4"/>
  <c r="AE213" i="4"/>
  <c r="AE209" i="4"/>
  <c r="AE205" i="4"/>
  <c r="AE201" i="4"/>
  <c r="AE197" i="4"/>
  <c r="AE193" i="4"/>
  <c r="AE189" i="4"/>
  <c r="AE185" i="4"/>
  <c r="AE181" i="4"/>
  <c r="AE177" i="4"/>
  <c r="AE173" i="4"/>
  <c r="AE169" i="4"/>
  <c r="AE165" i="4"/>
  <c r="AE161" i="4"/>
  <c r="AE157" i="4"/>
  <c r="AE153" i="4"/>
  <c r="AE149" i="4"/>
  <c r="AE145" i="4"/>
  <c r="AE141" i="4"/>
  <c r="AE137" i="4"/>
  <c r="AE133" i="4"/>
  <c r="AE129" i="4"/>
  <c r="AE125" i="4"/>
  <c r="AE121" i="4"/>
  <c r="AE117" i="4"/>
  <c r="AE113" i="4"/>
  <c r="AE109" i="4"/>
  <c r="AE105" i="4"/>
  <c r="AE101" i="4"/>
  <c r="AE131" i="4"/>
  <c r="AE171" i="4"/>
  <c r="AE203" i="4"/>
  <c r="AE99" i="4"/>
  <c r="AE147" i="4"/>
  <c r="AE211" i="4"/>
  <c r="AE123" i="4"/>
  <c r="AE155" i="4"/>
  <c r="AE195" i="4"/>
  <c r="AE107" i="4"/>
  <c r="AE179" i="4"/>
  <c r="AE235" i="4"/>
  <c r="AE115" i="4"/>
  <c r="AE163" i="4"/>
  <c r="AE219" i="4"/>
  <c r="AE139" i="4"/>
  <c r="AE187" i="4"/>
  <c r="AE227" i="4"/>
  <c r="K149" i="4"/>
  <c r="K141" i="4"/>
  <c r="K133" i="4"/>
  <c r="K125" i="4"/>
  <c r="K117" i="4"/>
  <c r="K109" i="4"/>
  <c r="K101" i="4"/>
  <c r="AE220" i="4"/>
  <c r="AE216" i="4"/>
  <c r="AE212" i="4"/>
  <c r="AE208" i="4"/>
  <c r="AE204" i="4"/>
  <c r="AE200" i="4"/>
  <c r="AE196" i="4"/>
  <c r="AE192" i="4"/>
  <c r="AE188" i="4"/>
  <c r="AE184" i="4"/>
  <c r="AE180" i="4"/>
  <c r="AE176" i="4"/>
  <c r="AE172" i="4"/>
  <c r="AE168" i="4"/>
  <c r="AE164" i="4"/>
  <c r="AE160" i="4"/>
  <c r="AE156" i="4"/>
  <c r="AE152" i="4"/>
  <c r="AE148" i="4"/>
  <c r="AE144" i="4"/>
  <c r="AE140" i="4"/>
  <c r="AE136" i="4"/>
  <c r="AE132" i="4"/>
  <c r="AE128" i="4"/>
  <c r="AE124" i="4"/>
  <c r="AE120" i="4"/>
  <c r="AE116" i="4"/>
  <c r="AE112" i="4"/>
  <c r="AE108" i="4"/>
  <c r="AE104" i="4"/>
  <c r="AE100" i="4"/>
  <c r="AE228" i="4"/>
  <c r="AE234" i="4"/>
  <c r="AE226" i="4"/>
  <c r="K147" i="4"/>
  <c r="K139" i="4"/>
  <c r="K131" i="4"/>
  <c r="K123" i="4"/>
  <c r="K115" i="4"/>
  <c r="K107" i="4"/>
  <c r="AE233" i="4"/>
  <c r="AE225" i="4"/>
  <c r="AE232" i="4"/>
  <c r="AE224" i="4"/>
  <c r="AE231" i="4"/>
  <c r="AE223" i="4"/>
  <c r="AE238" i="4"/>
  <c r="AE230" i="4"/>
  <c r="AE222" i="4"/>
  <c r="K143" i="4"/>
  <c r="K135" i="4"/>
  <c r="K127" i="4"/>
  <c r="K119" i="4"/>
  <c r="K111" i="4"/>
  <c r="K103" i="4"/>
  <c r="AE237" i="4"/>
  <c r="AE229" i="4"/>
  <c r="AE236" i="4"/>
  <c r="AA93" i="4"/>
  <c r="AA85" i="4"/>
  <c r="AA77" i="4"/>
  <c r="AA69" i="4"/>
  <c r="AA61" i="4"/>
  <c r="AA53" i="4"/>
  <c r="AA45" i="4"/>
  <c r="AA37" i="4"/>
  <c r="AA29" i="4"/>
  <c r="AA98" i="4"/>
  <c r="AA90" i="4"/>
  <c r="AA82" i="4"/>
  <c r="AA74" i="4"/>
  <c r="AA66" i="4"/>
  <c r="AA58" i="4"/>
  <c r="AA50" i="4"/>
  <c r="AA42" i="4"/>
  <c r="AA34" i="4"/>
  <c r="AA26" i="4"/>
  <c r="AE243" i="4"/>
  <c r="AE251" i="4"/>
  <c r="AE259" i="4"/>
  <c r="AE267" i="4"/>
  <c r="AE275" i="4"/>
  <c r="AE283" i="4"/>
  <c r="AE291" i="4"/>
  <c r="AE244" i="4"/>
  <c r="AE252" i="4"/>
  <c r="AE260" i="4"/>
  <c r="AE268" i="4"/>
  <c r="AE276" i="4"/>
  <c r="AE284" i="4"/>
  <c r="AE292" i="4"/>
  <c r="AE245" i="4"/>
  <c r="AE253" i="4"/>
  <c r="AE261" i="4"/>
  <c r="AE269" i="4"/>
  <c r="AE277" i="4"/>
  <c r="AE285" i="4"/>
  <c r="AE293" i="4"/>
  <c r="AG222" i="4"/>
  <c r="AE246" i="4"/>
  <c r="AE254" i="4"/>
  <c r="AE262" i="4"/>
  <c r="AE270" i="4"/>
  <c r="AE278" i="4"/>
  <c r="AE286" i="4"/>
  <c r="AE294" i="4"/>
  <c r="AG223" i="4"/>
  <c r="AE239" i="4"/>
  <c r="AE247" i="4"/>
  <c r="AE255" i="4"/>
  <c r="AE263" i="4"/>
  <c r="AE271" i="4"/>
  <c r="AE279" i="4"/>
  <c r="AE287" i="4"/>
  <c r="AE295" i="4"/>
  <c r="AE240" i="4"/>
  <c r="AE248" i="4"/>
  <c r="AE256" i="4"/>
  <c r="AE264" i="4"/>
  <c r="AE272" i="4"/>
  <c r="AE280" i="4"/>
  <c r="AE288" i="4"/>
  <c r="AE241" i="4"/>
  <c r="AE249" i="4"/>
  <c r="AE257" i="4"/>
  <c r="AE265" i="4"/>
  <c r="AE273" i="4"/>
  <c r="AE281" i="4"/>
  <c r="AE289" i="4"/>
  <c r="AG103" i="4"/>
  <c r="AG106" i="4"/>
  <c r="AG114" i="4"/>
  <c r="AG122" i="4"/>
  <c r="AG130" i="4"/>
  <c r="AG138" i="4"/>
  <c r="AG146" i="4"/>
  <c r="AG154" i="4"/>
  <c r="AG162" i="4"/>
  <c r="AG170" i="4"/>
  <c r="AG178" i="4"/>
  <c r="AG186" i="4"/>
  <c r="AG194" i="4"/>
  <c r="AG202" i="4"/>
  <c r="AG210" i="4"/>
  <c r="AG218" i="4"/>
  <c r="AE250" i="4"/>
  <c r="AC100" i="4"/>
  <c r="AF100" i="4" s="1"/>
  <c r="AC164" i="4"/>
  <c r="AF164" i="4" s="1"/>
  <c r="AE258" i="4"/>
  <c r="AC108" i="4"/>
  <c r="AF108" i="4" s="1"/>
  <c r="AE266" i="4"/>
  <c r="AC116" i="4"/>
  <c r="AF116" i="4" s="1"/>
  <c r="AE274" i="4"/>
  <c r="AC124" i="4"/>
  <c r="AF124" i="4" s="1"/>
  <c r="AE282" i="4"/>
  <c r="AC132" i="4"/>
  <c r="AF132" i="4" s="1"/>
  <c r="AE290" i="4"/>
  <c r="AC140" i="4"/>
  <c r="AF140" i="4" s="1"/>
  <c r="AC148" i="4"/>
  <c r="AF148" i="4" s="1"/>
  <c r="AE242" i="4"/>
  <c r="AC156" i="4"/>
  <c r="AF156" i="4" s="1"/>
  <c r="L45" i="4"/>
  <c r="AC219" i="4"/>
  <c r="AF219" i="4" s="1"/>
  <c r="AC215" i="4"/>
  <c r="AF215" i="4" s="1"/>
  <c r="AC211" i="4"/>
  <c r="AF211" i="4" s="1"/>
  <c r="AC207" i="4"/>
  <c r="AF207" i="4" s="1"/>
  <c r="AC203" i="4"/>
  <c r="AF203" i="4" s="1"/>
  <c r="AC199" i="4"/>
  <c r="AF199" i="4" s="1"/>
  <c r="AC195" i="4"/>
  <c r="AF195" i="4" s="1"/>
  <c r="AC191" i="4"/>
  <c r="AF191" i="4" s="1"/>
  <c r="AC187" i="4"/>
  <c r="AF187" i="4" s="1"/>
  <c r="AC183" i="4"/>
  <c r="AF183" i="4" s="1"/>
  <c r="AC179" i="4"/>
  <c r="AF179" i="4" s="1"/>
  <c r="AC175" i="4"/>
  <c r="AF175" i="4" s="1"/>
  <c r="AC171" i="4"/>
  <c r="AF171" i="4" s="1"/>
  <c r="AC167" i="4"/>
  <c r="AF167" i="4" s="1"/>
  <c r="AC163" i="4"/>
  <c r="AF163" i="4" s="1"/>
  <c r="AC159" i="4"/>
  <c r="AF159" i="4" s="1"/>
  <c r="AC155" i="4"/>
  <c r="AF155" i="4" s="1"/>
  <c r="AC151" i="4"/>
  <c r="AF151" i="4" s="1"/>
  <c r="AC147" i="4"/>
  <c r="AF147" i="4" s="1"/>
  <c r="L64" i="4"/>
  <c r="E64" i="4"/>
  <c r="L56" i="4"/>
  <c r="E56" i="4"/>
  <c r="L48" i="4"/>
  <c r="E48" i="4"/>
  <c r="L40" i="4"/>
  <c r="E40" i="4"/>
  <c r="L62" i="4"/>
  <c r="L41" i="4"/>
  <c r="E63" i="4"/>
  <c r="L63" i="4"/>
  <c r="E47" i="4"/>
  <c r="L47" i="4"/>
  <c r="L60" i="4"/>
  <c r="AC218" i="4"/>
  <c r="AF218" i="4" s="1"/>
  <c r="AC214" i="4"/>
  <c r="AF214" i="4" s="1"/>
  <c r="AC210" i="4"/>
  <c r="AF210" i="4" s="1"/>
  <c r="AC206" i="4"/>
  <c r="AF206" i="4" s="1"/>
  <c r="AC202" i="4"/>
  <c r="AF202" i="4" s="1"/>
  <c r="AC198" i="4"/>
  <c r="AF198" i="4" s="1"/>
  <c r="AC194" i="4"/>
  <c r="AF194" i="4" s="1"/>
  <c r="AC190" i="4"/>
  <c r="AF190" i="4" s="1"/>
  <c r="AC186" i="4"/>
  <c r="AF186" i="4" s="1"/>
  <c r="AC182" i="4"/>
  <c r="AF182" i="4" s="1"/>
  <c r="AC178" i="4"/>
  <c r="AF178" i="4" s="1"/>
  <c r="AC174" i="4"/>
  <c r="AF174" i="4" s="1"/>
  <c r="AC170" i="4"/>
  <c r="AF170" i="4" s="1"/>
  <c r="E54" i="4"/>
  <c r="L54" i="4"/>
  <c r="L57" i="4"/>
  <c r="E61" i="4"/>
  <c r="L61" i="4"/>
  <c r="E53" i="4"/>
  <c r="L53" i="4"/>
  <c r="AA86" i="4"/>
  <c r="L55" i="4"/>
  <c r="AC221" i="4"/>
  <c r="AF221" i="4" s="1"/>
  <c r="AC217" i="4"/>
  <c r="AF217" i="4" s="1"/>
  <c r="AC213" i="4"/>
  <c r="AF213" i="4" s="1"/>
  <c r="AC209" i="4"/>
  <c r="AF209" i="4" s="1"/>
  <c r="AC205" i="4"/>
  <c r="AF205" i="4" s="1"/>
  <c r="AF10" i="4"/>
  <c r="L52" i="4"/>
  <c r="AG220" i="4"/>
  <c r="E59" i="4"/>
  <c r="L59" i="4"/>
  <c r="E51" i="4"/>
  <c r="L51" i="4"/>
  <c r="L43" i="4"/>
  <c r="E43" i="4"/>
  <c r="AA100" i="4"/>
  <c r="AA92" i="4"/>
  <c r="L49" i="4"/>
  <c r="AC212" i="4"/>
  <c r="AF212" i="4" s="1"/>
  <c r="AC204" i="4"/>
  <c r="AF204" i="4" s="1"/>
  <c r="AC196" i="4"/>
  <c r="AF196" i="4" s="1"/>
  <c r="AC188" i="4"/>
  <c r="AF188" i="4" s="1"/>
  <c r="AC180" i="4"/>
  <c r="AF180" i="4" s="1"/>
  <c r="AC172" i="4"/>
  <c r="AF172" i="4" s="1"/>
  <c r="E44" i="4"/>
  <c r="L44" i="4"/>
  <c r="L58" i="4"/>
  <c r="E58" i="4"/>
  <c r="L50" i="4"/>
  <c r="E50" i="4"/>
  <c r="L42" i="4"/>
  <c r="E42" i="4"/>
  <c r="L46" i="4"/>
  <c r="AG214" i="4"/>
  <c r="AG206" i="4"/>
  <c r="AG198" i="4"/>
  <c r="AG190" i="4"/>
  <c r="AG182" i="4"/>
  <c r="AG174" i="4"/>
  <c r="AG166" i="4"/>
  <c r="AG158" i="4"/>
  <c r="AG150" i="4"/>
  <c r="AG142" i="4"/>
  <c r="AG134" i="4"/>
  <c r="AG126" i="4"/>
  <c r="AG118" i="4"/>
  <c r="AG110" i="4"/>
  <c r="AG102" i="4"/>
  <c r="AG98" i="4"/>
  <c r="AC166" i="4"/>
  <c r="AF166" i="4" s="1"/>
  <c r="AC162" i="4"/>
  <c r="AF162" i="4" s="1"/>
  <c r="AC158" i="4"/>
  <c r="AF158" i="4" s="1"/>
  <c r="AC154" i="4"/>
  <c r="AF154" i="4" s="1"/>
  <c r="AC150" i="4"/>
  <c r="AF150" i="4" s="1"/>
  <c r="AC146" i="4"/>
  <c r="AF146" i="4" s="1"/>
  <c r="AC142" i="4"/>
  <c r="AF142" i="4" s="1"/>
  <c r="AC138" i="4"/>
  <c r="AF138" i="4" s="1"/>
  <c r="AC134" i="4"/>
  <c r="AF134" i="4" s="1"/>
  <c r="AC130" i="4"/>
  <c r="AF130" i="4" s="1"/>
  <c r="AC126" i="4"/>
  <c r="AF126" i="4" s="1"/>
  <c r="AC122" i="4"/>
  <c r="AF122" i="4" s="1"/>
  <c r="AC118" i="4"/>
  <c r="AF118" i="4" s="1"/>
  <c r="AC114" i="4"/>
  <c r="AF114" i="4" s="1"/>
  <c r="AC110" i="4"/>
  <c r="AF110" i="4" s="1"/>
  <c r="AC106" i="4"/>
  <c r="AF106" i="4" s="1"/>
  <c r="AC102" i="4"/>
  <c r="AF102" i="4" s="1"/>
  <c r="AC98" i="4"/>
  <c r="AF98" i="4" s="1"/>
  <c r="AG221" i="4"/>
  <c r="AG217" i="4"/>
  <c r="AG213" i="4"/>
  <c r="AG209" i="4"/>
  <c r="AG205" i="4"/>
  <c r="AG201" i="4"/>
  <c r="AG197" i="4"/>
  <c r="AG193" i="4"/>
  <c r="AG189" i="4"/>
  <c r="AG185" i="4"/>
  <c r="AG181" i="4"/>
  <c r="AG177" i="4"/>
  <c r="AG173" i="4"/>
  <c r="AG169" i="4"/>
  <c r="AG165" i="4"/>
  <c r="AG161" i="4"/>
  <c r="AG157" i="4"/>
  <c r="AG153" i="4"/>
  <c r="AG149" i="4"/>
  <c r="AG145" i="4"/>
  <c r="AG141" i="4"/>
  <c r="AG137" i="4"/>
  <c r="AG133" i="4"/>
  <c r="AG129" i="4"/>
  <c r="AG125" i="4"/>
  <c r="AG121" i="4"/>
  <c r="AG117" i="4"/>
  <c r="AG113" i="4"/>
  <c r="AG109" i="4"/>
  <c r="AG105" i="4"/>
  <c r="AG101" i="4"/>
  <c r="AC201" i="4"/>
  <c r="AF201" i="4" s="1"/>
  <c r="AC197" i="4"/>
  <c r="AF197" i="4" s="1"/>
  <c r="AC193" i="4"/>
  <c r="AF193" i="4" s="1"/>
  <c r="AC189" i="4"/>
  <c r="AF189" i="4" s="1"/>
  <c r="AC185" i="4"/>
  <c r="AF185" i="4" s="1"/>
  <c r="AC181" i="4"/>
  <c r="AF181" i="4" s="1"/>
  <c r="AC177" i="4"/>
  <c r="AF177" i="4" s="1"/>
  <c r="AC173" i="4"/>
  <c r="AF173" i="4" s="1"/>
  <c r="AC169" i="4"/>
  <c r="AF169" i="4" s="1"/>
  <c r="AC165" i="4"/>
  <c r="AF165" i="4" s="1"/>
  <c r="AC161" i="4"/>
  <c r="AF161" i="4" s="1"/>
  <c r="AC157" i="4"/>
  <c r="AF157" i="4" s="1"/>
  <c r="AC153" i="4"/>
  <c r="AF153" i="4" s="1"/>
  <c r="AC149" i="4"/>
  <c r="AF149" i="4" s="1"/>
  <c r="AC145" i="4"/>
  <c r="AF145" i="4" s="1"/>
  <c r="AC141" i="4"/>
  <c r="AF141" i="4" s="1"/>
  <c r="AC137" i="4"/>
  <c r="AF137" i="4" s="1"/>
  <c r="AC133" i="4"/>
  <c r="AF133" i="4" s="1"/>
  <c r="AC129" i="4"/>
  <c r="AF129" i="4" s="1"/>
  <c r="AC125" i="4"/>
  <c r="AF125" i="4" s="1"/>
  <c r="AC121" i="4"/>
  <c r="AF121" i="4" s="1"/>
  <c r="AC117" i="4"/>
  <c r="AF117" i="4" s="1"/>
  <c r="AC113" i="4"/>
  <c r="AF113" i="4" s="1"/>
  <c r="AC109" i="4"/>
  <c r="AF109" i="4" s="1"/>
  <c r="AC105" i="4"/>
  <c r="AF105" i="4" s="1"/>
  <c r="AC101" i="4"/>
  <c r="AF101" i="4" s="1"/>
  <c r="AG216" i="4"/>
  <c r="AG212" i="4"/>
  <c r="AG208" i="4"/>
  <c r="AG204" i="4"/>
  <c r="AG200" i="4"/>
  <c r="AG196" i="4"/>
  <c r="AG192" i="4"/>
  <c r="AG188" i="4"/>
  <c r="AG184" i="4"/>
  <c r="AG180" i="4"/>
  <c r="AG176" i="4"/>
  <c r="AG172" i="4"/>
  <c r="AG168" i="4"/>
  <c r="AG164" i="4"/>
  <c r="AG160" i="4"/>
  <c r="AG156" i="4"/>
  <c r="AG152" i="4"/>
  <c r="AG148" i="4"/>
  <c r="AG144" i="4"/>
  <c r="AG140" i="4"/>
  <c r="AG136" i="4"/>
  <c r="AG132" i="4"/>
  <c r="AG128" i="4"/>
  <c r="AG124" i="4"/>
  <c r="AG120" i="4"/>
  <c r="AG116" i="4"/>
  <c r="AG112" i="4"/>
  <c r="AG108" i="4"/>
  <c r="AG104" i="4"/>
  <c r="AG100" i="4"/>
  <c r="AG10" i="4"/>
  <c r="AC220" i="4"/>
  <c r="AF220" i="4" s="1"/>
  <c r="AC216" i="4"/>
  <c r="AF216" i="4" s="1"/>
  <c r="AC208" i="4"/>
  <c r="AF208" i="4" s="1"/>
  <c r="AC200" i="4"/>
  <c r="AF200" i="4" s="1"/>
  <c r="AC192" i="4"/>
  <c r="AF192" i="4" s="1"/>
  <c r="AC184" i="4"/>
  <c r="AF184" i="4" s="1"/>
  <c r="AC176" i="4"/>
  <c r="AF176" i="4" s="1"/>
  <c r="AC168" i="4"/>
  <c r="AF168" i="4" s="1"/>
  <c r="AC160" i="4"/>
  <c r="AF160" i="4" s="1"/>
  <c r="AC152" i="4"/>
  <c r="AF152" i="4" s="1"/>
  <c r="AC144" i="4"/>
  <c r="AF144" i="4" s="1"/>
  <c r="AC136" i="4"/>
  <c r="AF136" i="4" s="1"/>
  <c r="AC128" i="4"/>
  <c r="AF128" i="4" s="1"/>
  <c r="AC120" i="4"/>
  <c r="AF120" i="4" s="1"/>
  <c r="AC112" i="4"/>
  <c r="AF112" i="4" s="1"/>
  <c r="AC104" i="4"/>
  <c r="AF104" i="4" s="1"/>
  <c r="AG219" i="4"/>
  <c r="AG215" i="4"/>
  <c r="AG211" i="4"/>
  <c r="AG207" i="4"/>
  <c r="AG203" i="4"/>
  <c r="AG199" i="4"/>
  <c r="AG195" i="4"/>
  <c r="AG191" i="4"/>
  <c r="AG187" i="4"/>
  <c r="AG183" i="4"/>
  <c r="AG179" i="4"/>
  <c r="AG175" i="4"/>
  <c r="AG171" i="4"/>
  <c r="AG167" i="4"/>
  <c r="AG163" i="4"/>
  <c r="AG159" i="4"/>
  <c r="AG155" i="4"/>
  <c r="AG151" i="4"/>
  <c r="AG147" i="4"/>
  <c r="AG143" i="4"/>
  <c r="AG139" i="4"/>
  <c r="AG135" i="4"/>
  <c r="AG131" i="4"/>
  <c r="AG127" i="4"/>
  <c r="AG123" i="4"/>
  <c r="AG119" i="4"/>
  <c r="AG115" i="4"/>
  <c r="AG111" i="4"/>
  <c r="AG107" i="4"/>
  <c r="AG99" i="4"/>
  <c r="AC143" i="4"/>
  <c r="AF143" i="4" s="1"/>
  <c r="AC139" i="4"/>
  <c r="AF139" i="4" s="1"/>
  <c r="AC135" i="4"/>
  <c r="AF135" i="4" s="1"/>
  <c r="AC131" i="4"/>
  <c r="AF131" i="4" s="1"/>
  <c r="AC127" i="4"/>
  <c r="AF127" i="4" s="1"/>
  <c r="AC123" i="4"/>
  <c r="AF123" i="4" s="1"/>
  <c r="AC119" i="4"/>
  <c r="AF119" i="4" s="1"/>
  <c r="AC115" i="4"/>
  <c r="AF115" i="4" s="1"/>
  <c r="AC111" i="4"/>
  <c r="AF111" i="4" s="1"/>
  <c r="AC107" i="4"/>
  <c r="AF107" i="4" s="1"/>
  <c r="AC103" i="4"/>
  <c r="AF103" i="4" s="1"/>
  <c r="AC99" i="4"/>
  <c r="AF99" i="4" s="1"/>
  <c r="AA97" i="4"/>
  <c r="AA89" i="4"/>
  <c r="AA81" i="4"/>
  <c r="AA73" i="4"/>
  <c r="AA65" i="4"/>
  <c r="AA57" i="4"/>
  <c r="AA49" i="4"/>
  <c r="AA41" i="4"/>
  <c r="AA33" i="4"/>
  <c r="AA25" i="4"/>
  <c r="AA96" i="4"/>
  <c r="AA88" i="4"/>
  <c r="AA80" i="4"/>
  <c r="AA72" i="4"/>
  <c r="AA64" i="4"/>
  <c r="AA56" i="4"/>
  <c r="AA48" i="4"/>
  <c r="AA40" i="4"/>
  <c r="AA32" i="4"/>
  <c r="AA95" i="4"/>
  <c r="AA87" i="4"/>
  <c r="AA79" i="4"/>
  <c r="AA71" i="4"/>
  <c r="AA63" i="4"/>
  <c r="AA55" i="4"/>
  <c r="AA47" i="4"/>
  <c r="AA39" i="4"/>
  <c r="AA31" i="4"/>
  <c r="AA84" i="4"/>
  <c r="AA76" i="4"/>
  <c r="AA68" i="4"/>
  <c r="AA60" i="4"/>
  <c r="AA52" i="4"/>
  <c r="AA44" i="4"/>
  <c r="AA36" i="4"/>
  <c r="AA28" i="4"/>
  <c r="AA99" i="4"/>
  <c r="AA91" i="4"/>
  <c r="AA83" i="4"/>
  <c r="AA75" i="4"/>
  <c r="AA67" i="4"/>
  <c r="AA59" i="4"/>
  <c r="AA51" i="4"/>
  <c r="AA43" i="4"/>
  <c r="AA35" i="4"/>
  <c r="AA27" i="4"/>
  <c r="AA38" i="4"/>
  <c r="AA54" i="4"/>
  <c r="AA94" i="4"/>
  <c r="AA30" i="4"/>
  <c r="AA46" i="4"/>
  <c r="AA62" i="4"/>
  <c r="AA78" i="4"/>
  <c r="AA70" i="4"/>
  <c r="Y209" i="4"/>
  <c r="Y201" i="4"/>
  <c r="Y193" i="4"/>
  <c r="Y177" i="4"/>
  <c r="Y169" i="4"/>
  <c r="Y161" i="4"/>
  <c r="Y145" i="4"/>
  <c r="Y137" i="4"/>
  <c r="Y129" i="4"/>
  <c r="Y113" i="4"/>
  <c r="Y105" i="4"/>
  <c r="Y97" i="4"/>
  <c r="Y81" i="4"/>
  <c r="Y73" i="4"/>
  <c r="Y65" i="4"/>
  <c r="Y49" i="4"/>
  <c r="Y41" i="4"/>
  <c r="Y33" i="4"/>
  <c r="Z217" i="4"/>
  <c r="Z209" i="4"/>
  <c r="Z201" i="4"/>
  <c r="Z193" i="4"/>
  <c r="Z185" i="4"/>
  <c r="Z177" i="4"/>
  <c r="Z169" i="4"/>
  <c r="Z161" i="4"/>
  <c r="Z153" i="4"/>
  <c r="Z145" i="4"/>
  <c r="Z137" i="4"/>
  <c r="Z129" i="4"/>
  <c r="Z113" i="4"/>
  <c r="Z33" i="4"/>
  <c r="Y215" i="4"/>
  <c r="Y207" i="4"/>
  <c r="Y199" i="4"/>
  <c r="Y191" i="4"/>
  <c r="Y183" i="4"/>
  <c r="Y175" i="4"/>
  <c r="Y167" i="4"/>
  <c r="Y159" i="4"/>
  <c r="Y151" i="4"/>
  <c r="Y143" i="4"/>
  <c r="Y135" i="4"/>
  <c r="Y127" i="4"/>
  <c r="Y119" i="4"/>
  <c r="Y111" i="4"/>
  <c r="Y103" i="4"/>
  <c r="Y95" i="4"/>
  <c r="Y87" i="4"/>
  <c r="Y79" i="4"/>
  <c r="Y71" i="4"/>
  <c r="Y63" i="4"/>
  <c r="Y55" i="4"/>
  <c r="Y47" i="4"/>
  <c r="Z16" i="4"/>
  <c r="Y221" i="4"/>
  <c r="Y213" i="4"/>
  <c r="Y205" i="4"/>
  <c r="Y197" i="4"/>
  <c r="Y185" i="4"/>
  <c r="Y181" i="4"/>
  <c r="Y173" i="4"/>
  <c r="Y165" i="4"/>
  <c r="Y157" i="4"/>
  <c r="Y149" i="4"/>
  <c r="Y141" i="4"/>
  <c r="Y133" i="4"/>
  <c r="Y125" i="4"/>
  <c r="Y117" i="4"/>
  <c r="Y109" i="4"/>
  <c r="Y101" i="4"/>
  <c r="Y89" i="4"/>
  <c r="Y85" i="4"/>
  <c r="Y77" i="4"/>
  <c r="Y69" i="4"/>
  <c r="Y57" i="4"/>
  <c r="Y53" i="4"/>
  <c r="Y45" i="4"/>
  <c r="Y37" i="4"/>
  <c r="Y29" i="4"/>
  <c r="Z14" i="4"/>
  <c r="Z218" i="4"/>
  <c r="Z210" i="4"/>
  <c r="Z202" i="4"/>
  <c r="Z194" i="4"/>
  <c r="Z186" i="4"/>
  <c r="Z178" i="4"/>
  <c r="Z170" i="4"/>
  <c r="Z162" i="4"/>
  <c r="Z154" i="4"/>
  <c r="Z146" i="4"/>
  <c r="Z138" i="4"/>
  <c r="Z130" i="4"/>
  <c r="Z122" i="4"/>
  <c r="Z114" i="4"/>
  <c r="Z106" i="4"/>
  <c r="Z98" i="4"/>
  <c r="Z90" i="4"/>
  <c r="Z82" i="4"/>
  <c r="Z74" i="4"/>
  <c r="Z66" i="4"/>
  <c r="Z58" i="4"/>
  <c r="Z50" i="4"/>
  <c r="Z42" i="4"/>
  <c r="Z34" i="4"/>
  <c r="Z26" i="4"/>
  <c r="Z97" i="4"/>
  <c r="Z89" i="4"/>
  <c r="Z81" i="4"/>
  <c r="Z73" i="4"/>
  <c r="Z65" i="4"/>
  <c r="Z57" i="4"/>
  <c r="Z49" i="4"/>
  <c r="Z41" i="4"/>
  <c r="Z25" i="4"/>
  <c r="Z15" i="4"/>
  <c r="Z216" i="4"/>
  <c r="Z208" i="4"/>
  <c r="Z200" i="4"/>
  <c r="Z192" i="4"/>
  <c r="Z184" i="4"/>
  <c r="Z176" i="4"/>
  <c r="Z168" i="4"/>
  <c r="Z160" i="4"/>
  <c r="Z152" i="4"/>
  <c r="Z144" i="4"/>
  <c r="Z136" i="4"/>
  <c r="Z128" i="4"/>
  <c r="Z120" i="4"/>
  <c r="Z112" i="4"/>
  <c r="Z104" i="4"/>
  <c r="Z96" i="4"/>
  <c r="Z88" i="4"/>
  <c r="Z80" i="4"/>
  <c r="Z72" i="4"/>
  <c r="Z64" i="4"/>
  <c r="Z56" i="4"/>
  <c r="Z48" i="4"/>
  <c r="Z40" i="4"/>
  <c r="Z32" i="4"/>
  <c r="Z24" i="4"/>
  <c r="Z121" i="4"/>
  <c r="Z105" i="4"/>
  <c r="Z215" i="4"/>
  <c r="Z207" i="4"/>
  <c r="Z199" i="4"/>
  <c r="Z191" i="4"/>
  <c r="Z183" i="4"/>
  <c r="Z175" i="4"/>
  <c r="Z167" i="4"/>
  <c r="Z159" i="4"/>
  <c r="Z151" i="4"/>
  <c r="Z143" i="4"/>
  <c r="Z135" i="4"/>
  <c r="Z127" i="4"/>
  <c r="Z119" i="4"/>
  <c r="Z111" i="4"/>
  <c r="Z103" i="4"/>
  <c r="Z95" i="4"/>
  <c r="Z87" i="4"/>
  <c r="Z79" i="4"/>
  <c r="R79" i="4" s="1"/>
  <c r="Z71" i="4"/>
  <c r="Z63" i="4"/>
  <c r="Z55" i="4"/>
  <c r="Z47" i="4"/>
  <c r="Z39" i="4"/>
  <c r="Z31" i="4"/>
  <c r="Z23" i="4"/>
  <c r="Z13" i="4"/>
  <c r="Z220" i="4"/>
  <c r="Z204" i="4"/>
  <c r="Z188" i="4"/>
  <c r="Z180" i="4"/>
  <c r="Z172" i="4"/>
  <c r="Z164" i="4"/>
  <c r="Z158" i="4"/>
  <c r="Z148" i="4"/>
  <c r="Z140" i="4"/>
  <c r="Z132" i="4"/>
  <c r="Z124" i="4"/>
  <c r="Z116" i="4"/>
  <c r="Z110" i="4"/>
  <c r="Z100" i="4"/>
  <c r="Z92" i="4"/>
  <c r="Z86" i="4"/>
  <c r="Z76" i="4"/>
  <c r="Z68" i="4"/>
  <c r="Z60" i="4"/>
  <c r="Z52" i="4"/>
  <c r="Z46" i="4"/>
  <c r="Z36" i="4"/>
  <c r="Z28" i="4"/>
  <c r="Z20" i="4"/>
  <c r="Z212" i="4"/>
  <c r="Z221" i="4"/>
  <c r="Z213" i="4"/>
  <c r="Z203" i="4"/>
  <c r="Z195" i="4"/>
  <c r="Z187" i="4"/>
  <c r="Z179" i="4"/>
  <c r="Z171" i="4"/>
  <c r="Z163" i="4"/>
  <c r="Z155" i="4"/>
  <c r="Z147" i="4"/>
  <c r="Z139" i="4"/>
  <c r="Z131" i="4"/>
  <c r="Z123" i="4"/>
  <c r="Z115" i="4"/>
  <c r="Z107" i="4"/>
  <c r="Z99" i="4"/>
  <c r="Z91" i="4"/>
  <c r="Z83" i="4"/>
  <c r="Z75" i="4"/>
  <c r="Z67" i="4"/>
  <c r="Z61" i="4"/>
  <c r="Z53" i="4"/>
  <c r="Z43" i="4"/>
  <c r="Z35" i="4"/>
  <c r="Z27" i="4"/>
  <c r="Z19" i="4"/>
  <c r="Z198" i="4"/>
  <c r="Z196" i="4"/>
  <c r="Z156" i="4"/>
  <c r="Z108" i="4"/>
  <c r="Z84" i="4"/>
  <c r="Z44" i="4"/>
  <c r="Z219" i="4"/>
  <c r="Z59" i="4"/>
  <c r="Z12" i="4"/>
  <c r="Z214" i="4"/>
  <c r="Z206" i="4"/>
  <c r="Z190" i="4"/>
  <c r="Z182" i="4"/>
  <c r="Z174" i="4"/>
  <c r="Z166" i="4"/>
  <c r="Z150" i="4"/>
  <c r="Z142" i="4"/>
  <c r="Z134" i="4"/>
  <c r="Z126" i="4"/>
  <c r="Z118" i="4"/>
  <c r="Z102" i="4"/>
  <c r="Z94" i="4"/>
  <c r="Z78" i="4"/>
  <c r="Z70" i="4"/>
  <c r="Z62" i="4"/>
  <c r="Z54" i="4"/>
  <c r="Z38" i="4"/>
  <c r="Z30" i="4"/>
  <c r="Z22" i="4"/>
  <c r="Z211" i="4"/>
  <c r="Z51" i="4"/>
  <c r="Z205" i="4"/>
  <c r="Z197" i="4"/>
  <c r="Z189" i="4"/>
  <c r="Z181" i="4"/>
  <c r="Z173" i="4"/>
  <c r="Z165" i="4"/>
  <c r="Z157" i="4"/>
  <c r="Z149" i="4"/>
  <c r="Z141" i="4"/>
  <c r="Z133" i="4"/>
  <c r="Z125" i="4"/>
  <c r="Z117" i="4"/>
  <c r="Z109" i="4"/>
  <c r="Z101" i="4"/>
  <c r="Z93" i="4"/>
  <c r="Z85" i="4"/>
  <c r="Z77" i="4"/>
  <c r="Z69" i="4"/>
  <c r="Z45" i="4"/>
  <c r="Z37" i="4"/>
  <c r="Z29" i="4"/>
  <c r="Z21" i="4"/>
  <c r="Z11" i="4"/>
  <c r="Z18" i="4"/>
  <c r="Z17" i="4"/>
  <c r="Y121" i="4"/>
  <c r="Y220" i="4"/>
  <c r="Y212" i="4"/>
  <c r="Y204" i="4"/>
  <c r="Y196" i="4"/>
  <c r="Y188" i="4"/>
  <c r="Y180" i="4"/>
  <c r="Y172" i="4"/>
  <c r="Y164" i="4"/>
  <c r="Y156" i="4"/>
  <c r="Y148" i="4"/>
  <c r="Y140" i="4"/>
  <c r="Y132" i="4"/>
  <c r="Y124" i="4"/>
  <c r="Y116" i="4"/>
  <c r="Y108" i="4"/>
  <c r="Y100" i="4"/>
  <c r="Y92" i="4"/>
  <c r="Y84" i="4"/>
  <c r="Y76" i="4"/>
  <c r="Y68" i="4"/>
  <c r="Y60" i="4"/>
  <c r="Y52" i="4"/>
  <c r="Y44" i="4"/>
  <c r="Y36" i="4"/>
  <c r="Y28" i="4"/>
  <c r="Y217" i="4"/>
  <c r="Y153" i="4"/>
  <c r="Y219" i="4"/>
  <c r="Y211" i="4"/>
  <c r="Y203" i="4"/>
  <c r="Y195" i="4"/>
  <c r="Y187" i="4"/>
  <c r="Y179" i="4"/>
  <c r="Y171" i="4"/>
  <c r="Y163" i="4"/>
  <c r="Y155" i="4"/>
  <c r="Y147" i="4"/>
  <c r="Y139" i="4"/>
  <c r="Y131" i="4"/>
  <c r="Y123" i="4"/>
  <c r="Y115" i="4"/>
  <c r="Y107" i="4"/>
  <c r="Y99" i="4"/>
  <c r="Y91" i="4"/>
  <c r="Y83" i="4"/>
  <c r="Y75" i="4"/>
  <c r="Y67" i="4"/>
  <c r="Y59" i="4"/>
  <c r="Y51" i="4"/>
  <c r="Y43" i="4"/>
  <c r="Y35" i="4"/>
  <c r="Y27" i="4"/>
  <c r="Y218" i="4"/>
  <c r="Y210" i="4"/>
  <c r="Y202" i="4"/>
  <c r="Y194" i="4"/>
  <c r="Y186" i="4"/>
  <c r="Y178" i="4"/>
  <c r="Y170" i="4"/>
  <c r="Y162" i="4"/>
  <c r="Y154" i="4"/>
  <c r="Y146" i="4"/>
  <c r="Y138" i="4"/>
  <c r="Y130" i="4"/>
  <c r="Y122" i="4"/>
  <c r="Y114" i="4"/>
  <c r="Y106" i="4"/>
  <c r="Y98" i="4"/>
  <c r="Y90" i="4"/>
  <c r="Y82" i="4"/>
  <c r="Y74" i="4"/>
  <c r="Y66" i="4"/>
  <c r="Y58" i="4"/>
  <c r="Y50" i="4"/>
  <c r="Y42" i="4"/>
  <c r="Y34" i="4"/>
  <c r="Y26" i="4"/>
  <c r="Y189" i="4"/>
  <c r="Y93" i="4"/>
  <c r="Y61" i="4"/>
  <c r="U8" i="4"/>
  <c r="Y216" i="4"/>
  <c r="Y208" i="4"/>
  <c r="Y200" i="4"/>
  <c r="Y192" i="4"/>
  <c r="Y184" i="4"/>
  <c r="Y176" i="4"/>
  <c r="Y168" i="4"/>
  <c r="Y160" i="4"/>
  <c r="Y152" i="4"/>
  <c r="Y144" i="4"/>
  <c r="Y136" i="4"/>
  <c r="Y128" i="4"/>
  <c r="Y120" i="4"/>
  <c r="Y112" i="4"/>
  <c r="Y104" i="4"/>
  <c r="Y96" i="4"/>
  <c r="Y88" i="4"/>
  <c r="Y80" i="4"/>
  <c r="Y72" i="4"/>
  <c r="Y64" i="4"/>
  <c r="Y56" i="4"/>
  <c r="Y48" i="4"/>
  <c r="Y40" i="4"/>
  <c r="Y32" i="4"/>
  <c r="Y39" i="4"/>
  <c r="Y31" i="4"/>
  <c r="Y214" i="4"/>
  <c r="Y206" i="4"/>
  <c r="Y198" i="4"/>
  <c r="Y190" i="4"/>
  <c r="Y182" i="4"/>
  <c r="Y174" i="4"/>
  <c r="Y166" i="4"/>
  <c r="Y158" i="4"/>
  <c r="Y150" i="4"/>
  <c r="Y142" i="4"/>
  <c r="Y134" i="4"/>
  <c r="Y126" i="4"/>
  <c r="Y118" i="4"/>
  <c r="Y110" i="4"/>
  <c r="Y102" i="4"/>
  <c r="Y94" i="4"/>
  <c r="Y86" i="4"/>
  <c r="Y78" i="4"/>
  <c r="Y70" i="4"/>
  <c r="Y62" i="4"/>
  <c r="Y54" i="4"/>
  <c r="Y46" i="4"/>
  <c r="Y38" i="4"/>
  <c r="Y30" i="4"/>
  <c r="X15" i="4"/>
  <c r="W93" i="4"/>
  <c r="W85" i="4"/>
  <c r="W77" i="4"/>
  <c r="W69" i="4"/>
  <c r="W61" i="4"/>
  <c r="W53" i="4"/>
  <c r="W45" i="4"/>
  <c r="W37" i="4"/>
  <c r="W29" i="4"/>
  <c r="X14" i="4"/>
  <c r="X95" i="4"/>
  <c r="X87" i="4"/>
  <c r="X79" i="4"/>
  <c r="X71" i="4"/>
  <c r="X63" i="4"/>
  <c r="X55" i="4"/>
  <c r="X47" i="4"/>
  <c r="X39" i="4"/>
  <c r="X31" i="4"/>
  <c r="X23" i="4"/>
  <c r="W96" i="4"/>
  <c r="W88" i="4"/>
  <c r="W80" i="4"/>
  <c r="W72" i="4"/>
  <c r="W64" i="4"/>
  <c r="W56" i="4"/>
  <c r="W48" i="4"/>
  <c r="W40" i="4"/>
  <c r="W32" i="4"/>
  <c r="X98" i="4"/>
  <c r="X90" i="4"/>
  <c r="X82" i="4"/>
  <c r="X74" i="4"/>
  <c r="X66" i="4"/>
  <c r="X58" i="4"/>
  <c r="X50" i="4"/>
  <c r="X42" i="4"/>
  <c r="X34" i="4"/>
  <c r="X26" i="4"/>
  <c r="X10" i="4"/>
  <c r="X13" i="4"/>
  <c r="W100" i="4"/>
  <c r="W92" i="4"/>
  <c r="W84" i="4"/>
  <c r="W76" i="4"/>
  <c r="W68" i="4"/>
  <c r="W60" i="4"/>
  <c r="W52" i="4"/>
  <c r="W44" i="4"/>
  <c r="W36" i="4"/>
  <c r="W28" i="4"/>
  <c r="X94" i="4"/>
  <c r="X86" i="4"/>
  <c r="X78" i="4"/>
  <c r="X70" i="4"/>
  <c r="X62" i="4"/>
  <c r="X54" i="4"/>
  <c r="X46" i="4"/>
  <c r="X38" i="4"/>
  <c r="X30" i="4"/>
  <c r="X22" i="4"/>
  <c r="W99" i="4"/>
  <c r="W89" i="4"/>
  <c r="W83" i="4"/>
  <c r="W73" i="4"/>
  <c r="W65" i="4"/>
  <c r="W59" i="4"/>
  <c r="W49" i="4"/>
  <c r="W43" i="4"/>
  <c r="W35" i="4"/>
  <c r="W25" i="4"/>
  <c r="X12" i="4"/>
  <c r="X93" i="4"/>
  <c r="X85" i="4"/>
  <c r="X77" i="4"/>
  <c r="X69" i="4"/>
  <c r="X61" i="4"/>
  <c r="X53" i="4"/>
  <c r="X45" i="4"/>
  <c r="X37" i="4"/>
  <c r="X29" i="4"/>
  <c r="X21" i="4"/>
  <c r="W98" i="4"/>
  <c r="W90" i="4"/>
  <c r="W82" i="4"/>
  <c r="W74" i="4"/>
  <c r="W66" i="4"/>
  <c r="W58" i="4"/>
  <c r="W50" i="4"/>
  <c r="W42" i="4"/>
  <c r="W34" i="4"/>
  <c r="W26" i="4"/>
  <c r="X100" i="4"/>
  <c r="X92" i="4"/>
  <c r="X84" i="4"/>
  <c r="X76" i="4"/>
  <c r="X68" i="4"/>
  <c r="X60" i="4"/>
  <c r="X52" i="4"/>
  <c r="X44" i="4"/>
  <c r="X36" i="4"/>
  <c r="X28" i="4"/>
  <c r="X20" i="4"/>
  <c r="X99" i="4"/>
  <c r="X91" i="4"/>
  <c r="X83" i="4"/>
  <c r="X75" i="4"/>
  <c r="X67" i="4"/>
  <c r="X59" i="4"/>
  <c r="X51" i="4"/>
  <c r="X43" i="4"/>
  <c r="X35" i="4"/>
  <c r="X27" i="4"/>
  <c r="X11" i="4"/>
  <c r="W95" i="4"/>
  <c r="W87" i="4"/>
  <c r="W79" i="4"/>
  <c r="W71" i="4"/>
  <c r="W63" i="4"/>
  <c r="W55" i="4"/>
  <c r="W47" i="4"/>
  <c r="W39" i="4"/>
  <c r="W31" i="4"/>
  <c r="X19" i="4"/>
  <c r="X80" i="4"/>
  <c r="X72" i="4"/>
  <c r="X64" i="4"/>
  <c r="X56" i="4"/>
  <c r="X48" i="4"/>
  <c r="X40" i="4"/>
  <c r="X32" i="4"/>
  <c r="X24" i="4"/>
  <c r="W94" i="4"/>
  <c r="W86" i="4"/>
  <c r="W78" i="4"/>
  <c r="W70" i="4"/>
  <c r="W62" i="4"/>
  <c r="W54" i="4"/>
  <c r="W46" i="4"/>
  <c r="W38" i="4"/>
  <c r="W30" i="4"/>
  <c r="X96" i="4"/>
  <c r="X88" i="4"/>
  <c r="W33" i="4"/>
  <c r="W41" i="4"/>
  <c r="W57" i="4"/>
  <c r="X17" i="4"/>
  <c r="X25" i="4"/>
  <c r="X33" i="4"/>
  <c r="X41" i="4"/>
  <c r="X49" i="4"/>
  <c r="X57" i="4"/>
  <c r="X65" i="4"/>
  <c r="X73" i="4"/>
  <c r="X81" i="4"/>
  <c r="X89" i="4"/>
  <c r="X97" i="4"/>
  <c r="W97" i="4"/>
  <c r="X18" i="4"/>
  <c r="W81" i="4"/>
  <c r="W27" i="4"/>
  <c r="W51" i="4"/>
  <c r="W67" i="4"/>
  <c r="W75" i="4"/>
  <c r="W91" i="4"/>
  <c r="X16" i="4"/>
  <c r="AF11" i="2"/>
  <c r="AF12" i="2"/>
  <c r="Z98" i="2"/>
  <c r="Z90" i="2"/>
  <c r="Z82" i="2"/>
  <c r="Z74" i="2"/>
  <c r="Z66" i="2"/>
  <c r="Z58" i="2"/>
  <c r="Z50" i="2"/>
  <c r="AA29" i="2"/>
  <c r="AA33" i="2"/>
  <c r="AA41" i="2"/>
  <c r="AA49" i="2"/>
  <c r="AA57" i="2"/>
  <c r="AA65" i="2"/>
  <c r="AA73" i="2"/>
  <c r="AA81" i="2"/>
  <c r="AA89" i="2"/>
  <c r="AA97" i="2"/>
  <c r="AA22" i="2"/>
  <c r="AA30" i="2"/>
  <c r="AA38" i="2"/>
  <c r="AA46" i="2"/>
  <c r="AA54" i="2"/>
  <c r="AA62" i="2"/>
  <c r="AA70" i="2"/>
  <c r="AA78" i="2"/>
  <c r="AA86" i="2"/>
  <c r="AA94" i="2"/>
  <c r="AA93" i="2"/>
  <c r="AA64" i="2"/>
  <c r="AA95" i="2"/>
  <c r="AA87" i="2"/>
  <c r="AA79" i="2"/>
  <c r="AA71" i="2"/>
  <c r="AA63" i="2"/>
  <c r="AA55" i="2"/>
  <c r="AA47" i="2"/>
  <c r="AA39" i="2"/>
  <c r="AA31" i="2"/>
  <c r="AA23" i="2"/>
  <c r="AA24" i="2"/>
  <c r="AA80" i="2"/>
  <c r="AA32" i="2"/>
  <c r="AA85" i="2"/>
  <c r="AA77" i="2"/>
  <c r="AA69" i="2"/>
  <c r="AA61" i="2"/>
  <c r="AA53" i="2"/>
  <c r="AA45" i="2"/>
  <c r="AA37" i="2"/>
  <c r="AA21" i="2"/>
  <c r="AA96" i="2"/>
  <c r="AA40" i="2"/>
  <c r="AA100" i="2"/>
  <c r="AA92" i="2"/>
  <c r="AA84" i="2"/>
  <c r="AA76" i="2"/>
  <c r="AA68" i="2"/>
  <c r="AA60" i="2"/>
  <c r="AA52" i="2"/>
  <c r="AA44" i="2"/>
  <c r="AA36" i="2"/>
  <c r="AA28" i="2"/>
  <c r="AA20" i="2"/>
  <c r="Y63" i="2"/>
  <c r="Y71" i="2"/>
  <c r="Y79" i="2"/>
  <c r="Y87" i="2"/>
  <c r="Y95" i="2"/>
  <c r="AA99" i="2"/>
  <c r="AA91" i="2"/>
  <c r="AA83" i="2"/>
  <c r="AA75" i="2"/>
  <c r="AA67" i="2"/>
  <c r="AA59" i="2"/>
  <c r="AA51" i="2"/>
  <c r="AA43" i="2"/>
  <c r="AA35" i="2"/>
  <c r="AA27" i="2"/>
  <c r="AA19" i="2"/>
  <c r="AA88" i="2"/>
  <c r="AA48" i="2"/>
  <c r="Y16" i="2"/>
  <c r="Y24" i="2"/>
  <c r="Y32" i="2"/>
  <c r="Y40" i="2"/>
  <c r="Y48" i="2"/>
  <c r="Y56" i="2"/>
  <c r="Y64" i="2"/>
  <c r="Y72" i="2"/>
  <c r="Y80" i="2"/>
  <c r="Y88" i="2"/>
  <c r="Y96" i="2"/>
  <c r="AA98" i="2"/>
  <c r="AA90" i="2"/>
  <c r="AA82" i="2"/>
  <c r="AA74" i="2"/>
  <c r="AA66" i="2"/>
  <c r="AA58" i="2"/>
  <c r="AA50" i="2"/>
  <c r="AA42" i="2"/>
  <c r="AA34" i="2"/>
  <c r="AA26" i="2"/>
  <c r="AA18" i="2"/>
  <c r="AA72" i="2"/>
  <c r="AA56" i="2"/>
  <c r="AA25" i="2"/>
  <c r="Z76" i="2"/>
  <c r="Y20" i="2"/>
  <c r="Y28" i="2"/>
  <c r="Y36" i="2"/>
  <c r="Y44" i="2"/>
  <c r="Y52" i="2"/>
  <c r="Y60" i="2"/>
  <c r="Y68" i="2"/>
  <c r="Y76" i="2"/>
  <c r="Y84" i="2"/>
  <c r="Y92" i="2"/>
  <c r="Y29" i="2"/>
  <c r="Y93" i="2"/>
  <c r="Z94" i="2"/>
  <c r="Z86" i="2"/>
  <c r="Z70" i="2"/>
  <c r="Z62" i="2"/>
  <c r="Z54" i="2"/>
  <c r="Z46" i="2"/>
  <c r="Y55" i="2"/>
  <c r="Y67" i="2"/>
  <c r="Y75" i="2"/>
  <c r="Y83" i="2"/>
  <c r="Y91" i="2"/>
  <c r="Y47" i="2"/>
  <c r="Y23" i="2"/>
  <c r="Y31" i="2"/>
  <c r="Y39" i="2"/>
  <c r="Z52" i="2"/>
  <c r="Y19" i="2"/>
  <c r="Y27" i="2"/>
  <c r="Y35" i="2"/>
  <c r="Y43" i="2"/>
  <c r="Y51" i="2"/>
  <c r="Y59" i="2"/>
  <c r="Y99" i="2"/>
  <c r="Z24" i="2"/>
  <c r="Z32" i="2"/>
  <c r="Z40" i="2"/>
  <c r="Z48" i="2"/>
  <c r="Z56" i="2"/>
  <c r="Z64" i="2"/>
  <c r="Z72" i="2"/>
  <c r="Z80" i="2"/>
  <c r="Z88" i="2"/>
  <c r="Z96" i="2"/>
  <c r="Z84" i="2"/>
  <c r="Y100" i="2"/>
  <c r="Z25" i="2"/>
  <c r="Z33" i="2"/>
  <c r="Z41" i="2"/>
  <c r="Z49" i="2"/>
  <c r="Z57" i="2"/>
  <c r="Z65" i="2"/>
  <c r="Z73" i="2"/>
  <c r="Z81" i="2"/>
  <c r="Z89" i="2"/>
  <c r="Z97" i="2"/>
  <c r="Z60" i="2"/>
  <c r="Y21" i="2"/>
  <c r="Y37" i="2"/>
  <c r="Y45" i="2"/>
  <c r="Y53" i="2"/>
  <c r="Y61" i="2"/>
  <c r="Y69" i="2"/>
  <c r="Y77" i="2"/>
  <c r="Y85" i="2"/>
  <c r="Z26" i="2"/>
  <c r="Z34" i="2"/>
  <c r="Z42" i="2"/>
  <c r="Z68" i="2"/>
  <c r="Y22" i="2"/>
  <c r="Y30" i="2"/>
  <c r="Y38" i="2"/>
  <c r="Y46" i="2"/>
  <c r="Y54" i="2"/>
  <c r="Y62" i="2"/>
  <c r="Y70" i="2"/>
  <c r="Y78" i="2"/>
  <c r="Y86" i="2"/>
  <c r="Y94" i="2"/>
  <c r="Z27" i="2"/>
  <c r="Z35" i="2"/>
  <c r="Z43" i="2"/>
  <c r="Z51" i="2"/>
  <c r="Z59" i="2"/>
  <c r="Z67" i="2"/>
  <c r="Z75" i="2"/>
  <c r="Z83" i="2"/>
  <c r="Z91" i="2"/>
  <c r="Z99" i="2"/>
  <c r="Z44" i="2"/>
  <c r="Z92" i="2"/>
  <c r="Z21" i="2"/>
  <c r="Z29" i="2"/>
  <c r="Z37" i="2"/>
  <c r="Z45" i="2"/>
  <c r="Z53" i="2"/>
  <c r="Z61" i="2"/>
  <c r="Z69" i="2"/>
  <c r="Z77" i="2"/>
  <c r="Z85" i="2"/>
  <c r="Z93" i="2"/>
  <c r="Z36" i="2"/>
  <c r="Z100" i="2"/>
  <c r="Y17" i="2"/>
  <c r="Y25" i="2"/>
  <c r="Y33" i="2"/>
  <c r="Y41" i="2"/>
  <c r="Y49" i="2"/>
  <c r="Y57" i="2"/>
  <c r="Y65" i="2"/>
  <c r="Y73" i="2"/>
  <c r="Y81" i="2"/>
  <c r="Y89" i="2"/>
  <c r="Y97" i="2"/>
  <c r="Z22" i="2"/>
  <c r="Z30" i="2"/>
  <c r="Z38" i="2"/>
  <c r="Z78" i="2"/>
  <c r="Z28" i="2"/>
  <c r="Y18" i="2"/>
  <c r="Y26" i="2"/>
  <c r="Y34" i="2"/>
  <c r="Y42" i="2"/>
  <c r="Y50" i="2"/>
  <c r="Y58" i="2"/>
  <c r="Y66" i="2"/>
  <c r="Y74" i="2"/>
  <c r="Y82" i="2"/>
  <c r="Y90" i="2"/>
  <c r="Y98" i="2"/>
  <c r="Z23" i="2"/>
  <c r="Z31" i="2"/>
  <c r="Z39" i="2"/>
  <c r="Z47" i="2"/>
  <c r="Z55" i="2"/>
  <c r="Z63" i="2"/>
  <c r="Z71" i="2"/>
  <c r="Z79" i="2"/>
  <c r="Z87" i="2"/>
  <c r="Z95" i="2"/>
  <c r="D6" i="2"/>
  <c r="U7" i="2"/>
  <c r="U8" i="2" s="1"/>
  <c r="W65" i="2"/>
  <c r="W73" i="2"/>
  <c r="W81" i="2"/>
  <c r="W89" i="2"/>
  <c r="W97" i="2"/>
  <c r="W35" i="2"/>
  <c r="W43" i="2"/>
  <c r="W51" i="2"/>
  <c r="W59" i="2"/>
  <c r="W67" i="2"/>
  <c r="W75" i="2"/>
  <c r="W83" i="2"/>
  <c r="W91" i="2"/>
  <c r="U12" i="2"/>
  <c r="V7" i="2"/>
  <c r="E7" i="2" s="1"/>
  <c r="W18" i="2"/>
  <c r="W26" i="2"/>
  <c r="W34" i="2"/>
  <c r="W42" i="2"/>
  <c r="W50" i="2"/>
  <c r="W58" i="2"/>
  <c r="W66" i="2"/>
  <c r="W74" i="2"/>
  <c r="W82" i="2"/>
  <c r="W90" i="2"/>
  <c r="W98" i="2"/>
  <c r="W99" i="2"/>
  <c r="W69" i="2"/>
  <c r="W77" i="2"/>
  <c r="W85" i="2"/>
  <c r="W93" i="2"/>
  <c r="W22" i="2"/>
  <c r="W30" i="2"/>
  <c r="W38" i="2"/>
  <c r="W46" i="2"/>
  <c r="W54" i="2"/>
  <c r="W62" i="2"/>
  <c r="W70" i="2"/>
  <c r="W78" i="2"/>
  <c r="W86" i="2"/>
  <c r="W94" i="2"/>
  <c r="X95" i="2"/>
  <c r="X87" i="2"/>
  <c r="X79" i="2"/>
  <c r="X71" i="2"/>
  <c r="X63" i="2"/>
  <c r="X55" i="2"/>
  <c r="X47" i="2"/>
  <c r="X61" i="2"/>
  <c r="X53" i="2"/>
  <c r="X99" i="2"/>
  <c r="X91" i="2"/>
  <c r="X83" i="2"/>
  <c r="X75" i="2"/>
  <c r="X67" i="2"/>
  <c r="X59" i="2"/>
  <c r="X51" i="2"/>
  <c r="X45" i="2"/>
  <c r="X37" i="2"/>
  <c r="X93" i="2"/>
  <c r="X29" i="2"/>
  <c r="X85" i="2"/>
  <c r="X77" i="2"/>
  <c r="X69" i="2"/>
  <c r="D89" i="2"/>
  <c r="D76" i="2"/>
  <c r="D64" i="2"/>
  <c r="D46" i="2"/>
  <c r="D25" i="2"/>
  <c r="D88" i="2"/>
  <c r="D62" i="2"/>
  <c r="D17" i="2"/>
  <c r="D86" i="2"/>
  <c r="D73" i="2"/>
  <c r="D60" i="2"/>
  <c r="D41" i="2"/>
  <c r="D84" i="2"/>
  <c r="D72" i="2"/>
  <c r="D38" i="2"/>
  <c r="D70" i="2"/>
  <c r="D57" i="2"/>
  <c r="D94" i="2"/>
  <c r="D81" i="2"/>
  <c r="D68" i="2"/>
  <c r="D54" i="2"/>
  <c r="D33" i="2"/>
  <c r="D92" i="2"/>
  <c r="D80" i="2"/>
  <c r="D30" i="2"/>
  <c r="W31" i="2"/>
  <c r="W39" i="2"/>
  <c r="W47" i="2"/>
  <c r="W55" i="2"/>
  <c r="W63" i="2"/>
  <c r="W71" i="2"/>
  <c r="W79" i="2"/>
  <c r="W87" i="2"/>
  <c r="W95" i="2"/>
  <c r="D90" i="2"/>
  <c r="D78" i="2"/>
  <c r="D65" i="2"/>
  <c r="D49" i="2"/>
  <c r="D26" i="2"/>
  <c r="X97" i="2"/>
  <c r="X89" i="2"/>
  <c r="X81" i="2"/>
  <c r="X57" i="2"/>
  <c r="X41" i="2"/>
  <c r="X33" i="2"/>
  <c r="W61" i="2"/>
  <c r="W57" i="2"/>
  <c r="W53" i="2"/>
  <c r="W49" i="2"/>
  <c r="W45" i="2"/>
  <c r="W41" i="2"/>
  <c r="W37" i="2"/>
  <c r="W33" i="2"/>
  <c r="W29" i="2"/>
  <c r="W25" i="2"/>
  <c r="W21" i="2"/>
  <c r="D53" i="2"/>
  <c r="D29" i="2"/>
  <c r="X100" i="2"/>
  <c r="X96" i="2"/>
  <c r="X92" i="2"/>
  <c r="X88" i="2"/>
  <c r="X84" i="2"/>
  <c r="X80" i="2"/>
  <c r="X76" i="2"/>
  <c r="X72" i="2"/>
  <c r="X68" i="2"/>
  <c r="X64" i="2"/>
  <c r="X60" i="2"/>
  <c r="X56" i="2"/>
  <c r="X52" i="2"/>
  <c r="X48" i="2"/>
  <c r="X44" i="2"/>
  <c r="X40" i="2"/>
  <c r="X36" i="2"/>
  <c r="X32" i="2"/>
  <c r="X28" i="2"/>
  <c r="X24" i="2"/>
  <c r="D77" i="2"/>
  <c r="X65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W100" i="2"/>
  <c r="W96" i="2"/>
  <c r="W92" i="2"/>
  <c r="W88" i="2"/>
  <c r="W84" i="2"/>
  <c r="W80" i="2"/>
  <c r="W76" i="2"/>
  <c r="W72" i="2"/>
  <c r="W68" i="2"/>
  <c r="W64" i="2"/>
  <c r="W60" i="2"/>
  <c r="W56" i="2"/>
  <c r="W52" i="2"/>
  <c r="W48" i="2"/>
  <c r="W44" i="2"/>
  <c r="W40" i="2"/>
  <c r="W36" i="2"/>
  <c r="W32" i="2"/>
  <c r="W28" i="2"/>
  <c r="W24" i="2"/>
  <c r="W20" i="2"/>
  <c r="D69" i="2"/>
  <c r="D13" i="2"/>
  <c r="X49" i="2"/>
  <c r="X43" i="2"/>
  <c r="X39" i="2"/>
  <c r="X35" i="2"/>
  <c r="X31" i="2"/>
  <c r="X27" i="2"/>
  <c r="X23" i="2"/>
  <c r="D45" i="2"/>
  <c r="D21" i="2"/>
  <c r="W27" i="2"/>
  <c r="W23" i="2"/>
  <c r="W19" i="2"/>
  <c r="D93" i="2"/>
  <c r="D61" i="2"/>
  <c r="X98" i="2"/>
  <c r="X94" i="2"/>
  <c r="X90" i="2"/>
  <c r="X86" i="2"/>
  <c r="X82" i="2"/>
  <c r="X78" i="2"/>
  <c r="X74" i="2"/>
  <c r="X70" i="2"/>
  <c r="X66" i="2"/>
  <c r="X62" i="2"/>
  <c r="X58" i="2"/>
  <c r="X54" i="2"/>
  <c r="X50" i="2"/>
  <c r="X46" i="2"/>
  <c r="X42" i="2"/>
  <c r="X38" i="2"/>
  <c r="X34" i="2"/>
  <c r="X30" i="2"/>
  <c r="X26" i="2"/>
  <c r="D85" i="2"/>
  <c r="D37" i="2"/>
  <c r="X73" i="2"/>
  <c r="X25" i="2"/>
  <c r="D5" i="2"/>
  <c r="R65" i="4" l="1"/>
  <c r="R98" i="4"/>
  <c r="R87" i="4"/>
  <c r="R98" i="2"/>
  <c r="R90" i="2"/>
  <c r="R77" i="4"/>
  <c r="R64" i="4"/>
  <c r="R42" i="4"/>
  <c r="R85" i="4"/>
  <c r="R41" i="4"/>
  <c r="R33" i="4"/>
  <c r="R55" i="4"/>
  <c r="R70" i="4"/>
  <c r="R81" i="4"/>
  <c r="R47" i="4"/>
  <c r="R74" i="4"/>
  <c r="R97" i="4"/>
  <c r="R59" i="4"/>
  <c r="R75" i="4"/>
  <c r="R53" i="4"/>
  <c r="R83" i="4"/>
  <c r="R32" i="4"/>
  <c r="R96" i="4"/>
  <c r="R60" i="4"/>
  <c r="R89" i="4"/>
  <c r="R48" i="4"/>
  <c r="R76" i="4"/>
  <c r="R51" i="4"/>
  <c r="R30" i="4"/>
  <c r="R82" i="4"/>
  <c r="R28" i="4"/>
  <c r="R92" i="4"/>
  <c r="R57" i="4"/>
  <c r="R63" i="4"/>
  <c r="R73" i="4"/>
  <c r="R27" i="4"/>
  <c r="R91" i="4"/>
  <c r="R54" i="4"/>
  <c r="R40" i="4"/>
  <c r="R68" i="4"/>
  <c r="R37" i="4"/>
  <c r="R88" i="4"/>
  <c r="R52" i="4"/>
  <c r="R66" i="4"/>
  <c r="R45" i="4"/>
  <c r="R95" i="4"/>
  <c r="R71" i="4"/>
  <c r="R94" i="4"/>
  <c r="R26" i="4"/>
  <c r="R90" i="4"/>
  <c r="R67" i="4"/>
  <c r="R29" i="4"/>
  <c r="R46" i="4"/>
  <c r="R39" i="4"/>
  <c r="R80" i="4"/>
  <c r="R44" i="4"/>
  <c r="R69" i="4"/>
  <c r="R49" i="4"/>
  <c r="R58" i="4"/>
  <c r="R35" i="4"/>
  <c r="R99" i="4"/>
  <c r="R38" i="4"/>
  <c r="R31" i="4"/>
  <c r="R72" i="4"/>
  <c r="R36" i="4"/>
  <c r="R100" i="4"/>
  <c r="R34" i="4"/>
  <c r="R50" i="4"/>
  <c r="R61" i="4"/>
  <c r="R93" i="4"/>
  <c r="R43" i="4"/>
  <c r="R86" i="4"/>
  <c r="R56" i="4"/>
  <c r="R84" i="4"/>
  <c r="R82" i="2"/>
  <c r="R62" i="4"/>
  <c r="R50" i="2"/>
  <c r="R78" i="4"/>
  <c r="P67" i="4"/>
  <c r="Q67" i="4"/>
  <c r="P43" i="4"/>
  <c r="Q43" i="4"/>
  <c r="Q98" i="4"/>
  <c r="P98" i="4"/>
  <c r="P80" i="4"/>
  <c r="Q80" i="4"/>
  <c r="U9" i="4"/>
  <c r="P27" i="4"/>
  <c r="Q27" i="4"/>
  <c r="Q97" i="4"/>
  <c r="P97" i="4"/>
  <c r="Q78" i="4"/>
  <c r="P78" i="4"/>
  <c r="P55" i="4"/>
  <c r="Q55" i="4"/>
  <c r="Q42" i="4"/>
  <c r="P42" i="4"/>
  <c r="P59" i="4"/>
  <c r="Q59" i="4"/>
  <c r="P84" i="4"/>
  <c r="Q84" i="4"/>
  <c r="P88" i="4"/>
  <c r="Q88" i="4"/>
  <c r="Q45" i="4"/>
  <c r="P45" i="4"/>
  <c r="Q26" i="4"/>
  <c r="P26" i="4"/>
  <c r="Q29" i="4"/>
  <c r="P29" i="4"/>
  <c r="P51" i="4"/>
  <c r="Q51" i="4"/>
  <c r="Q34" i="4"/>
  <c r="P34" i="4"/>
  <c r="P76" i="4"/>
  <c r="Q76" i="4"/>
  <c r="Q37" i="4"/>
  <c r="P37" i="4"/>
  <c r="Q86" i="4"/>
  <c r="P86" i="4"/>
  <c r="P63" i="4"/>
  <c r="Q63" i="4"/>
  <c r="Q50" i="4"/>
  <c r="P50" i="4"/>
  <c r="Q65" i="4"/>
  <c r="P65" i="4"/>
  <c r="P28" i="4"/>
  <c r="Q28" i="4"/>
  <c r="P92" i="4"/>
  <c r="Q92" i="4"/>
  <c r="P32" i="4"/>
  <c r="Q32" i="4"/>
  <c r="P96" i="4"/>
  <c r="Q96" i="4"/>
  <c r="Q53" i="4"/>
  <c r="P53" i="4"/>
  <c r="Q90" i="4"/>
  <c r="P90" i="4"/>
  <c r="R80" i="2"/>
  <c r="Q30" i="4"/>
  <c r="P30" i="4"/>
  <c r="Q94" i="4"/>
  <c r="P94" i="4"/>
  <c r="P71" i="4"/>
  <c r="Q71" i="4"/>
  <c r="Q58" i="4"/>
  <c r="P58" i="4"/>
  <c r="Q73" i="4"/>
  <c r="P73" i="4"/>
  <c r="P36" i="4"/>
  <c r="Q36" i="4"/>
  <c r="Q100" i="4"/>
  <c r="P100" i="4"/>
  <c r="P40" i="4"/>
  <c r="Q40" i="4"/>
  <c r="Q61" i="4"/>
  <c r="P61" i="4"/>
  <c r="P39" i="4"/>
  <c r="Q39" i="4"/>
  <c r="P72" i="4"/>
  <c r="Q72" i="4"/>
  <c r="P47" i="4"/>
  <c r="Q47" i="4"/>
  <c r="Q38" i="4"/>
  <c r="P38" i="4"/>
  <c r="P79" i="4"/>
  <c r="Q79" i="4"/>
  <c r="Q66" i="4"/>
  <c r="P66" i="4"/>
  <c r="P83" i="4"/>
  <c r="Q83" i="4"/>
  <c r="P44" i="4"/>
  <c r="Q44" i="4"/>
  <c r="P48" i="4"/>
  <c r="Q48" i="4"/>
  <c r="Q69" i="4"/>
  <c r="P69" i="4"/>
  <c r="Q62" i="4"/>
  <c r="P62" i="4"/>
  <c r="Q70" i="4"/>
  <c r="P70" i="4"/>
  <c r="R79" i="2"/>
  <c r="P91" i="4"/>
  <c r="Q91" i="4"/>
  <c r="Q81" i="4"/>
  <c r="P81" i="4"/>
  <c r="Q57" i="4"/>
  <c r="P57" i="4"/>
  <c r="Q46" i="4"/>
  <c r="P46" i="4"/>
  <c r="P87" i="4"/>
  <c r="Q87" i="4"/>
  <c r="Q74" i="4"/>
  <c r="P74" i="4"/>
  <c r="Q25" i="4"/>
  <c r="P25" i="4"/>
  <c r="Q89" i="4"/>
  <c r="P89" i="4"/>
  <c r="P52" i="4"/>
  <c r="Q52" i="4"/>
  <c r="P56" i="4"/>
  <c r="Q56" i="4"/>
  <c r="Q77" i="4"/>
  <c r="P77" i="4"/>
  <c r="Q33" i="4"/>
  <c r="P33" i="4"/>
  <c r="P68" i="4"/>
  <c r="Q68" i="4"/>
  <c r="Q93" i="4"/>
  <c r="P93" i="4"/>
  <c r="Q49" i="4"/>
  <c r="P49" i="4"/>
  <c r="P75" i="4"/>
  <c r="Q75" i="4"/>
  <c r="Q41" i="4"/>
  <c r="P41" i="4"/>
  <c r="Q54" i="4"/>
  <c r="P54" i="4"/>
  <c r="P31" i="4"/>
  <c r="Q31" i="4"/>
  <c r="P95" i="4"/>
  <c r="Q95" i="4"/>
  <c r="Q82" i="4"/>
  <c r="P82" i="4"/>
  <c r="P35" i="4"/>
  <c r="Q35" i="4"/>
  <c r="Q99" i="4"/>
  <c r="P99" i="4"/>
  <c r="P60" i="4"/>
  <c r="Q60" i="4"/>
  <c r="P64" i="4"/>
  <c r="Q64" i="4"/>
  <c r="Q85" i="4"/>
  <c r="P85" i="4"/>
  <c r="R66" i="2"/>
  <c r="R87" i="2"/>
  <c r="R88" i="2"/>
  <c r="R24" i="2"/>
  <c r="R74" i="2"/>
  <c r="H18" i="2"/>
  <c r="G18" i="2"/>
  <c r="H19" i="2"/>
  <c r="G19" i="2"/>
  <c r="AG12" i="2"/>
  <c r="AH12" i="2"/>
  <c r="AG11" i="2"/>
  <c r="AH11" i="2"/>
  <c r="AF13" i="2"/>
  <c r="AF14" i="2"/>
  <c r="R42" i="2"/>
  <c r="R55" i="2"/>
  <c r="R36" i="2"/>
  <c r="R48" i="2"/>
  <c r="R39" i="2"/>
  <c r="R58" i="2"/>
  <c r="R29" i="2"/>
  <c r="H56" i="2"/>
  <c r="G56" i="2"/>
  <c r="G66" i="2"/>
  <c r="H66" i="2"/>
  <c r="H48" i="2"/>
  <c r="G48" i="2"/>
  <c r="G67" i="2"/>
  <c r="H67" i="2"/>
  <c r="H68" i="2"/>
  <c r="G68" i="2"/>
  <c r="G37" i="2"/>
  <c r="H37" i="2"/>
  <c r="G80" i="2"/>
  <c r="H80" i="2"/>
  <c r="G71" i="2"/>
  <c r="H71" i="2"/>
  <c r="G78" i="2"/>
  <c r="H78" i="2"/>
  <c r="G97" i="2"/>
  <c r="H97" i="2"/>
  <c r="G33" i="2"/>
  <c r="H33" i="2"/>
  <c r="H72" i="2"/>
  <c r="G72" i="2"/>
  <c r="G74" i="2"/>
  <c r="H74" i="2"/>
  <c r="H88" i="2"/>
  <c r="G88" i="2"/>
  <c r="G75" i="2"/>
  <c r="H75" i="2"/>
  <c r="H76" i="2"/>
  <c r="G76" i="2"/>
  <c r="G45" i="2"/>
  <c r="H45" i="2"/>
  <c r="H24" i="2"/>
  <c r="G24" i="2"/>
  <c r="G79" i="2"/>
  <c r="H79" i="2"/>
  <c r="G70" i="2"/>
  <c r="H70" i="2"/>
  <c r="G89" i="2"/>
  <c r="H89" i="2"/>
  <c r="G29" i="2"/>
  <c r="H29" i="2"/>
  <c r="G83" i="2"/>
  <c r="H83" i="2"/>
  <c r="G81" i="2"/>
  <c r="H81" i="2"/>
  <c r="G26" i="2"/>
  <c r="H26" i="2"/>
  <c r="G90" i="2"/>
  <c r="H90" i="2"/>
  <c r="G27" i="2"/>
  <c r="H27" i="2"/>
  <c r="G91" i="2"/>
  <c r="H91" i="2"/>
  <c r="H28" i="2"/>
  <c r="G28" i="2"/>
  <c r="H92" i="2"/>
  <c r="G92" i="2"/>
  <c r="G61" i="2"/>
  <c r="H61" i="2"/>
  <c r="G31" i="2"/>
  <c r="H31" i="2"/>
  <c r="G95" i="2"/>
  <c r="H95" i="2"/>
  <c r="G54" i="2"/>
  <c r="H54" i="2"/>
  <c r="G73" i="2"/>
  <c r="H73" i="2"/>
  <c r="G53" i="2"/>
  <c r="H53" i="2"/>
  <c r="R71" i="2"/>
  <c r="R60" i="2"/>
  <c r="R72" i="2"/>
  <c r="G34" i="2"/>
  <c r="H34" i="2"/>
  <c r="G98" i="2"/>
  <c r="H98" i="2"/>
  <c r="G35" i="2"/>
  <c r="H35" i="2"/>
  <c r="G99" i="2"/>
  <c r="H99" i="2"/>
  <c r="H36" i="2"/>
  <c r="G36" i="2"/>
  <c r="H100" i="2"/>
  <c r="G100" i="2"/>
  <c r="G69" i="2"/>
  <c r="H69" i="2"/>
  <c r="G39" i="2"/>
  <c r="H39" i="2"/>
  <c r="H64" i="2"/>
  <c r="G64" i="2"/>
  <c r="G46" i="2"/>
  <c r="H46" i="2"/>
  <c r="G65" i="2"/>
  <c r="H65" i="2"/>
  <c r="H84" i="2"/>
  <c r="G84" i="2"/>
  <c r="G87" i="2"/>
  <c r="H87" i="2"/>
  <c r="G42" i="2"/>
  <c r="H42" i="2"/>
  <c r="G43" i="2"/>
  <c r="H43" i="2"/>
  <c r="H44" i="2"/>
  <c r="G44" i="2"/>
  <c r="H40" i="2"/>
  <c r="G40" i="2"/>
  <c r="G77" i="2"/>
  <c r="H77" i="2"/>
  <c r="G47" i="2"/>
  <c r="H47" i="2"/>
  <c r="G93" i="2"/>
  <c r="H93" i="2"/>
  <c r="G38" i="2"/>
  <c r="H38" i="2"/>
  <c r="G57" i="2"/>
  <c r="H57" i="2"/>
  <c r="G62" i="2"/>
  <c r="H62" i="2"/>
  <c r="R73" i="2"/>
  <c r="R83" i="2"/>
  <c r="G50" i="2"/>
  <c r="H50" i="2"/>
  <c r="G51" i="2"/>
  <c r="H51" i="2"/>
  <c r="G52" i="2"/>
  <c r="H52" i="2"/>
  <c r="H96" i="2"/>
  <c r="G96" i="2"/>
  <c r="G85" i="2"/>
  <c r="H85" i="2"/>
  <c r="G55" i="2"/>
  <c r="H55" i="2"/>
  <c r="G94" i="2"/>
  <c r="H94" i="2"/>
  <c r="G30" i="2"/>
  <c r="H30" i="2"/>
  <c r="G49" i="2"/>
  <c r="H49" i="2"/>
  <c r="G82" i="2"/>
  <c r="H82" i="2"/>
  <c r="H20" i="2"/>
  <c r="G20" i="2"/>
  <c r="G23" i="2"/>
  <c r="H23" i="2"/>
  <c r="R86" i="2"/>
  <c r="G25" i="2"/>
  <c r="H25" i="2"/>
  <c r="G58" i="2"/>
  <c r="H58" i="2"/>
  <c r="G59" i="2"/>
  <c r="H59" i="2"/>
  <c r="H60" i="2"/>
  <c r="G60" i="2"/>
  <c r="G21" i="2"/>
  <c r="H21" i="2"/>
  <c r="H32" i="2"/>
  <c r="G32" i="2"/>
  <c r="G63" i="2"/>
  <c r="H63" i="2"/>
  <c r="G86" i="2"/>
  <c r="H86" i="2"/>
  <c r="G22" i="2"/>
  <c r="H22" i="2"/>
  <c r="G41" i="2"/>
  <c r="H41" i="2"/>
  <c r="R94" i="2"/>
  <c r="R92" i="2"/>
  <c r="R54" i="2"/>
  <c r="R28" i="2"/>
  <c r="R40" i="2"/>
  <c r="R31" i="2"/>
  <c r="R44" i="2"/>
  <c r="R89" i="2"/>
  <c r="R25" i="2"/>
  <c r="R56" i="2"/>
  <c r="R65" i="2"/>
  <c r="R93" i="2"/>
  <c r="R67" i="2"/>
  <c r="R63" i="2"/>
  <c r="R64" i="2"/>
  <c r="R75" i="2"/>
  <c r="R41" i="2"/>
  <c r="R62" i="2"/>
  <c r="R76" i="2"/>
  <c r="W17" i="2"/>
  <c r="AA17" i="2"/>
  <c r="R84" i="2"/>
  <c r="R95" i="2"/>
  <c r="R96" i="2"/>
  <c r="R32" i="2"/>
  <c r="R23" i="2"/>
  <c r="R68" i="2"/>
  <c r="R52" i="2"/>
  <c r="R70" i="2"/>
  <c r="R57" i="2"/>
  <c r="R53" i="2"/>
  <c r="R27" i="2"/>
  <c r="R49" i="2"/>
  <c r="R26" i="2"/>
  <c r="R46" i="2"/>
  <c r="R77" i="2"/>
  <c r="R51" i="2"/>
  <c r="R91" i="2"/>
  <c r="R34" i="2"/>
  <c r="R69" i="2"/>
  <c r="R43" i="2"/>
  <c r="R22" i="2"/>
  <c r="R47" i="2"/>
  <c r="P56" i="2"/>
  <c r="Q56" i="2"/>
  <c r="P41" i="2"/>
  <c r="Q41" i="2"/>
  <c r="P39" i="2"/>
  <c r="Q39" i="2"/>
  <c r="P54" i="2"/>
  <c r="Q54" i="2"/>
  <c r="P69" i="2"/>
  <c r="Q69" i="2"/>
  <c r="Q50" i="2"/>
  <c r="P50" i="2"/>
  <c r="Q91" i="2"/>
  <c r="P91" i="2"/>
  <c r="P97" i="2"/>
  <c r="Q97" i="2"/>
  <c r="P88" i="2"/>
  <c r="Q88" i="2"/>
  <c r="P23" i="2"/>
  <c r="Q23" i="2"/>
  <c r="P28" i="2"/>
  <c r="Q28" i="2"/>
  <c r="P60" i="2"/>
  <c r="Q60" i="2"/>
  <c r="P92" i="2"/>
  <c r="Q92" i="2"/>
  <c r="P45" i="2"/>
  <c r="Q45" i="2"/>
  <c r="P95" i="2"/>
  <c r="Q95" i="2"/>
  <c r="P31" i="2"/>
  <c r="Q31" i="2"/>
  <c r="P46" i="2"/>
  <c r="Q46" i="2"/>
  <c r="P99" i="2"/>
  <c r="Q99" i="2"/>
  <c r="Q42" i="2"/>
  <c r="P42" i="2"/>
  <c r="Q83" i="2"/>
  <c r="P83" i="2"/>
  <c r="P89" i="2"/>
  <c r="Q89" i="2"/>
  <c r="R45" i="2"/>
  <c r="P24" i="2"/>
  <c r="Q24" i="2"/>
  <c r="Q27" i="2"/>
  <c r="P27" i="2"/>
  <c r="P32" i="2"/>
  <c r="Q32" i="2"/>
  <c r="P64" i="2"/>
  <c r="Q64" i="2"/>
  <c r="P96" i="2"/>
  <c r="Q96" i="2"/>
  <c r="P49" i="2"/>
  <c r="Q49" i="2"/>
  <c r="P87" i="2"/>
  <c r="Q87" i="2"/>
  <c r="P38" i="2"/>
  <c r="Q38" i="2"/>
  <c r="Q98" i="2"/>
  <c r="P98" i="2"/>
  <c r="Q34" i="2"/>
  <c r="P34" i="2"/>
  <c r="P75" i="2"/>
  <c r="Q75" i="2"/>
  <c r="P81" i="2"/>
  <c r="Q81" i="2"/>
  <c r="R97" i="2"/>
  <c r="R33" i="2"/>
  <c r="R37" i="2"/>
  <c r="P36" i="2"/>
  <c r="Q36" i="2"/>
  <c r="P100" i="2"/>
  <c r="Q100" i="2"/>
  <c r="P53" i="2"/>
  <c r="Q53" i="2"/>
  <c r="P79" i="2"/>
  <c r="Q79" i="2"/>
  <c r="Q94" i="2"/>
  <c r="P94" i="2"/>
  <c r="P30" i="2"/>
  <c r="Q30" i="2"/>
  <c r="Q90" i="2"/>
  <c r="P90" i="2"/>
  <c r="Q26" i="2"/>
  <c r="P26" i="2"/>
  <c r="Q67" i="2"/>
  <c r="P67" i="2"/>
  <c r="P73" i="2"/>
  <c r="Q73" i="2"/>
  <c r="R21" i="2"/>
  <c r="R99" i="2"/>
  <c r="P68" i="2"/>
  <c r="Q68" i="2"/>
  <c r="P40" i="2"/>
  <c r="Q40" i="2"/>
  <c r="P72" i="2"/>
  <c r="Q72" i="2"/>
  <c r="P25" i="2"/>
  <c r="Q25" i="2"/>
  <c r="P57" i="2"/>
  <c r="Q57" i="2"/>
  <c r="P71" i="2"/>
  <c r="Q71" i="2"/>
  <c r="P86" i="2"/>
  <c r="Q86" i="2"/>
  <c r="Q82" i="2"/>
  <c r="P82" i="2"/>
  <c r="P59" i="2"/>
  <c r="Q59" i="2"/>
  <c r="P65" i="2"/>
  <c r="Q65" i="2"/>
  <c r="R81" i="2"/>
  <c r="R38" i="2"/>
  <c r="R85" i="2"/>
  <c r="R59" i="2"/>
  <c r="P44" i="2"/>
  <c r="Q44" i="2"/>
  <c r="P76" i="2"/>
  <c r="Q76" i="2"/>
  <c r="P29" i="2"/>
  <c r="Q29" i="2"/>
  <c r="P61" i="2"/>
  <c r="Q61" i="2"/>
  <c r="P63" i="2"/>
  <c r="Q63" i="2"/>
  <c r="P78" i="2"/>
  <c r="Q78" i="2"/>
  <c r="P93" i="2"/>
  <c r="Q93" i="2"/>
  <c r="Q74" i="2"/>
  <c r="P74" i="2"/>
  <c r="V8" i="2"/>
  <c r="E8" i="2" s="1"/>
  <c r="Q51" i="2"/>
  <c r="P51" i="2"/>
  <c r="D7" i="2"/>
  <c r="R30" i="2"/>
  <c r="P48" i="2"/>
  <c r="Q48" i="2"/>
  <c r="P80" i="2"/>
  <c r="Q80" i="2"/>
  <c r="P33" i="2"/>
  <c r="Q33" i="2"/>
  <c r="P55" i="2"/>
  <c r="Q55" i="2"/>
  <c r="P70" i="2"/>
  <c r="Q70" i="2"/>
  <c r="P85" i="2"/>
  <c r="Q85" i="2"/>
  <c r="Q66" i="2"/>
  <c r="P66" i="2"/>
  <c r="D12" i="2"/>
  <c r="Y15" i="2"/>
  <c r="P43" i="2"/>
  <c r="Q43" i="2"/>
  <c r="P52" i="2"/>
  <c r="Q52" i="2"/>
  <c r="P84" i="2"/>
  <c r="Q84" i="2"/>
  <c r="P37" i="2"/>
  <c r="Q37" i="2"/>
  <c r="P47" i="2"/>
  <c r="Q47" i="2"/>
  <c r="P62" i="2"/>
  <c r="Q62" i="2"/>
  <c r="P77" i="2"/>
  <c r="Q77" i="2"/>
  <c r="Q58" i="2"/>
  <c r="P58" i="2"/>
  <c r="Q35" i="2"/>
  <c r="P35" i="2"/>
  <c r="R78" i="2"/>
  <c r="R61" i="2"/>
  <c r="R100" i="2"/>
  <c r="R35" i="2"/>
  <c r="D8" i="2"/>
  <c r="U9" i="2"/>
  <c r="V9" i="2"/>
  <c r="B49" i="4" l="1"/>
  <c r="C49" i="4" s="1"/>
  <c r="I49" i="4"/>
  <c r="I77" i="4"/>
  <c r="B77" i="4"/>
  <c r="C77" i="4" s="1"/>
  <c r="B46" i="4"/>
  <c r="C46" i="4" s="1"/>
  <c r="I46" i="4"/>
  <c r="B48" i="4"/>
  <c r="C48" i="4" s="1"/>
  <c r="I48" i="4"/>
  <c r="B72" i="4"/>
  <c r="C72" i="4" s="1"/>
  <c r="I72" i="4"/>
  <c r="B71" i="4"/>
  <c r="C71" i="4" s="1"/>
  <c r="I71" i="4"/>
  <c r="I53" i="4"/>
  <c r="B53" i="4"/>
  <c r="C53" i="4" s="1"/>
  <c r="B86" i="4"/>
  <c r="C86" i="4" s="1"/>
  <c r="I86" i="4"/>
  <c r="K86" i="4" s="1"/>
  <c r="B26" i="4"/>
  <c r="D26" i="4" s="1"/>
  <c r="E26" i="4" s="1"/>
  <c r="I26" i="4"/>
  <c r="J26" i="4" s="1"/>
  <c r="I67" i="4"/>
  <c r="B67" i="4"/>
  <c r="C67" i="4" s="1"/>
  <c r="I75" i="4"/>
  <c r="B75" i="4"/>
  <c r="C75" i="4" s="1"/>
  <c r="I100" i="4"/>
  <c r="K100" i="4" s="1"/>
  <c r="B100" i="4"/>
  <c r="I27" i="4"/>
  <c r="J27" i="4" s="1"/>
  <c r="B27" i="4"/>
  <c r="D27" i="4" s="1"/>
  <c r="E27" i="4" s="1"/>
  <c r="I35" i="4"/>
  <c r="K35" i="4" s="1"/>
  <c r="B35" i="4"/>
  <c r="D35" i="4" s="1"/>
  <c r="B31" i="4"/>
  <c r="D31" i="4" s="1"/>
  <c r="E31" i="4" s="1"/>
  <c r="I31" i="4"/>
  <c r="J31" i="4" s="1"/>
  <c r="B70" i="4"/>
  <c r="C70" i="4" s="1"/>
  <c r="I70" i="4"/>
  <c r="B94" i="4"/>
  <c r="C94" i="4" s="1"/>
  <c r="I94" i="4"/>
  <c r="K94" i="4" s="1"/>
  <c r="I28" i="4"/>
  <c r="K28" i="4" s="1"/>
  <c r="B28" i="4"/>
  <c r="D28" i="4" s="1"/>
  <c r="I76" i="4"/>
  <c r="B76" i="4"/>
  <c r="C76" i="4" s="1"/>
  <c r="I84" i="4"/>
  <c r="K84" i="4" s="1"/>
  <c r="B84" i="4"/>
  <c r="C84" i="4" s="1"/>
  <c r="B55" i="4"/>
  <c r="C55" i="4" s="1"/>
  <c r="I55" i="4"/>
  <c r="B63" i="4"/>
  <c r="C63" i="4" s="1"/>
  <c r="I63" i="4"/>
  <c r="I82" i="4"/>
  <c r="B82" i="4"/>
  <c r="C82" i="4" s="1"/>
  <c r="B54" i="4"/>
  <c r="C54" i="4" s="1"/>
  <c r="I54" i="4"/>
  <c r="I93" i="4"/>
  <c r="K93" i="4" s="1"/>
  <c r="B93" i="4"/>
  <c r="C93" i="4" s="1"/>
  <c r="I74" i="4"/>
  <c r="B74" i="4"/>
  <c r="C74" i="4" s="1"/>
  <c r="B57" i="4"/>
  <c r="C57" i="4" s="1"/>
  <c r="I57" i="4"/>
  <c r="I44" i="4"/>
  <c r="B44" i="4"/>
  <c r="C44" i="4" s="1"/>
  <c r="B79" i="4"/>
  <c r="C79" i="4" s="1"/>
  <c r="I79" i="4"/>
  <c r="B39" i="4"/>
  <c r="C39" i="4" s="1"/>
  <c r="E39" i="4" s="1"/>
  <c r="I39" i="4"/>
  <c r="K39" i="4" s="1"/>
  <c r="I36" i="4"/>
  <c r="J36" i="4" s="1"/>
  <c r="B36" i="4"/>
  <c r="D36" i="4" s="1"/>
  <c r="E36" i="4" s="1"/>
  <c r="B65" i="4"/>
  <c r="C65" i="4" s="1"/>
  <c r="I65" i="4"/>
  <c r="I34" i="4"/>
  <c r="J34" i="4" s="1"/>
  <c r="L34" i="4" s="1"/>
  <c r="B34" i="4"/>
  <c r="D34" i="4" s="1"/>
  <c r="I45" i="4"/>
  <c r="B45" i="4"/>
  <c r="C45" i="4" s="1"/>
  <c r="B78" i="4"/>
  <c r="C78" i="4" s="1"/>
  <c r="I78" i="4"/>
  <c r="B80" i="4"/>
  <c r="C80" i="4" s="1"/>
  <c r="I80" i="4"/>
  <c r="B95" i="4"/>
  <c r="C95" i="4" s="1"/>
  <c r="I95" i="4"/>
  <c r="K95" i="4" s="1"/>
  <c r="B64" i="4"/>
  <c r="C64" i="4" s="1"/>
  <c r="I64" i="4"/>
  <c r="B56" i="4"/>
  <c r="C56" i="4" s="1"/>
  <c r="I56" i="4"/>
  <c r="B62" i="4"/>
  <c r="C62" i="4" s="1"/>
  <c r="I62" i="4"/>
  <c r="B38" i="4"/>
  <c r="C38" i="4" s="1"/>
  <c r="I38" i="4"/>
  <c r="K38" i="4" s="1"/>
  <c r="L38" i="4" s="1"/>
  <c r="B61" i="4"/>
  <c r="C61" i="4" s="1"/>
  <c r="I61" i="4"/>
  <c r="B73" i="4"/>
  <c r="C73" i="4" s="1"/>
  <c r="I73" i="4"/>
  <c r="B30" i="4"/>
  <c r="D30" i="4" s="1"/>
  <c r="I30" i="4"/>
  <c r="J30" i="4" s="1"/>
  <c r="L30" i="4" s="1"/>
  <c r="B96" i="4"/>
  <c r="C96" i="4" s="1"/>
  <c r="I96" i="4"/>
  <c r="K96" i="4" s="1"/>
  <c r="I98" i="4"/>
  <c r="K98" i="4" s="1"/>
  <c r="B98" i="4"/>
  <c r="B66" i="4"/>
  <c r="C66" i="4" s="1"/>
  <c r="I66" i="4"/>
  <c r="B41" i="4"/>
  <c r="C41" i="4" s="1"/>
  <c r="I41" i="4"/>
  <c r="J41" i="4" s="1"/>
  <c r="B81" i="4"/>
  <c r="C81" i="4" s="1"/>
  <c r="I81" i="4"/>
  <c r="I83" i="4"/>
  <c r="B83" i="4"/>
  <c r="C83" i="4" s="1"/>
  <c r="I50" i="4"/>
  <c r="B50" i="4"/>
  <c r="C50" i="4" s="1"/>
  <c r="B97" i="4"/>
  <c r="I97" i="4"/>
  <c r="K97" i="4" s="1"/>
  <c r="I60" i="4"/>
  <c r="B60" i="4"/>
  <c r="C60" i="4" s="1"/>
  <c r="I68" i="4"/>
  <c r="B68" i="4"/>
  <c r="C68" i="4" s="1"/>
  <c r="I52" i="4"/>
  <c r="B52" i="4"/>
  <c r="C52" i="4" s="1"/>
  <c r="B87" i="4"/>
  <c r="C87" i="4" s="1"/>
  <c r="I87" i="4"/>
  <c r="K87" i="4" s="1"/>
  <c r="I69" i="4"/>
  <c r="B69" i="4"/>
  <c r="C69" i="4" s="1"/>
  <c r="B58" i="4"/>
  <c r="C58" i="4" s="1"/>
  <c r="I58" i="4"/>
  <c r="B32" i="4"/>
  <c r="D32" i="4" s="1"/>
  <c r="I32" i="4"/>
  <c r="J32" i="4" s="1"/>
  <c r="L32" i="4" s="1"/>
  <c r="I51" i="4"/>
  <c r="B51" i="4"/>
  <c r="C51" i="4" s="1"/>
  <c r="B88" i="4"/>
  <c r="C88" i="4" s="1"/>
  <c r="I88" i="4"/>
  <c r="K88" i="4" s="1"/>
  <c r="I59" i="4"/>
  <c r="B59" i="4"/>
  <c r="C59" i="4" s="1"/>
  <c r="I91" i="4"/>
  <c r="K91" i="4" s="1"/>
  <c r="B91" i="4"/>
  <c r="C91" i="4" s="1"/>
  <c r="I92" i="4"/>
  <c r="K92" i="4" s="1"/>
  <c r="B92" i="4"/>
  <c r="C92" i="4" s="1"/>
  <c r="I85" i="4"/>
  <c r="K85" i="4" s="1"/>
  <c r="B85" i="4"/>
  <c r="C85" i="4" s="1"/>
  <c r="I99" i="4"/>
  <c r="K99" i="4" s="1"/>
  <c r="B99" i="4"/>
  <c r="B33" i="4"/>
  <c r="D33" i="4" s="1"/>
  <c r="E33" i="4" s="1"/>
  <c r="I33" i="4"/>
  <c r="K33" i="4" s="1"/>
  <c r="L33" i="4" s="1"/>
  <c r="B89" i="4"/>
  <c r="C89" i="4" s="1"/>
  <c r="I89" i="4"/>
  <c r="K89" i="4" s="1"/>
  <c r="B47" i="4"/>
  <c r="C47" i="4" s="1"/>
  <c r="I47" i="4"/>
  <c r="B40" i="4"/>
  <c r="C40" i="4" s="1"/>
  <c r="I40" i="4"/>
  <c r="K40" i="4" s="1"/>
  <c r="B90" i="4"/>
  <c r="C90" i="4" s="1"/>
  <c r="I90" i="4"/>
  <c r="K90" i="4" s="1"/>
  <c r="I37" i="4"/>
  <c r="J37" i="4" s="1"/>
  <c r="B37" i="4"/>
  <c r="D37" i="4" s="1"/>
  <c r="E37" i="4" s="1"/>
  <c r="I29" i="4"/>
  <c r="K29" i="4" s="1"/>
  <c r="B29" i="4"/>
  <c r="D29" i="4" s="1"/>
  <c r="I42" i="4"/>
  <c r="B42" i="4"/>
  <c r="C42" i="4" s="1"/>
  <c r="I43" i="4"/>
  <c r="B43" i="4"/>
  <c r="C43" i="4" s="1"/>
  <c r="AA10" i="4"/>
  <c r="U10" i="4"/>
  <c r="W10" i="4"/>
  <c r="H17" i="2"/>
  <c r="G17" i="2"/>
  <c r="AG14" i="2"/>
  <c r="AH14" i="2"/>
  <c r="AG13" i="2"/>
  <c r="AH13" i="2"/>
  <c r="AF15" i="2"/>
  <c r="AF16" i="2"/>
  <c r="AC10" i="2"/>
  <c r="AA10" i="2"/>
  <c r="H10" i="2" s="1"/>
  <c r="W10" i="2"/>
  <c r="Z10" i="2"/>
  <c r="Y10" i="2"/>
  <c r="U10" i="2"/>
  <c r="D9" i="2"/>
  <c r="V10" i="2"/>
  <c r="Z11" i="2" s="1"/>
  <c r="X10" i="2"/>
  <c r="E9" i="2"/>
  <c r="J43" i="4" l="1"/>
  <c r="K43" i="4"/>
  <c r="K58" i="4"/>
  <c r="J58" i="4"/>
  <c r="J61" i="4"/>
  <c r="K61" i="4"/>
  <c r="J64" i="4"/>
  <c r="K64" i="4"/>
  <c r="J63" i="4"/>
  <c r="K63" i="4"/>
  <c r="J71" i="4"/>
  <c r="K71" i="4"/>
  <c r="J52" i="4"/>
  <c r="K52" i="4"/>
  <c r="J53" i="4"/>
  <c r="K53" i="4"/>
  <c r="J42" i="4"/>
  <c r="K42" i="4"/>
  <c r="K59" i="4"/>
  <c r="J59" i="4"/>
  <c r="K68" i="4"/>
  <c r="J68" i="4"/>
  <c r="J83" i="4"/>
  <c r="K83" i="4"/>
  <c r="J45" i="4"/>
  <c r="K45" i="4"/>
  <c r="J74" i="4"/>
  <c r="K74" i="4"/>
  <c r="J67" i="4"/>
  <c r="K67" i="4"/>
  <c r="K78" i="4"/>
  <c r="J78" i="4"/>
  <c r="K76" i="4"/>
  <c r="J76" i="4"/>
  <c r="J75" i="4"/>
  <c r="K75" i="4"/>
  <c r="K47" i="4"/>
  <c r="J47" i="4"/>
  <c r="J81" i="4"/>
  <c r="K81" i="4"/>
  <c r="K79" i="4"/>
  <c r="J79" i="4"/>
  <c r="K55" i="4"/>
  <c r="J55" i="4"/>
  <c r="J72" i="4"/>
  <c r="K72" i="4"/>
  <c r="K56" i="4"/>
  <c r="J56" i="4"/>
  <c r="J69" i="4"/>
  <c r="K69" i="4"/>
  <c r="K60" i="4"/>
  <c r="J60" i="4"/>
  <c r="J77" i="4"/>
  <c r="K77" i="4"/>
  <c r="J73" i="4"/>
  <c r="K73" i="4"/>
  <c r="K57" i="4"/>
  <c r="J57" i="4"/>
  <c r="K46" i="4"/>
  <c r="J46" i="4"/>
  <c r="K50" i="4"/>
  <c r="J50" i="4"/>
  <c r="J82" i="4"/>
  <c r="K82" i="4"/>
  <c r="J62" i="4"/>
  <c r="K62" i="4"/>
  <c r="J80" i="4"/>
  <c r="K80" i="4"/>
  <c r="J65" i="4"/>
  <c r="K65" i="4"/>
  <c r="K54" i="4"/>
  <c r="J54" i="4"/>
  <c r="K70" i="4"/>
  <c r="J70" i="4"/>
  <c r="K48" i="4"/>
  <c r="J48" i="4"/>
  <c r="K49" i="4"/>
  <c r="J49" i="4"/>
  <c r="J66" i="4"/>
  <c r="K66" i="4"/>
  <c r="J51" i="4"/>
  <c r="K51" i="4"/>
  <c r="J44" i="4"/>
  <c r="K44" i="4"/>
  <c r="Y11" i="4"/>
  <c r="R11" i="4" s="1"/>
  <c r="AA11" i="4"/>
  <c r="P10" i="4"/>
  <c r="Q10" i="4"/>
  <c r="U11" i="4"/>
  <c r="W11" i="4"/>
  <c r="AG15" i="2"/>
  <c r="AH15" i="2"/>
  <c r="AG16" i="2"/>
  <c r="AH16" i="2"/>
  <c r="AC11" i="2"/>
  <c r="G10" i="2"/>
  <c r="U11" i="2"/>
  <c r="AA12" i="2" s="1"/>
  <c r="AA11" i="2"/>
  <c r="H11" i="2" s="1"/>
  <c r="W11" i="2"/>
  <c r="Q10" i="2"/>
  <c r="R10" i="2"/>
  <c r="P10" i="2"/>
  <c r="Y11" i="2"/>
  <c r="R11" i="2" s="1"/>
  <c r="X11" i="2"/>
  <c r="D10" i="2"/>
  <c r="V11" i="2"/>
  <c r="E10" i="2"/>
  <c r="B10" i="4" l="1"/>
  <c r="I10" i="4"/>
  <c r="U12" i="4"/>
  <c r="Y12" i="4"/>
  <c r="R12" i="4" s="1"/>
  <c r="AA12" i="4"/>
  <c r="AA13" i="4"/>
  <c r="W12" i="4"/>
  <c r="P12" i="4" s="1"/>
  <c r="P11" i="4"/>
  <c r="Q11" i="4"/>
  <c r="W13" i="4"/>
  <c r="I10" i="2"/>
  <c r="W14" i="2"/>
  <c r="W13" i="2"/>
  <c r="AA15" i="2"/>
  <c r="H15" i="2" s="1"/>
  <c r="W15" i="2"/>
  <c r="Y12" i="2"/>
  <c r="Y13" i="2"/>
  <c r="W12" i="2"/>
  <c r="H12" i="2"/>
  <c r="G12" i="2"/>
  <c r="I12" i="2" s="1"/>
  <c r="AA13" i="2"/>
  <c r="AC12" i="2"/>
  <c r="P11" i="2"/>
  <c r="D11" i="2"/>
  <c r="Y14" i="2"/>
  <c r="AA16" i="2"/>
  <c r="W16" i="2"/>
  <c r="AA14" i="2"/>
  <c r="Q11" i="2"/>
  <c r="Z12" i="2"/>
  <c r="V12" i="2"/>
  <c r="E11" i="2"/>
  <c r="X12" i="2"/>
  <c r="U13" i="4" l="1"/>
  <c r="AA14" i="4"/>
  <c r="Y14" i="4"/>
  <c r="R14" i="4" s="1"/>
  <c r="I12" i="4"/>
  <c r="K12" i="4" s="1"/>
  <c r="J10" i="4"/>
  <c r="I11" i="4"/>
  <c r="K11" i="4" s="1"/>
  <c r="B11" i="4"/>
  <c r="C11" i="4" s="1"/>
  <c r="D10" i="4"/>
  <c r="K10" i="4" s="1"/>
  <c r="L10" i="4" s="1"/>
  <c r="C10" i="4"/>
  <c r="Y13" i="4"/>
  <c r="R13" i="4" s="1"/>
  <c r="R12" i="2"/>
  <c r="Q12" i="4"/>
  <c r="B12" i="4" s="1"/>
  <c r="Q13" i="4"/>
  <c r="P13" i="4"/>
  <c r="G15" i="2"/>
  <c r="I15" i="2" s="1"/>
  <c r="H13" i="2"/>
  <c r="G13" i="2"/>
  <c r="I13" i="2" s="1"/>
  <c r="H14" i="2"/>
  <c r="G14" i="2"/>
  <c r="I14" i="2" s="1"/>
  <c r="H16" i="2"/>
  <c r="G16" i="2"/>
  <c r="I16" i="2" s="1"/>
  <c r="X13" i="2"/>
  <c r="P13" i="2" s="1"/>
  <c r="AC13" i="2"/>
  <c r="P12" i="2"/>
  <c r="Q12" i="2"/>
  <c r="Z13" i="2"/>
  <c r="R13" i="2" s="1"/>
  <c r="V13" i="2"/>
  <c r="AC14" i="2" s="1"/>
  <c r="E12" i="2"/>
  <c r="E10" i="4" l="1"/>
  <c r="AB11" i="4" s="1"/>
  <c r="AC11" i="4" s="1"/>
  <c r="D11" i="4" s="1"/>
  <c r="I13" i="4"/>
  <c r="B13" i="4"/>
  <c r="U14" i="4"/>
  <c r="AA15" i="4" s="1"/>
  <c r="W14" i="4"/>
  <c r="Y15" i="4"/>
  <c r="R15" i="4" s="1"/>
  <c r="AD11" i="4"/>
  <c r="AE11" i="4" s="1"/>
  <c r="J11" i="4" s="1"/>
  <c r="E11" i="4"/>
  <c r="Q13" i="2"/>
  <c r="Z14" i="2"/>
  <c r="R14" i="2" s="1"/>
  <c r="V14" i="2"/>
  <c r="AC15" i="2" s="1"/>
  <c r="E13" i="2"/>
  <c r="X14" i="2"/>
  <c r="AF11" i="4" l="1"/>
  <c r="U15" i="4"/>
  <c r="W15" i="4"/>
  <c r="Y16" i="4"/>
  <c r="R16" i="4" s="1"/>
  <c r="W16" i="4"/>
  <c r="K13" i="4"/>
  <c r="J13" i="4"/>
  <c r="AA16" i="4"/>
  <c r="Q14" i="4"/>
  <c r="P14" i="4"/>
  <c r="AB12" i="4"/>
  <c r="D12" i="4" s="1"/>
  <c r="M10" i="4"/>
  <c r="AG11" i="4"/>
  <c r="Q14" i="2"/>
  <c r="P14" i="2"/>
  <c r="Z15" i="2"/>
  <c r="R15" i="2" s="1"/>
  <c r="V15" i="2"/>
  <c r="E14" i="2"/>
  <c r="X15" i="2"/>
  <c r="P15" i="4" l="1"/>
  <c r="Q15" i="4"/>
  <c r="B14" i="4"/>
  <c r="I14" i="4"/>
  <c r="J14" i="4" s="1"/>
  <c r="P16" i="4"/>
  <c r="Q16" i="4"/>
  <c r="U16" i="4"/>
  <c r="L11" i="4"/>
  <c r="M11" i="4" s="1"/>
  <c r="D13" i="4"/>
  <c r="Z16" i="2"/>
  <c r="R16" i="2" s="1"/>
  <c r="AC16" i="2"/>
  <c r="Q15" i="2"/>
  <c r="P15" i="2"/>
  <c r="V16" i="2"/>
  <c r="E15" i="2"/>
  <c r="X16" i="2"/>
  <c r="U17" i="4" l="1"/>
  <c r="Y17" i="4"/>
  <c r="R17" i="4" s="1"/>
  <c r="W18" i="4"/>
  <c r="W17" i="4"/>
  <c r="AA18" i="4"/>
  <c r="Y18" i="4"/>
  <c r="R18" i="4" s="1"/>
  <c r="AA17" i="4"/>
  <c r="B16" i="4"/>
  <c r="I16" i="4"/>
  <c r="B15" i="4"/>
  <c r="D15" i="4" s="1"/>
  <c r="I15" i="4"/>
  <c r="J15" i="4" s="1"/>
  <c r="L15" i="4" s="1"/>
  <c r="N11" i="4"/>
  <c r="O12" i="4"/>
  <c r="AD12" i="4"/>
  <c r="P16" i="2"/>
  <c r="Q16" i="2"/>
  <c r="Z17" i="2"/>
  <c r="R17" i="2" s="1"/>
  <c r="V17" i="2"/>
  <c r="Z18" i="2" s="1"/>
  <c r="R18" i="2" s="1"/>
  <c r="E16" i="2"/>
  <c r="X17" i="2"/>
  <c r="Q17" i="4" l="1"/>
  <c r="P17" i="4"/>
  <c r="K16" i="4"/>
  <c r="J16" i="4"/>
  <c r="L16" i="4" s="1"/>
  <c r="AD17" i="4" s="1"/>
  <c r="C16" i="4"/>
  <c r="E16" i="4" s="1"/>
  <c r="AB17" i="4" s="1"/>
  <c r="D16" i="4"/>
  <c r="Q18" i="4"/>
  <c r="P18" i="4"/>
  <c r="U18" i="4"/>
  <c r="AC12" i="4"/>
  <c r="AF12" i="4" s="1"/>
  <c r="AE12" i="4"/>
  <c r="D14" i="4"/>
  <c r="P17" i="2"/>
  <c r="Q17" i="2"/>
  <c r="X21" i="2"/>
  <c r="Z20" i="2"/>
  <c r="R20" i="2" s="1"/>
  <c r="Z19" i="2"/>
  <c r="R19" i="2" s="1"/>
  <c r="X19" i="2"/>
  <c r="E17" i="2"/>
  <c r="X22" i="2"/>
  <c r="X18" i="2"/>
  <c r="X20" i="2"/>
  <c r="B17" i="4" l="1"/>
  <c r="D17" i="4" s="1"/>
  <c r="I17" i="4"/>
  <c r="J17" i="4" s="1"/>
  <c r="L17" i="4" s="1"/>
  <c r="U19" i="4"/>
  <c r="Y24" i="4" s="1"/>
  <c r="R24" i="4" s="1"/>
  <c r="AA23" i="4"/>
  <c r="AA19" i="4"/>
  <c r="Y19" i="4"/>
  <c r="R19" i="4" s="1"/>
  <c r="Y21" i="4"/>
  <c r="R21" i="4" s="1"/>
  <c r="W20" i="4"/>
  <c r="Y22" i="4"/>
  <c r="R22" i="4" s="1"/>
  <c r="W21" i="4"/>
  <c r="W19" i="4"/>
  <c r="AA20" i="4"/>
  <c r="I18" i="4"/>
  <c r="J18" i="4" s="1"/>
  <c r="L18" i="4" s="1"/>
  <c r="B18" i="4"/>
  <c r="D18" i="4" s="1"/>
  <c r="AA21" i="4"/>
  <c r="AG12" i="4"/>
  <c r="C12" i="4"/>
  <c r="E12" i="4" s="1"/>
  <c r="AB13" i="4" s="1"/>
  <c r="L13" i="4"/>
  <c r="Q22" i="2"/>
  <c r="P22" i="2"/>
  <c r="P21" i="2"/>
  <c r="Q21" i="2"/>
  <c r="P20" i="2"/>
  <c r="Q20" i="2"/>
  <c r="P19" i="2"/>
  <c r="Q19" i="2"/>
  <c r="Q18" i="2"/>
  <c r="P18" i="2"/>
  <c r="P19" i="4" l="1"/>
  <c r="Q19" i="4"/>
  <c r="Q21" i="4"/>
  <c r="P21" i="4"/>
  <c r="W23" i="4"/>
  <c r="P20" i="4"/>
  <c r="Q20" i="4"/>
  <c r="Y25" i="4"/>
  <c r="R25" i="4" s="1"/>
  <c r="W24" i="4"/>
  <c r="AA24" i="4"/>
  <c r="Y23" i="4"/>
  <c r="R23" i="4" s="1"/>
  <c r="AA22" i="4"/>
  <c r="W22" i="4"/>
  <c r="Y20" i="4"/>
  <c r="R20" i="4" s="1"/>
  <c r="J12" i="4"/>
  <c r="G11" i="2"/>
  <c r="I11" i="2" s="1"/>
  <c r="B25" i="4" l="1"/>
  <c r="D25" i="4" s="1"/>
  <c r="I25" i="4"/>
  <c r="J25" i="4" s="1"/>
  <c r="L25" i="4" s="1"/>
  <c r="I20" i="4"/>
  <c r="J20" i="4" s="1"/>
  <c r="B20" i="4"/>
  <c r="D20" i="4" s="1"/>
  <c r="E20" i="4" s="1"/>
  <c r="Q23" i="4"/>
  <c r="P23" i="4"/>
  <c r="I21" i="4"/>
  <c r="J21" i="4" s="1"/>
  <c r="B21" i="4"/>
  <c r="D21" i="4" s="1"/>
  <c r="E21" i="4" s="1"/>
  <c r="Q22" i="4"/>
  <c r="P22" i="4"/>
  <c r="Q24" i="4"/>
  <c r="P24" i="4"/>
  <c r="I19" i="4"/>
  <c r="J19" i="4" s="1"/>
  <c r="L19" i="4" s="1"/>
  <c r="B19" i="4"/>
  <c r="D19" i="4" s="1"/>
  <c r="L12" i="4"/>
  <c r="M12" i="4" s="1"/>
  <c r="B23" i="4" l="1"/>
  <c r="D23" i="4" s="1"/>
  <c r="I23" i="4"/>
  <c r="K23" i="4" s="1"/>
  <c r="B24" i="4"/>
  <c r="D24" i="4" s="1"/>
  <c r="I24" i="4"/>
  <c r="J24" i="4" s="1"/>
  <c r="L24" i="4" s="1"/>
  <c r="B22" i="4"/>
  <c r="D22" i="4" s="1"/>
  <c r="I22" i="4"/>
  <c r="K22" i="4" s="1"/>
  <c r="O13" i="4"/>
  <c r="AC13" i="4" s="1"/>
  <c r="N12" i="4"/>
  <c r="AD13" i="4"/>
  <c r="AE13" i="4" l="1"/>
  <c r="AG13" i="4" s="1"/>
  <c r="M13" i="4" s="1"/>
  <c r="O14" i="4" s="1"/>
  <c r="C13" i="4"/>
  <c r="E13" i="4" s="1"/>
  <c r="AB14" i="4" s="1"/>
  <c r="AF13" i="4"/>
  <c r="N13" i="4" l="1"/>
  <c r="AD14" i="4"/>
  <c r="AC14" i="4"/>
  <c r="AE14" i="4"/>
  <c r="L14" i="4"/>
  <c r="AG14" i="4" l="1"/>
  <c r="M14" i="4" s="1"/>
  <c r="AF14" i="4"/>
  <c r="C14" i="4"/>
  <c r="E14" i="4" s="1"/>
  <c r="AB15" i="4" s="1"/>
  <c r="K14" i="4" l="1"/>
  <c r="N14" i="4"/>
  <c r="O15" i="4"/>
  <c r="AD15" i="4" l="1"/>
  <c r="O16" i="4"/>
  <c r="N15" i="4"/>
  <c r="AC15" i="4"/>
  <c r="AE15" i="4"/>
  <c r="AF15" i="4" l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C15" i="4"/>
  <c r="E15" i="4" s="1"/>
  <c r="AB16" i="4" s="1"/>
  <c r="AC16" i="4" s="1"/>
  <c r="AF16" i="4" s="1"/>
  <c r="O17" i="4"/>
  <c r="N16" i="4"/>
  <c r="AG15" i="4"/>
  <c r="K15" i="4" l="1"/>
  <c r="AD16" i="4" s="1"/>
  <c r="AE16" i="4" s="1"/>
  <c r="AG16" i="4" s="1"/>
  <c r="AE17" i="4"/>
  <c r="O18" i="4"/>
  <c r="N17" i="4"/>
  <c r="AC17" i="4"/>
  <c r="AF17" i="4" l="1"/>
  <c r="C17" i="4"/>
  <c r="E17" i="4" s="1"/>
  <c r="AB18" i="4" s="1"/>
  <c r="AC18" i="4" s="1"/>
  <c r="O19" i="4"/>
  <c r="N18" i="4"/>
  <c r="AG17" i="4"/>
  <c r="K17" i="4" l="1"/>
  <c r="O20" i="4"/>
  <c r="N19" i="4"/>
  <c r="C18" i="4"/>
  <c r="E18" i="4" s="1"/>
  <c r="AB19" i="4" s="1"/>
  <c r="AC19" i="4" s="1"/>
  <c r="AF19" i="4" s="1"/>
  <c r="AF18" i="4"/>
  <c r="AD18" i="4"/>
  <c r="AE18" i="4" s="1"/>
  <c r="K18" i="4" s="1"/>
  <c r="AG18" i="4" l="1"/>
  <c r="C19" i="4"/>
  <c r="E19" i="4" s="1"/>
  <c r="AB20" i="4" s="1"/>
  <c r="AC20" i="4" s="1"/>
  <c r="N20" i="4"/>
  <c r="O21" i="4"/>
  <c r="AD19" i="4" l="1"/>
  <c r="AE19" i="4" s="1"/>
  <c r="K19" i="4" s="1"/>
  <c r="O22" i="4"/>
  <c r="N21" i="4"/>
  <c r="AF20" i="4"/>
  <c r="C20" i="4"/>
  <c r="N22" i="4" l="1"/>
  <c r="O23" i="4"/>
  <c r="AG19" i="4"/>
  <c r="AB21" i="4"/>
  <c r="AC21" i="4" s="1"/>
  <c r="O24" i="4" l="1"/>
  <c r="N23" i="4"/>
  <c r="AD20" i="4"/>
  <c r="AE20" i="4" s="1"/>
  <c r="K20" i="4" s="1"/>
  <c r="AF21" i="4"/>
  <c r="C21" i="4"/>
  <c r="AG20" i="4" l="1"/>
  <c r="O25" i="4"/>
  <c r="N24" i="4"/>
  <c r="AB22" i="4"/>
  <c r="AC22" i="4" s="1"/>
  <c r="O26" i="4" l="1"/>
  <c r="N25" i="4"/>
  <c r="L20" i="4"/>
  <c r="AD21" i="4" s="1"/>
  <c r="AE21" i="4" s="1"/>
  <c r="K21" i="4" s="1"/>
  <c r="AF22" i="4"/>
  <c r="C22" i="4"/>
  <c r="AG21" i="4" l="1"/>
  <c r="O27" i="4"/>
  <c r="N26" i="4"/>
  <c r="E22" i="4"/>
  <c r="AB23" i="4" s="1"/>
  <c r="AC23" i="4" s="1"/>
  <c r="AF23" i="4" s="1"/>
  <c r="N27" i="4" l="1"/>
  <c r="O28" i="4"/>
  <c r="L21" i="4"/>
  <c r="AD22" i="4" s="1"/>
  <c r="AE22" i="4" s="1"/>
  <c r="C23" i="4"/>
  <c r="E23" i="4" s="1"/>
  <c r="AB24" i="4" s="1"/>
  <c r="AC24" i="4" s="1"/>
  <c r="N28" i="4" l="1"/>
  <c r="O29" i="4"/>
  <c r="AG22" i="4"/>
  <c r="J22" i="4"/>
  <c r="L22" i="4" s="1"/>
  <c r="AD23" i="4" s="1"/>
  <c r="AE23" i="4" s="1"/>
  <c r="AF24" i="4"/>
  <c r="C24" i="4"/>
  <c r="E24" i="4" s="1"/>
  <c r="AB25" i="4" s="1"/>
  <c r="AC25" i="4" s="1"/>
  <c r="AG23" i="4" l="1"/>
  <c r="J23" i="4"/>
  <c r="L23" i="4" s="1"/>
  <c r="AD24" i="4" s="1"/>
  <c r="AE24" i="4" s="1"/>
  <c r="K24" i="4" s="1"/>
  <c r="O30" i="4"/>
  <c r="N29" i="4"/>
  <c r="AF25" i="4"/>
  <c r="C25" i="4"/>
  <c r="O31" i="4" l="1"/>
  <c r="N30" i="4"/>
  <c r="AG24" i="4"/>
  <c r="AD25" i="4"/>
  <c r="AE25" i="4" s="1"/>
  <c r="K25" i="4" s="1"/>
  <c r="E25" i="4"/>
  <c r="AB26" i="4" s="1"/>
  <c r="AC26" i="4" s="1"/>
  <c r="AD26" i="4" l="1"/>
  <c r="AE26" i="4" s="1"/>
  <c r="K26" i="4" s="1"/>
  <c r="AG25" i="4"/>
  <c r="O32" i="4"/>
  <c r="N31" i="4"/>
  <c r="AF26" i="4"/>
  <c r="C26" i="4"/>
  <c r="AB27" i="4" s="1"/>
  <c r="AC27" i="4" s="1"/>
  <c r="O33" i="4" l="1"/>
  <c r="N32" i="4"/>
  <c r="L26" i="4"/>
  <c r="AD27" i="4" s="1"/>
  <c r="AE27" i="4" s="1"/>
  <c r="K27" i="4" s="1"/>
  <c r="AG26" i="4"/>
  <c r="AF27" i="4"/>
  <c r="C27" i="4"/>
  <c r="AB28" i="4" s="1"/>
  <c r="AC28" i="4" s="1"/>
  <c r="AG27" i="4" l="1"/>
  <c r="L27" i="4"/>
  <c r="AD28" i="4" s="1"/>
  <c r="AE28" i="4" s="1"/>
  <c r="AG28" i="4" s="1"/>
  <c r="N33" i="4"/>
  <c r="O34" i="4"/>
  <c r="AF28" i="4"/>
  <c r="C28" i="4"/>
  <c r="N34" i="4" l="1"/>
  <c r="O35" i="4"/>
  <c r="E28" i="4"/>
  <c r="AB29" i="4" s="1"/>
  <c r="AC29" i="4" s="1"/>
  <c r="AF29" i="4" s="1"/>
  <c r="J28" i="4"/>
  <c r="L28" i="4" s="1"/>
  <c r="AD29" i="4" s="1"/>
  <c r="AE29" i="4" s="1"/>
  <c r="N35" i="4" l="1"/>
  <c r="O36" i="4"/>
  <c r="C29" i="4"/>
  <c r="E29" i="4" s="1"/>
  <c r="AB30" i="4" s="1"/>
  <c r="AC30" i="4" s="1"/>
  <c r="AF30" i="4" s="1"/>
  <c r="AG29" i="4"/>
  <c r="J29" i="4" l="1"/>
  <c r="L29" i="4" s="1"/>
  <c r="AD30" i="4" s="1"/>
  <c r="AE30" i="4" s="1"/>
  <c r="AG30" i="4" s="1"/>
  <c r="N36" i="4"/>
  <c r="O37" i="4"/>
  <c r="C30" i="4"/>
  <c r="E30" i="4" s="1"/>
  <c r="AB31" i="4" s="1"/>
  <c r="AC31" i="4" s="1"/>
  <c r="K30" i="4" l="1"/>
  <c r="O38" i="4"/>
  <c r="N37" i="4"/>
  <c r="AF31" i="4"/>
  <c r="C31" i="4"/>
  <c r="AD31" i="4"/>
  <c r="AE31" i="4" s="1"/>
  <c r="K31" i="4" s="1"/>
  <c r="N38" i="4" l="1"/>
  <c r="O39" i="4"/>
  <c r="AG31" i="4"/>
  <c r="L31" i="4"/>
  <c r="AD32" i="4"/>
  <c r="AE32" i="4" s="1"/>
  <c r="AB32" i="4"/>
  <c r="AC32" i="4" s="1"/>
  <c r="O40" i="4" l="1"/>
  <c r="N39" i="4"/>
  <c r="AG32" i="4"/>
  <c r="AF32" i="4"/>
  <c r="C32" i="4"/>
  <c r="K32" i="4" s="1"/>
  <c r="O41" i="4" l="1"/>
  <c r="N40" i="4"/>
  <c r="E32" i="4"/>
  <c r="AB33" i="4" s="1"/>
  <c r="AC33" i="4" s="1"/>
  <c r="N41" i="4" l="1"/>
  <c r="O42" i="4"/>
  <c r="AD33" i="4"/>
  <c r="AE33" i="4" s="1"/>
  <c r="AF33" i="4"/>
  <c r="C33" i="4"/>
  <c r="O43" i="4" l="1"/>
  <c r="N42" i="4"/>
  <c r="AG33" i="4"/>
  <c r="J33" i="4"/>
  <c r="AB34" i="4"/>
  <c r="AC34" i="4" s="1"/>
  <c r="AD34" i="4"/>
  <c r="AE34" i="4" s="1"/>
  <c r="O44" i="4" l="1"/>
  <c r="N43" i="4"/>
  <c r="AG34" i="4"/>
  <c r="AF34" i="4"/>
  <c r="C34" i="4"/>
  <c r="K34" i="4" s="1"/>
  <c r="O45" i="4" l="1"/>
  <c r="N44" i="4"/>
  <c r="E34" i="4"/>
  <c r="AB35" i="4" s="1"/>
  <c r="AC35" i="4" s="1"/>
  <c r="N45" i="4" l="1"/>
  <c r="O46" i="4"/>
  <c r="AD35" i="4"/>
  <c r="AE35" i="4" s="1"/>
  <c r="AF35" i="4"/>
  <c r="C35" i="4"/>
  <c r="O47" i="4" l="1"/>
  <c r="N46" i="4"/>
  <c r="AG35" i="4"/>
  <c r="J35" i="4"/>
  <c r="L35" i="4" s="1"/>
  <c r="E35" i="4"/>
  <c r="AB36" i="4" s="1"/>
  <c r="AC36" i="4" s="1"/>
  <c r="N47" i="4" l="1"/>
  <c r="O48" i="4"/>
  <c r="AF36" i="4"/>
  <c r="C36" i="4"/>
  <c r="AD36" i="4"/>
  <c r="AE36" i="4" s="1"/>
  <c r="K36" i="4" s="1"/>
  <c r="O49" i="4" l="1"/>
  <c r="N48" i="4"/>
  <c r="AG36" i="4"/>
  <c r="L36" i="4"/>
  <c r="AD37" i="4"/>
  <c r="AE37" i="4" s="1"/>
  <c r="AB37" i="4"/>
  <c r="AC37" i="4" s="1"/>
  <c r="O50" i="4" l="1"/>
  <c r="N49" i="4"/>
  <c r="AG37" i="4"/>
  <c r="AF37" i="4"/>
  <c r="C37" i="4"/>
  <c r="K37" i="4" s="1"/>
  <c r="L37" i="4" s="1"/>
  <c r="N50" i="4" l="1"/>
  <c r="O51" i="4"/>
  <c r="AD38" i="4"/>
  <c r="AE38" i="4" s="1"/>
  <c r="AB38" i="4"/>
  <c r="AC38" i="4" s="1"/>
  <c r="O52" i="4" l="1"/>
  <c r="N51" i="4"/>
  <c r="AG38" i="4"/>
  <c r="J38" i="4"/>
  <c r="AF38" i="4"/>
  <c r="D38" i="4"/>
  <c r="O53" i="4" l="1"/>
  <c r="N52" i="4"/>
  <c r="E38" i="4"/>
  <c r="AD39" i="4" s="1"/>
  <c r="AE39" i="4" s="1"/>
  <c r="N53" i="4" l="1"/>
  <c r="O54" i="4"/>
  <c r="AG39" i="4"/>
  <c r="J39" i="4"/>
  <c r="L39" i="4" s="1"/>
  <c r="AB39" i="4"/>
  <c r="AC39" i="4" s="1"/>
  <c r="O55" i="4" l="1"/>
  <c r="N54" i="4"/>
  <c r="AF39" i="4"/>
  <c r="D39" i="4"/>
  <c r="O56" i="4" l="1"/>
  <c r="N55" i="4"/>
  <c r="AB40" i="4"/>
  <c r="AC40" i="4" s="1"/>
  <c r="AD40" i="4"/>
  <c r="AE40" i="4" s="1"/>
  <c r="N56" i="4" l="1"/>
  <c r="O57" i="4"/>
  <c r="AG40" i="4"/>
  <c r="J40" i="4"/>
  <c r="AF40" i="4"/>
  <c r="D40" i="4"/>
  <c r="O58" i="4" l="1"/>
  <c r="N57" i="4"/>
  <c r="AB41" i="4"/>
  <c r="AC41" i="4" s="1"/>
  <c r="AD41" i="4"/>
  <c r="AE41" i="4" s="1"/>
  <c r="O59" i="4" l="1"/>
  <c r="N58" i="4"/>
  <c r="AG41" i="4"/>
  <c r="D41" i="4"/>
  <c r="K41" i="4" s="1"/>
  <c r="AF41" i="4"/>
  <c r="O60" i="4" l="1"/>
  <c r="N59" i="4"/>
  <c r="AB42" i="4"/>
  <c r="AC42" i="4" s="1"/>
  <c r="AD42" i="4"/>
  <c r="AE42" i="4" s="1"/>
  <c r="AG42" i="4" s="1"/>
  <c r="O61" i="4" l="1"/>
  <c r="N60" i="4"/>
  <c r="D42" i="4"/>
  <c r="AF42" i="4"/>
  <c r="N61" i="4" l="1"/>
  <c r="O62" i="4"/>
  <c r="AB43" i="4"/>
  <c r="AC43" i="4" s="1"/>
  <c r="AD43" i="4"/>
  <c r="AE43" i="4" s="1"/>
  <c r="AG43" i="4" s="1"/>
  <c r="O63" i="4" l="1"/>
  <c r="N62" i="4"/>
  <c r="AF43" i="4"/>
  <c r="D43" i="4"/>
  <c r="N63" i="4" l="1"/>
  <c r="O64" i="4"/>
  <c r="AB44" i="4"/>
  <c r="AC44" i="4" s="1"/>
  <c r="AD44" i="4"/>
  <c r="AE44" i="4" s="1"/>
  <c r="AG44" i="4" s="1"/>
  <c r="O65" i="4" l="1"/>
  <c r="N64" i="4"/>
  <c r="AF44" i="4"/>
  <c r="D44" i="4"/>
  <c r="N65" i="4" l="1"/>
  <c r="O66" i="4"/>
  <c r="AB45" i="4"/>
  <c r="AC45" i="4" s="1"/>
  <c r="AD45" i="4"/>
  <c r="AE45" i="4" s="1"/>
  <c r="AG45" i="4" s="1"/>
  <c r="O67" i="4" l="1"/>
  <c r="N66" i="4"/>
  <c r="AF45" i="4"/>
  <c r="D45" i="4"/>
  <c r="N67" i="4" l="1"/>
  <c r="O68" i="4"/>
  <c r="AD46" i="4"/>
  <c r="AE46" i="4" s="1"/>
  <c r="AG46" i="4" s="1"/>
  <c r="AB46" i="4"/>
  <c r="AC46" i="4" s="1"/>
  <c r="N68" i="4" l="1"/>
  <c r="O69" i="4"/>
  <c r="AF46" i="4"/>
  <c r="D46" i="4"/>
  <c r="N69" i="4" l="1"/>
  <c r="O70" i="4"/>
  <c r="AD47" i="4"/>
  <c r="AE47" i="4" s="1"/>
  <c r="AG47" i="4" s="1"/>
  <c r="AB47" i="4"/>
  <c r="AC47" i="4" s="1"/>
  <c r="O71" i="4" l="1"/>
  <c r="N70" i="4"/>
  <c r="AF47" i="4"/>
  <c r="D47" i="4"/>
  <c r="O72" i="4" l="1"/>
  <c r="N71" i="4"/>
  <c r="AD48" i="4"/>
  <c r="AE48" i="4" s="1"/>
  <c r="AG48" i="4" s="1"/>
  <c r="AB48" i="4"/>
  <c r="AC48" i="4" s="1"/>
  <c r="O73" i="4" l="1"/>
  <c r="N72" i="4"/>
  <c r="AF48" i="4"/>
  <c r="D48" i="4"/>
  <c r="N73" i="4" l="1"/>
  <c r="O74" i="4"/>
  <c r="AD49" i="4"/>
  <c r="AE49" i="4" s="1"/>
  <c r="AG49" i="4" s="1"/>
  <c r="AB49" i="4"/>
  <c r="AC49" i="4" s="1"/>
  <c r="N74" i="4" l="1"/>
  <c r="O75" i="4"/>
  <c r="AF49" i="4"/>
  <c r="D49" i="4"/>
  <c r="O76" i="4" l="1"/>
  <c r="N75" i="4"/>
  <c r="AD50" i="4"/>
  <c r="AE50" i="4" s="1"/>
  <c r="AG50" i="4" s="1"/>
  <c r="AB50" i="4"/>
  <c r="AC50" i="4" s="1"/>
  <c r="O77" i="4" l="1"/>
  <c r="N76" i="4"/>
  <c r="D50" i="4"/>
  <c r="AF50" i="4"/>
  <c r="N77" i="4" l="1"/>
  <c r="O78" i="4"/>
  <c r="AD51" i="4"/>
  <c r="AE51" i="4" s="1"/>
  <c r="AG51" i="4" s="1"/>
  <c r="AB51" i="4"/>
  <c r="AC51" i="4" s="1"/>
  <c r="N78" i="4" l="1"/>
  <c r="O79" i="4"/>
  <c r="AF51" i="4"/>
  <c r="D51" i="4"/>
  <c r="O80" i="4" l="1"/>
  <c r="N79" i="4"/>
  <c r="AB52" i="4"/>
  <c r="AC52" i="4" s="1"/>
  <c r="AD52" i="4"/>
  <c r="AE52" i="4" s="1"/>
  <c r="AG52" i="4" s="1"/>
  <c r="O81" i="4" l="1"/>
  <c r="N80" i="4"/>
  <c r="AF52" i="4"/>
  <c r="D52" i="4"/>
  <c r="N81" i="4" l="1"/>
  <c r="O82" i="4"/>
  <c r="AD53" i="4"/>
  <c r="AE53" i="4" s="1"/>
  <c r="AG53" i="4" s="1"/>
  <c r="AB53" i="4"/>
  <c r="AC53" i="4" s="1"/>
  <c r="O83" i="4" l="1"/>
  <c r="N82" i="4"/>
  <c r="D53" i="4"/>
  <c r="AF53" i="4"/>
  <c r="O84" i="4" l="1"/>
  <c r="N83" i="4"/>
  <c r="AB54" i="4"/>
  <c r="AC54" i="4" s="1"/>
  <c r="AD54" i="4"/>
  <c r="AE54" i="4" s="1"/>
  <c r="AG54" i="4" s="1"/>
  <c r="O85" i="4" l="1"/>
  <c r="N85" i="4" s="1"/>
  <c r="N84" i="4"/>
  <c r="AF54" i="4"/>
  <c r="D54" i="4"/>
  <c r="AB55" i="4" l="1"/>
  <c r="AC55" i="4" s="1"/>
  <c r="AD55" i="4"/>
  <c r="AE55" i="4" s="1"/>
  <c r="AG55" i="4" s="1"/>
  <c r="AF55" i="4" l="1"/>
  <c r="D55" i="4"/>
  <c r="AB56" i="4" l="1"/>
  <c r="AC56" i="4" s="1"/>
  <c r="AD56" i="4"/>
  <c r="AE56" i="4" s="1"/>
  <c r="AG56" i="4" s="1"/>
  <c r="AF56" i="4" l="1"/>
  <c r="D56" i="4"/>
  <c r="AB57" i="4" l="1"/>
  <c r="AC57" i="4" s="1"/>
  <c r="AD57" i="4"/>
  <c r="AE57" i="4" s="1"/>
  <c r="AG57" i="4" s="1"/>
  <c r="AF57" i="4" l="1"/>
  <c r="D57" i="4"/>
  <c r="AD58" i="4" l="1"/>
  <c r="AE58" i="4" s="1"/>
  <c r="AG58" i="4" s="1"/>
  <c r="AB58" i="4"/>
  <c r="AC58" i="4" s="1"/>
  <c r="D58" i="4" l="1"/>
  <c r="AF58" i="4"/>
  <c r="AD59" i="4" l="1"/>
  <c r="AE59" i="4" s="1"/>
  <c r="AG59" i="4" s="1"/>
  <c r="AB59" i="4"/>
  <c r="AC59" i="4" s="1"/>
  <c r="AF59" i="4" l="1"/>
  <c r="D59" i="4"/>
  <c r="AB60" i="4" l="1"/>
  <c r="AC60" i="4" s="1"/>
  <c r="AD60" i="4"/>
  <c r="AE60" i="4" s="1"/>
  <c r="AG60" i="4" s="1"/>
  <c r="AF60" i="4" l="1"/>
  <c r="D60" i="4"/>
  <c r="AD61" i="4" l="1"/>
  <c r="AE61" i="4" s="1"/>
  <c r="AG61" i="4" s="1"/>
  <c r="AB61" i="4"/>
  <c r="AC61" i="4" s="1"/>
  <c r="D61" i="4" l="1"/>
  <c r="AF61" i="4"/>
  <c r="AB62" i="4" l="1"/>
  <c r="AC62" i="4" s="1"/>
  <c r="AD62" i="4"/>
  <c r="AE62" i="4" s="1"/>
  <c r="AG62" i="4" s="1"/>
  <c r="AF62" i="4" l="1"/>
  <c r="D62" i="4"/>
  <c r="AD63" i="4" l="1"/>
  <c r="AE63" i="4" s="1"/>
  <c r="AG63" i="4" s="1"/>
  <c r="AB63" i="4"/>
  <c r="AC63" i="4" s="1"/>
  <c r="AF63" i="4" l="1"/>
  <c r="D63" i="4"/>
  <c r="AD64" i="4" l="1"/>
  <c r="AE64" i="4" s="1"/>
  <c r="AG64" i="4" s="1"/>
  <c r="AB64" i="4"/>
  <c r="AC64" i="4" s="1"/>
  <c r="AF64" i="4" l="1"/>
  <c r="D64" i="4"/>
  <c r="AD65" i="4" l="1"/>
  <c r="AE65" i="4" s="1"/>
  <c r="AG65" i="4" s="1"/>
  <c r="AB65" i="4"/>
  <c r="AC65" i="4" s="1"/>
  <c r="AF65" i="4" l="1"/>
  <c r="D65" i="4"/>
  <c r="AB66" i="4" l="1"/>
  <c r="AC66" i="4" s="1"/>
  <c r="AD66" i="4"/>
  <c r="AE66" i="4" s="1"/>
  <c r="AG66" i="4" s="1"/>
  <c r="AF66" i="4" l="1"/>
  <c r="D66" i="4"/>
  <c r="AB67" i="4" l="1"/>
  <c r="AC67" i="4" s="1"/>
  <c r="AD67" i="4"/>
  <c r="AE67" i="4" s="1"/>
  <c r="AG67" i="4" s="1"/>
  <c r="AF67" i="4" l="1"/>
  <c r="D67" i="4"/>
  <c r="AB68" i="4" l="1"/>
  <c r="AC68" i="4" s="1"/>
  <c r="AD68" i="4"/>
  <c r="AE68" i="4" s="1"/>
  <c r="AG68" i="4" s="1"/>
  <c r="AF68" i="4" l="1"/>
  <c r="D68" i="4"/>
  <c r="AD69" i="4" l="1"/>
  <c r="AE69" i="4" s="1"/>
  <c r="AG69" i="4" s="1"/>
  <c r="AB69" i="4"/>
  <c r="AC69" i="4" s="1"/>
  <c r="AF69" i="4" l="1"/>
  <c r="D69" i="4"/>
  <c r="AD70" i="4" l="1"/>
  <c r="AE70" i="4" s="1"/>
  <c r="AG70" i="4" s="1"/>
  <c r="AB70" i="4"/>
  <c r="AC70" i="4" s="1"/>
  <c r="AF70" i="4" l="1"/>
  <c r="D70" i="4"/>
  <c r="AD71" i="4" l="1"/>
  <c r="AE71" i="4" s="1"/>
  <c r="AG71" i="4" s="1"/>
  <c r="AB71" i="4"/>
  <c r="AC71" i="4" s="1"/>
  <c r="AF71" i="4" l="1"/>
  <c r="D71" i="4"/>
  <c r="AD72" i="4" l="1"/>
  <c r="AE72" i="4" s="1"/>
  <c r="AG72" i="4" s="1"/>
  <c r="AB72" i="4"/>
  <c r="AC72" i="4" s="1"/>
  <c r="AF72" i="4" l="1"/>
  <c r="D72" i="4"/>
  <c r="AD73" i="4" l="1"/>
  <c r="AE73" i="4" s="1"/>
  <c r="AG73" i="4" s="1"/>
  <c r="AB73" i="4"/>
  <c r="AC73" i="4" s="1"/>
  <c r="AF73" i="4" l="1"/>
  <c r="D73" i="4"/>
  <c r="AB74" i="4" l="1"/>
  <c r="AC74" i="4" s="1"/>
  <c r="AD74" i="4"/>
  <c r="AE74" i="4" s="1"/>
  <c r="AG74" i="4" s="1"/>
  <c r="AF74" i="4" l="1"/>
  <c r="D74" i="4"/>
  <c r="AD75" i="4" l="1"/>
  <c r="AE75" i="4" s="1"/>
  <c r="AG75" i="4" s="1"/>
  <c r="AB75" i="4"/>
  <c r="AC75" i="4" s="1"/>
  <c r="AF75" i="4" l="1"/>
  <c r="D75" i="4"/>
  <c r="AB76" i="4" l="1"/>
  <c r="AC76" i="4" s="1"/>
  <c r="AD76" i="4"/>
  <c r="AE76" i="4" s="1"/>
  <c r="AG76" i="4" s="1"/>
  <c r="AF76" i="4" l="1"/>
  <c r="D76" i="4"/>
  <c r="AB77" i="4" l="1"/>
  <c r="AC77" i="4" s="1"/>
  <c r="AD77" i="4"/>
  <c r="AE77" i="4" s="1"/>
  <c r="AG77" i="4" s="1"/>
  <c r="D77" i="4" l="1"/>
  <c r="AF77" i="4"/>
  <c r="AB78" i="4" l="1"/>
  <c r="AC78" i="4" s="1"/>
  <c r="AD78" i="4"/>
  <c r="AE78" i="4" s="1"/>
  <c r="AG78" i="4" s="1"/>
  <c r="AF78" i="4" l="1"/>
  <c r="D78" i="4"/>
  <c r="AB79" i="4" l="1"/>
  <c r="AC79" i="4" s="1"/>
  <c r="AD79" i="4"/>
  <c r="AE79" i="4" s="1"/>
  <c r="AG79" i="4" s="1"/>
  <c r="AF79" i="4" l="1"/>
  <c r="D79" i="4"/>
  <c r="AB80" i="4" l="1"/>
  <c r="AC80" i="4" s="1"/>
  <c r="AD80" i="4"/>
  <c r="AE80" i="4" s="1"/>
  <c r="AG80" i="4" s="1"/>
  <c r="AF80" i="4" l="1"/>
  <c r="D80" i="4"/>
  <c r="AD81" i="4" l="1"/>
  <c r="AE81" i="4" s="1"/>
  <c r="AG81" i="4" s="1"/>
  <c r="AB81" i="4"/>
  <c r="AC81" i="4" s="1"/>
  <c r="D81" i="4" l="1"/>
  <c r="AF81" i="4"/>
  <c r="AB82" i="4" l="1"/>
  <c r="AC82" i="4" s="1"/>
  <c r="AD82" i="4"/>
  <c r="AE82" i="4" s="1"/>
  <c r="AG82" i="4" s="1"/>
  <c r="AF82" i="4" l="1"/>
  <c r="D82" i="4"/>
  <c r="AB83" i="4" l="1"/>
  <c r="AC83" i="4" s="1"/>
  <c r="AD83" i="4"/>
  <c r="AE83" i="4" s="1"/>
  <c r="AG83" i="4" s="1"/>
  <c r="AF83" i="4" l="1"/>
  <c r="D83" i="4"/>
  <c r="AB84" i="4" l="1"/>
  <c r="AC84" i="4" s="1"/>
  <c r="AD84" i="4"/>
  <c r="AE84" i="4" s="1"/>
  <c r="AG84" i="4" s="1"/>
  <c r="AF84" i="4" l="1"/>
  <c r="D84" i="4"/>
  <c r="AD85" i="4" l="1"/>
  <c r="AE85" i="4" s="1"/>
  <c r="AG85" i="4" s="1"/>
  <c r="AB85" i="4"/>
  <c r="AC85" i="4" s="1"/>
  <c r="AF85" i="4" l="1"/>
  <c r="D85" i="4"/>
  <c r="AB86" i="4" l="1"/>
  <c r="AC86" i="4" s="1"/>
  <c r="AD86" i="4"/>
  <c r="AE86" i="4" s="1"/>
  <c r="AG86" i="4" s="1"/>
  <c r="AF86" i="4" l="1"/>
  <c r="D86" i="4"/>
  <c r="AB87" i="4" l="1"/>
  <c r="AC87" i="4" s="1"/>
  <c r="AD87" i="4"/>
  <c r="AE87" i="4" s="1"/>
  <c r="AG87" i="4" s="1"/>
  <c r="AF87" i="4" l="1"/>
  <c r="D87" i="4"/>
  <c r="AB88" i="4" l="1"/>
  <c r="AC88" i="4" s="1"/>
  <c r="AD88" i="4"/>
  <c r="AE88" i="4" s="1"/>
  <c r="AG88" i="4" s="1"/>
  <c r="AF88" i="4" l="1"/>
  <c r="D88" i="4"/>
  <c r="AB89" i="4" l="1"/>
  <c r="AC89" i="4" s="1"/>
  <c r="AD89" i="4"/>
  <c r="AE89" i="4" s="1"/>
  <c r="AG89" i="4" s="1"/>
  <c r="AF89" i="4" l="1"/>
  <c r="D89" i="4"/>
  <c r="AB90" i="4" l="1"/>
  <c r="AC90" i="4" s="1"/>
  <c r="AD90" i="4"/>
  <c r="AE90" i="4" s="1"/>
  <c r="AG90" i="4" s="1"/>
  <c r="AF90" i="4" l="1"/>
  <c r="D90" i="4"/>
  <c r="AD91" i="4" l="1"/>
  <c r="AE91" i="4" s="1"/>
  <c r="AG91" i="4" s="1"/>
  <c r="AB91" i="4"/>
  <c r="AC91" i="4" s="1"/>
  <c r="AF91" i="4" l="1"/>
  <c r="D91" i="4"/>
  <c r="AD92" i="4" l="1"/>
  <c r="AE92" i="4" s="1"/>
  <c r="AG92" i="4" s="1"/>
  <c r="AB92" i="4"/>
  <c r="AC92" i="4" s="1"/>
  <c r="AF92" i="4" l="1"/>
  <c r="D92" i="4"/>
  <c r="AB93" i="4" l="1"/>
  <c r="AC93" i="4" s="1"/>
  <c r="AD93" i="4"/>
  <c r="AE93" i="4" s="1"/>
  <c r="AG93" i="4" s="1"/>
  <c r="AF93" i="4" l="1"/>
  <c r="D93" i="4"/>
  <c r="AD94" i="4" l="1"/>
  <c r="AE94" i="4" s="1"/>
  <c r="AG94" i="4" s="1"/>
  <c r="AB94" i="4"/>
  <c r="AC94" i="4" s="1"/>
  <c r="AF94" i="4" l="1"/>
  <c r="D94" i="4"/>
  <c r="AD95" i="4" l="1"/>
  <c r="AE95" i="4" s="1"/>
  <c r="AG95" i="4" s="1"/>
  <c r="AB95" i="4"/>
  <c r="AC95" i="4" s="1"/>
  <c r="AF95" i="4" l="1"/>
  <c r="D95" i="4"/>
  <c r="AB96" i="4" l="1"/>
  <c r="AC96" i="4" s="1"/>
  <c r="AD96" i="4"/>
  <c r="AE96" i="4" s="1"/>
  <c r="AG96" i="4" s="1"/>
  <c r="AF96" i="4" l="1"/>
  <c r="D96" i="4"/>
  <c r="AB97" i="4" l="1"/>
  <c r="AC97" i="4" s="1"/>
  <c r="AF97" i="4" s="1"/>
  <c r="AD97" i="4"/>
  <c r="AE97" i="4" s="1"/>
  <c r="AG97" i="4" s="1"/>
</calcChain>
</file>

<file path=xl/sharedStrings.xml><?xml version="1.0" encoding="utf-8"?>
<sst xmlns="http://schemas.openxmlformats.org/spreadsheetml/2006/main" count="336" uniqueCount="128">
  <si>
    <t>Result</t>
  </si>
  <si>
    <t>Player</t>
  </si>
  <si>
    <t>Banker</t>
  </si>
  <si>
    <t>Strategy 1 : PD/TG</t>
  </si>
  <si>
    <t>PD</t>
  </si>
  <si>
    <t>CT</t>
  </si>
  <si>
    <t>BT</t>
  </si>
  <si>
    <t>TG</t>
  </si>
  <si>
    <t>3TS</t>
  </si>
  <si>
    <t>CUR</t>
  </si>
  <si>
    <t>Player1</t>
  </si>
  <si>
    <t>Player2</t>
  </si>
  <si>
    <t>Strategy2</t>
  </si>
  <si>
    <t>Strategy3</t>
  </si>
  <si>
    <t>Strategy4</t>
  </si>
  <si>
    <t>Strategy5</t>
  </si>
  <si>
    <t>Strategy6</t>
  </si>
  <si>
    <t>Strategy7</t>
  </si>
  <si>
    <t>Score</t>
  </si>
  <si>
    <t>Game (New/Same)</t>
  </si>
  <si>
    <t>Strategy 3</t>
  </si>
  <si>
    <t>Strategy 4</t>
  </si>
  <si>
    <t>Strategy 5</t>
  </si>
  <si>
    <t>Strategy 6</t>
  </si>
  <si>
    <t>Strategy 7</t>
  </si>
  <si>
    <t>PLayer1</t>
  </si>
  <si>
    <t>Play Strategy</t>
  </si>
  <si>
    <t>Game Start</t>
  </si>
  <si>
    <t>Win-Loss</t>
  </si>
  <si>
    <t>PLayer2</t>
  </si>
  <si>
    <t>Trigger</t>
  </si>
  <si>
    <t>P</t>
  </si>
  <si>
    <t>B</t>
  </si>
  <si>
    <t>Player Bet</t>
  </si>
  <si>
    <t>DASHBOARD</t>
  </si>
  <si>
    <t>CT (Y/N)</t>
  </si>
  <si>
    <t>BT (Y/N)</t>
  </si>
  <si>
    <t>3TS (Y/N)</t>
  </si>
  <si>
    <t>44 (Y/N)</t>
  </si>
  <si>
    <t>CUR (Y/N)</t>
  </si>
  <si>
    <t>Last-5</t>
  </si>
  <si>
    <t>Last-3</t>
  </si>
  <si>
    <t>Consolidated Talue</t>
  </si>
  <si>
    <t>Talue</t>
  </si>
  <si>
    <t>SCOPE WINNER</t>
  </si>
  <si>
    <t>Bet Value</t>
  </si>
  <si>
    <t>WIN PATH</t>
  </si>
  <si>
    <t>FAIL PATH</t>
  </si>
  <si>
    <t>B1</t>
  </si>
  <si>
    <t>CAN BET</t>
  </si>
  <si>
    <t>L</t>
  </si>
  <si>
    <t>W</t>
  </si>
  <si>
    <t>Win</t>
  </si>
  <si>
    <t>Reset</t>
  </si>
  <si>
    <t>Win Sequence</t>
  </si>
  <si>
    <t>VAL</t>
  </si>
  <si>
    <t>VAL+1</t>
  </si>
  <si>
    <t>VAL-1</t>
  </si>
  <si>
    <t>S1 : PD / TG</t>
  </si>
  <si>
    <t>S2 : PD / FE</t>
  </si>
  <si>
    <t>S3 : M1 / TG</t>
  </si>
  <si>
    <t>S4 : HP / FE</t>
  </si>
  <si>
    <t>S5 : M1 / FE</t>
  </si>
  <si>
    <t>S6 : M1 / PD</t>
  </si>
  <si>
    <t>S7 : TG / FE</t>
  </si>
  <si>
    <t>S8 : M1 / WB</t>
  </si>
  <si>
    <t>S9 : HP / M1</t>
  </si>
  <si>
    <t xml:space="preserve">S10 : OP / OB </t>
  </si>
  <si>
    <t xml:space="preserve">Tail - CC : CC 1x </t>
  </si>
  <si>
    <t>Tail - HP : HP 1x</t>
  </si>
  <si>
    <t>CHOP TAIL</t>
  </si>
  <si>
    <t>Broom</t>
  </si>
  <si>
    <t>Tail - TG : TG 2x</t>
  </si>
  <si>
    <t>Value</t>
  </si>
  <si>
    <t>TOTAL BET</t>
  </si>
  <si>
    <t>if both bet are L5</t>
  </si>
  <si>
    <t>Left will be l5 only and right will be l2</t>
  </si>
  <si>
    <t>if both bet are L3</t>
  </si>
  <si>
    <t>Left will be l6 only and right will be l3</t>
  </si>
  <si>
    <t>Rabit is applicable</t>
  </si>
  <si>
    <t>BET</t>
  </si>
  <si>
    <t>L1</t>
  </si>
  <si>
    <t>PYB</t>
  </si>
  <si>
    <t>BB</t>
  </si>
  <si>
    <t>W/L</t>
  </si>
  <si>
    <t>L2</t>
  </si>
  <si>
    <t>$</t>
  </si>
  <si>
    <t>$$</t>
  </si>
  <si>
    <t>TG(Y/N)</t>
  </si>
  <si>
    <t>Last-6</t>
  </si>
  <si>
    <t>L5</t>
  </si>
  <si>
    <t>Previous Bet</t>
  </si>
  <si>
    <t>BET-WINLOSS</t>
  </si>
  <si>
    <t>Next</t>
  </si>
  <si>
    <t>F2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</si>
  <si>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</si>
  <si>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</si>
  <si>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</si>
  <si>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</si>
  <si>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</si>
  <si>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</si>
  <si>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</si>
  <si>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</si>
  <si>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</si>
  <si>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</si>
  <si>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</si>
  <si>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</si>
  <si>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</si>
  <si>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</si>
  <si>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</si>
  <si>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</si>
  <si>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</si>
  <si>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</si>
  <si>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</si>
  <si>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P1-SUM</t>
  </si>
  <si>
    <t>P1-BET</t>
  </si>
  <si>
    <t>P2-SUM</t>
  </si>
  <si>
    <t>P2-BET</t>
  </si>
  <si>
    <t>Bet Unit</t>
  </si>
  <si>
    <t>L3</t>
  </si>
  <si>
    <t>L4</t>
  </si>
  <si>
    <t>TOTAL Bet</t>
  </si>
  <si>
    <t>B/P</t>
  </si>
  <si>
    <t>Unit</t>
  </si>
  <si>
    <t xml:space="preserve">B </t>
  </si>
  <si>
    <t>GAME</t>
  </si>
  <si>
    <t>START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</si>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</sst>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00CC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12" borderId="21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 vertical="center"/>
    </xf>
    <xf numFmtId="0" fontId="0" fillId="12" borderId="22" xfId="0" applyFill="1" applyBorder="1"/>
    <xf numFmtId="0" fontId="0" fillId="12" borderId="5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10" xfId="0" applyFill="1" applyBorder="1"/>
    <xf numFmtId="0" fontId="0" fillId="12" borderId="8" xfId="0" applyFill="1" applyBorder="1"/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12" borderId="18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16" xfId="0" applyBorder="1"/>
    <xf numFmtId="0" fontId="0" fillId="0" borderId="37" xfId="0" applyBorder="1"/>
    <xf numFmtId="0" fontId="1" fillId="11" borderId="1" xfId="0" applyFont="1" applyFill="1" applyBorder="1" applyAlignment="1">
      <alignment vertical="center" wrapText="1"/>
    </xf>
    <xf numFmtId="0" fontId="0" fillId="0" borderId="27" xfId="0" applyBorder="1"/>
    <xf numFmtId="0" fontId="0" fillId="0" borderId="28" xfId="0" applyBorder="1"/>
    <xf numFmtId="0" fontId="0" fillId="0" borderId="33" xfId="0" applyBorder="1"/>
    <xf numFmtId="0" fontId="1" fillId="5" borderId="0" xfId="0" applyFont="1" applyFill="1" applyAlignment="1">
      <alignment horizontal="center" vertical="center" wrapText="1"/>
    </xf>
    <xf numFmtId="0" fontId="1" fillId="13" borderId="29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13" borderId="30" xfId="0" applyFont="1" applyFill="1" applyBorder="1" applyAlignment="1">
      <alignment vertical="center"/>
    </xf>
    <xf numFmtId="0" fontId="1" fillId="13" borderId="31" xfId="0" applyFont="1" applyFill="1" applyBorder="1" applyAlignment="1">
      <alignment vertical="center"/>
    </xf>
    <xf numFmtId="0" fontId="1" fillId="13" borderId="3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13" borderId="27" xfId="0" applyFont="1" applyFill="1" applyBorder="1" applyAlignment="1">
      <alignment vertical="center"/>
    </xf>
    <xf numFmtId="0" fontId="1" fillId="13" borderId="28" xfId="0" applyFont="1" applyFill="1" applyBorder="1" applyAlignment="1">
      <alignment vertical="center"/>
    </xf>
    <xf numFmtId="0" fontId="1" fillId="13" borderId="33" xfId="0" applyFont="1" applyFill="1" applyBorder="1" applyAlignment="1">
      <alignment vertical="center"/>
    </xf>
    <xf numFmtId="0" fontId="1" fillId="5" borderId="18" xfId="0" applyFont="1" applyFill="1" applyBorder="1" applyAlignment="1">
      <alignment vertical="center" wrapText="1"/>
    </xf>
    <xf numFmtId="0" fontId="0" fillId="10" borderId="0" xfId="0" applyFill="1" applyAlignment="1">
      <alignment horizontal="center" vertical="center" wrapText="1"/>
    </xf>
    <xf numFmtId="0" fontId="1" fillId="11" borderId="0" xfId="0" applyFont="1" applyFill="1" applyAlignment="1">
      <alignment vertical="center" wrapText="1"/>
    </xf>
    <xf numFmtId="0" fontId="0" fillId="12" borderId="0" xfId="0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9900FF"/>
      <color rgb="FF9900CC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A604-A568-4CC3-9493-B1734A3598B5}">
  <dimension ref="A1:P112"/>
  <sheetViews>
    <sheetView topLeftCell="A14" workbookViewId="0">
      <selection activeCell="K39" sqref="K39"/>
    </sheetView>
  </sheetViews>
  <sheetFormatPr defaultRowHeight="15" x14ac:dyDescent="0.25"/>
  <cols>
    <col min="1" max="1" width="9.85546875" customWidth="1"/>
    <col min="2" max="2" width="12.140625" customWidth="1"/>
    <col min="3" max="3" width="9.85546875" customWidth="1"/>
    <col min="4" max="4" width="12.140625" customWidth="1"/>
    <col min="5" max="5" width="9.85546875" customWidth="1"/>
    <col min="6" max="6" width="12.140625" customWidth="1"/>
    <col min="7" max="7" width="9.85546875" customWidth="1"/>
    <col min="8" max="8" width="12.140625" customWidth="1"/>
    <col min="9" max="9" width="9.85546875" customWidth="1"/>
    <col min="10" max="10" width="12.140625" customWidth="1"/>
    <col min="11" max="12" width="12.5703125" style="1" customWidth="1"/>
    <col min="13" max="13" width="9.85546875" customWidth="1"/>
    <col min="14" max="14" width="12.140625" customWidth="1"/>
    <col min="15" max="15" width="9.85546875" customWidth="1"/>
    <col min="16" max="16" width="12.140625" customWidth="1"/>
  </cols>
  <sheetData>
    <row r="1" spans="1:16" ht="15" customHeight="1" x14ac:dyDescent="0.25">
      <c r="A1" s="96" t="s">
        <v>34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</row>
    <row r="2" spans="1:16" ht="15.75" customHeight="1" thickBo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</row>
    <row r="3" spans="1:16" s="14" customFormat="1" x14ac:dyDescent="0.25">
      <c r="A3" s="98" t="s">
        <v>3</v>
      </c>
      <c r="B3" s="98"/>
      <c r="C3" s="98" t="s">
        <v>12</v>
      </c>
      <c r="D3" s="98"/>
      <c r="E3" s="98" t="s">
        <v>20</v>
      </c>
      <c r="F3" s="98"/>
      <c r="G3" s="98" t="s">
        <v>21</v>
      </c>
      <c r="H3" s="98"/>
      <c r="I3" s="98" t="s">
        <v>22</v>
      </c>
      <c r="J3" s="98"/>
      <c r="K3" s="100" t="s">
        <v>0</v>
      </c>
      <c r="L3" s="101"/>
      <c r="M3" s="98" t="s">
        <v>23</v>
      </c>
      <c r="N3" s="98"/>
      <c r="O3" s="98" t="s">
        <v>24</v>
      </c>
      <c r="P3" s="99"/>
    </row>
    <row r="4" spans="1:16" s="15" customFormat="1" ht="45" x14ac:dyDescent="0.25">
      <c r="A4" s="21" t="s">
        <v>18</v>
      </c>
      <c r="B4" s="21" t="s">
        <v>19</v>
      </c>
      <c r="C4" s="21" t="s">
        <v>18</v>
      </c>
      <c r="D4" s="21" t="s">
        <v>19</v>
      </c>
      <c r="E4" s="21" t="s">
        <v>18</v>
      </c>
      <c r="F4" s="21" t="s">
        <v>19</v>
      </c>
      <c r="G4" s="21" t="s">
        <v>18</v>
      </c>
      <c r="H4" s="21" t="s">
        <v>19</v>
      </c>
      <c r="I4" s="21" t="s">
        <v>18</v>
      </c>
      <c r="J4" s="21" t="s">
        <v>19</v>
      </c>
      <c r="K4" s="66" t="s">
        <v>1</v>
      </c>
      <c r="L4" s="67" t="s">
        <v>2</v>
      </c>
      <c r="M4" s="21" t="s">
        <v>18</v>
      </c>
      <c r="N4" s="21" t="s">
        <v>19</v>
      </c>
      <c r="O4" s="21" t="s">
        <v>18</v>
      </c>
      <c r="P4" s="22" t="s">
        <v>19</v>
      </c>
    </row>
    <row r="5" spans="1:1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6"/>
      <c r="L5" s="2" t="s">
        <v>32</v>
      </c>
      <c r="M5" s="3"/>
      <c r="N5" s="3"/>
      <c r="O5" s="3"/>
      <c r="P5" s="11"/>
    </row>
    <row r="6" spans="1:1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6"/>
      <c r="L6" s="2" t="s">
        <v>124</v>
      </c>
      <c r="M6" s="3"/>
      <c r="N6" s="3"/>
      <c r="O6" s="3"/>
      <c r="P6" s="11"/>
    </row>
    <row r="7" spans="1:1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6" t="s">
        <v>31</v>
      </c>
      <c r="L7" s="2"/>
      <c r="M7" s="3"/>
      <c r="N7" s="3"/>
      <c r="O7" s="3"/>
      <c r="P7" s="11"/>
    </row>
    <row r="8" spans="1:1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6" t="s">
        <v>31</v>
      </c>
      <c r="L8" s="2"/>
      <c r="M8" s="3"/>
      <c r="N8" s="3"/>
      <c r="O8" s="3"/>
      <c r="P8" s="11"/>
    </row>
    <row r="9" spans="1:1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6"/>
      <c r="L9" s="2" t="s">
        <v>32</v>
      </c>
      <c r="M9" s="3"/>
      <c r="N9" s="3"/>
      <c r="O9" s="3"/>
      <c r="P9" s="11"/>
    </row>
    <row r="10" spans="1:1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6"/>
      <c r="L10" s="2" t="s">
        <v>32</v>
      </c>
      <c r="M10" s="3"/>
      <c r="N10" s="3"/>
      <c r="O10" s="3"/>
      <c r="P10" s="11"/>
    </row>
    <row r="11" spans="1:1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6" t="s">
        <v>31</v>
      </c>
      <c r="L11" s="2"/>
      <c r="M11" s="3"/>
      <c r="N11" s="3"/>
      <c r="O11" s="3"/>
      <c r="P11" s="11"/>
    </row>
    <row r="12" spans="1:1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6" t="s">
        <v>31</v>
      </c>
      <c r="L12" s="2"/>
      <c r="M12" s="3"/>
      <c r="N12" s="3"/>
      <c r="O12" s="3"/>
      <c r="P12" s="11"/>
    </row>
    <row r="13" spans="1:1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6" t="s">
        <v>31</v>
      </c>
      <c r="L13" s="2"/>
      <c r="M13" s="3"/>
      <c r="N13" s="3"/>
      <c r="O13" s="3"/>
      <c r="P13" s="11"/>
    </row>
    <row r="14" spans="1:1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6" t="s">
        <v>31</v>
      </c>
      <c r="L14" s="2"/>
      <c r="M14" s="3"/>
      <c r="N14" s="3"/>
      <c r="O14" s="3"/>
      <c r="P14" s="11"/>
    </row>
    <row r="15" spans="1:1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6" t="s">
        <v>31</v>
      </c>
      <c r="L15" s="2"/>
      <c r="M15" s="3"/>
      <c r="N15" s="3"/>
      <c r="O15" s="3"/>
      <c r="P15" s="11"/>
    </row>
    <row r="16" spans="1:1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6" t="s">
        <v>31</v>
      </c>
      <c r="L16" s="2"/>
      <c r="M16" s="3"/>
      <c r="N16" s="3"/>
      <c r="O16" s="3"/>
      <c r="P16" s="11"/>
    </row>
    <row r="17" spans="1:1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6" t="s">
        <v>31</v>
      </c>
      <c r="L17" s="2"/>
      <c r="M17" s="3"/>
      <c r="N17" s="3"/>
      <c r="O17" s="3"/>
      <c r="P17" s="11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6" t="s">
        <v>31</v>
      </c>
      <c r="L18" s="2"/>
      <c r="M18" s="3"/>
      <c r="N18" s="3"/>
      <c r="O18" s="3"/>
      <c r="P18" s="11"/>
    </row>
    <row r="19" spans="1:1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6" t="s">
        <v>31</v>
      </c>
      <c r="L19" s="2"/>
      <c r="M19" s="3"/>
      <c r="N19" s="3"/>
      <c r="O19" s="3"/>
      <c r="P19" s="11"/>
    </row>
    <row r="20" spans="1:1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6"/>
      <c r="L20" s="2" t="s">
        <v>32</v>
      </c>
      <c r="M20" s="3"/>
      <c r="N20" s="3"/>
      <c r="O20" s="3"/>
      <c r="P20" s="11"/>
    </row>
    <row r="21" spans="1:1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6"/>
      <c r="L21" s="2" t="s">
        <v>32</v>
      </c>
      <c r="M21" s="3"/>
      <c r="N21" s="3"/>
      <c r="O21" s="3"/>
      <c r="P21" s="11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6" t="s">
        <v>31</v>
      </c>
      <c r="L22" s="2"/>
      <c r="M22" s="3"/>
      <c r="N22" s="3"/>
      <c r="O22" s="3"/>
      <c r="P22" s="11"/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6" t="s">
        <v>31</v>
      </c>
      <c r="L23" s="2"/>
      <c r="M23" s="3"/>
      <c r="N23" s="3"/>
      <c r="O23" s="3"/>
      <c r="P23" s="11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6" t="s">
        <v>31</v>
      </c>
      <c r="L24" s="2"/>
      <c r="M24" s="3"/>
      <c r="N24" s="3"/>
      <c r="O24" s="3"/>
      <c r="P24" s="11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6" t="s">
        <v>31</v>
      </c>
      <c r="L25" s="2"/>
      <c r="M25" s="3"/>
      <c r="N25" s="3"/>
      <c r="O25" s="3"/>
      <c r="P25" s="11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6"/>
      <c r="L26" s="2" t="s">
        <v>32</v>
      </c>
      <c r="M26" s="3"/>
      <c r="N26" s="3"/>
      <c r="O26" s="3"/>
      <c r="P26" s="11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6"/>
      <c r="L27" s="2" t="s">
        <v>32</v>
      </c>
      <c r="M27" s="3"/>
      <c r="N27" s="3"/>
      <c r="O27" s="3"/>
      <c r="P27" s="11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6" t="s">
        <v>31</v>
      </c>
      <c r="L28" s="2"/>
      <c r="M28" s="3"/>
      <c r="N28" s="3"/>
      <c r="O28" s="3"/>
      <c r="P28" s="11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6" t="s">
        <v>31</v>
      </c>
      <c r="L29" s="2"/>
      <c r="M29" s="3"/>
      <c r="N29" s="3"/>
      <c r="O29" s="3"/>
      <c r="P29" s="11"/>
    </row>
    <row r="30" spans="1:1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6" t="s">
        <v>31</v>
      </c>
      <c r="L30" s="2"/>
      <c r="M30" s="3"/>
      <c r="N30" s="3"/>
      <c r="O30" s="3"/>
      <c r="P30" s="11"/>
    </row>
    <row r="31" spans="1:1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6"/>
      <c r="L31" s="2" t="s">
        <v>32</v>
      </c>
      <c r="M31" s="3"/>
      <c r="N31" s="3"/>
      <c r="O31" s="3"/>
      <c r="P31" s="11"/>
    </row>
    <row r="32" spans="1:1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6" t="s">
        <v>31</v>
      </c>
      <c r="L32" s="2"/>
      <c r="M32" s="3"/>
      <c r="N32" s="3"/>
      <c r="O32" s="3"/>
      <c r="P32" s="11"/>
    </row>
    <row r="33" spans="1:1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6"/>
      <c r="L33" s="2" t="s">
        <v>32</v>
      </c>
      <c r="M33" s="3"/>
      <c r="N33" s="3"/>
      <c r="O33" s="3"/>
      <c r="P33" s="11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6" t="s">
        <v>31</v>
      </c>
      <c r="L34" s="2"/>
      <c r="M34" s="3"/>
      <c r="N34" s="3"/>
      <c r="O34" s="3"/>
      <c r="P34" s="11"/>
    </row>
    <row r="35" spans="1:1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6" t="s">
        <v>31</v>
      </c>
      <c r="L35" s="2"/>
      <c r="M35" s="3"/>
      <c r="N35" s="3"/>
      <c r="O35" s="3"/>
      <c r="P35" s="11"/>
    </row>
    <row r="36" spans="1:1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6"/>
      <c r="L36" s="2" t="s">
        <v>32</v>
      </c>
      <c r="M36" s="3"/>
      <c r="N36" s="3"/>
      <c r="O36" s="3"/>
      <c r="P36" s="11"/>
    </row>
    <row r="37" spans="1:1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6"/>
      <c r="L37" s="2" t="s">
        <v>32</v>
      </c>
      <c r="M37" s="3"/>
      <c r="N37" s="3"/>
      <c r="O37" s="3"/>
      <c r="P37" s="11"/>
    </row>
    <row r="38" spans="1:1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6"/>
      <c r="L38" s="2" t="s">
        <v>32</v>
      </c>
      <c r="M38" s="3"/>
      <c r="N38" s="3"/>
      <c r="O38" s="3"/>
      <c r="P38" s="11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6" t="s">
        <v>31</v>
      </c>
      <c r="L39" s="2"/>
      <c r="M39" s="3"/>
      <c r="N39" s="3"/>
      <c r="O39" s="3"/>
      <c r="P39" s="11"/>
    </row>
    <row r="40" spans="1:1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6"/>
      <c r="L40" s="2"/>
      <c r="M40" s="3"/>
      <c r="N40" s="3"/>
      <c r="O40" s="3"/>
      <c r="P40" s="11"/>
    </row>
    <row r="41" spans="1:1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6"/>
      <c r="L41" s="2"/>
      <c r="M41" s="3"/>
      <c r="N41" s="3"/>
      <c r="O41" s="3"/>
      <c r="P41" s="11"/>
    </row>
    <row r="42" spans="1:1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6"/>
      <c r="L42" s="2"/>
      <c r="M42" s="3"/>
      <c r="N42" s="3"/>
      <c r="O42" s="3"/>
      <c r="P42" s="11"/>
    </row>
    <row r="43" spans="1:1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6"/>
      <c r="L43" s="2"/>
      <c r="M43" s="3"/>
      <c r="N43" s="3"/>
      <c r="O43" s="3"/>
      <c r="P43" s="11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6"/>
      <c r="L44" s="2"/>
      <c r="M44" s="3"/>
      <c r="N44" s="3"/>
      <c r="O44" s="3"/>
      <c r="P44" s="11"/>
    </row>
    <row r="45" spans="1:1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6"/>
      <c r="L45" s="2"/>
      <c r="M45" s="3"/>
      <c r="N45" s="3"/>
      <c r="O45" s="3"/>
      <c r="P45" s="11"/>
    </row>
    <row r="46" spans="1:1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6"/>
      <c r="L46" s="2"/>
      <c r="M46" s="3"/>
      <c r="N46" s="3"/>
      <c r="O46" s="3"/>
      <c r="P46" s="11"/>
    </row>
    <row r="47" spans="1:1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6"/>
      <c r="L47" s="2"/>
      <c r="M47" s="3"/>
      <c r="N47" s="3"/>
      <c r="O47" s="3"/>
      <c r="P47" s="11"/>
    </row>
    <row r="48" spans="1:1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6"/>
      <c r="L48" s="2"/>
      <c r="M48" s="3"/>
      <c r="N48" s="3"/>
      <c r="O48" s="3"/>
      <c r="P48" s="11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6"/>
      <c r="L49" s="2"/>
      <c r="M49" s="3"/>
      <c r="N49" s="3"/>
      <c r="O49" s="3"/>
      <c r="P49" s="11"/>
    </row>
    <row r="50" spans="1:1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6"/>
      <c r="L50" s="2"/>
      <c r="M50" s="3"/>
      <c r="N50" s="3"/>
      <c r="O50" s="3"/>
      <c r="P50" s="11"/>
    </row>
    <row r="51" spans="1:1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6"/>
      <c r="L51" s="2"/>
      <c r="M51" s="3"/>
      <c r="N51" s="3"/>
      <c r="O51" s="3"/>
      <c r="P51" s="11"/>
    </row>
    <row r="52" spans="1:1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6"/>
      <c r="L52" s="2"/>
      <c r="M52" s="3"/>
      <c r="N52" s="3"/>
      <c r="O52" s="3"/>
      <c r="P52" s="11"/>
    </row>
    <row r="53" spans="1:1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6"/>
      <c r="L53" s="2"/>
      <c r="M53" s="3"/>
      <c r="N53" s="3"/>
      <c r="O53" s="3"/>
      <c r="P53" s="11"/>
    </row>
    <row r="54" spans="1:1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6"/>
      <c r="L54" s="2"/>
      <c r="M54" s="3"/>
      <c r="N54" s="3"/>
      <c r="O54" s="3"/>
      <c r="P54" s="11"/>
    </row>
    <row r="55" spans="1:1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6"/>
      <c r="L55" s="2"/>
      <c r="M55" s="3"/>
      <c r="N55" s="3"/>
      <c r="O55" s="3"/>
      <c r="P55" s="11"/>
    </row>
    <row r="56" spans="1:1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6"/>
      <c r="L56" s="2"/>
      <c r="M56" s="3"/>
      <c r="N56" s="3"/>
      <c r="O56" s="3"/>
      <c r="P56" s="11"/>
    </row>
    <row r="57" spans="1:1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6"/>
      <c r="L57" s="2"/>
      <c r="M57" s="3"/>
      <c r="N57" s="3"/>
      <c r="O57" s="3"/>
      <c r="P57" s="11"/>
    </row>
    <row r="58" spans="1:1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6"/>
      <c r="L58" s="2"/>
      <c r="M58" s="3"/>
      <c r="N58" s="3"/>
      <c r="O58" s="3"/>
      <c r="P58" s="11"/>
    </row>
    <row r="59" spans="1:1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6"/>
      <c r="L59" s="2"/>
      <c r="M59" s="3"/>
      <c r="N59" s="3"/>
      <c r="O59" s="3"/>
      <c r="P59" s="11"/>
    </row>
    <row r="60" spans="1:1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6"/>
      <c r="L60" s="2"/>
      <c r="M60" s="3"/>
      <c r="N60" s="3"/>
      <c r="O60" s="3"/>
      <c r="P60" s="11"/>
    </row>
    <row r="61" spans="1:1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6"/>
      <c r="L61" s="2"/>
      <c r="M61" s="3"/>
      <c r="N61" s="3"/>
      <c r="O61" s="3"/>
      <c r="P61" s="11"/>
    </row>
    <row r="62" spans="1:1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6"/>
      <c r="L62" s="2"/>
      <c r="M62" s="3"/>
      <c r="N62" s="3"/>
      <c r="O62" s="3"/>
      <c r="P62" s="11"/>
    </row>
    <row r="63" spans="1:1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6"/>
      <c r="L63" s="2"/>
      <c r="M63" s="3"/>
      <c r="N63" s="3"/>
      <c r="O63" s="3"/>
      <c r="P63" s="11"/>
    </row>
    <row r="64" spans="1:1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6"/>
      <c r="L64" s="2"/>
      <c r="M64" s="3"/>
      <c r="N64" s="3"/>
      <c r="O64" s="3"/>
      <c r="P64" s="11"/>
    </row>
    <row r="65" spans="1:1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6"/>
      <c r="L65" s="2"/>
      <c r="M65" s="3"/>
      <c r="N65" s="3"/>
      <c r="O65" s="3"/>
      <c r="P65" s="11"/>
    </row>
    <row r="66" spans="1:1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6"/>
      <c r="L66" s="2"/>
      <c r="M66" s="3"/>
      <c r="N66" s="3"/>
      <c r="O66" s="3"/>
      <c r="P66" s="11"/>
    </row>
    <row r="67" spans="1:1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6"/>
      <c r="L67" s="2"/>
      <c r="M67" s="3"/>
      <c r="N67" s="3"/>
      <c r="O67" s="3"/>
      <c r="P67" s="11"/>
    </row>
    <row r="68" spans="1:1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6"/>
      <c r="L68" s="2"/>
      <c r="M68" s="3"/>
      <c r="N68" s="3"/>
      <c r="O68" s="3"/>
      <c r="P68" s="11"/>
    </row>
    <row r="69" spans="1:1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6"/>
      <c r="L69" s="2"/>
      <c r="M69" s="3"/>
      <c r="N69" s="3"/>
      <c r="O69" s="3"/>
      <c r="P69" s="11"/>
    </row>
    <row r="70" spans="1:1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6"/>
      <c r="L70" s="2"/>
      <c r="M70" s="3"/>
      <c r="N70" s="3"/>
      <c r="O70" s="3"/>
      <c r="P70" s="11"/>
    </row>
    <row r="71" spans="1:1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6"/>
      <c r="L71" s="2"/>
      <c r="M71" s="3"/>
      <c r="N71" s="3"/>
      <c r="O71" s="3"/>
      <c r="P71" s="11"/>
    </row>
    <row r="72" spans="1:1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6"/>
      <c r="L72" s="2"/>
      <c r="M72" s="3"/>
      <c r="N72" s="3"/>
      <c r="O72" s="3"/>
      <c r="P72" s="11"/>
    </row>
    <row r="73" spans="1:1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6"/>
      <c r="L73" s="2"/>
      <c r="M73" s="3"/>
      <c r="N73" s="3"/>
      <c r="O73" s="3"/>
      <c r="P73" s="11"/>
    </row>
    <row r="74" spans="1:1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6"/>
      <c r="L74" s="2"/>
      <c r="M74" s="3"/>
      <c r="N74" s="3"/>
      <c r="O74" s="3"/>
      <c r="P74" s="11"/>
    </row>
    <row r="75" spans="1:1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6"/>
      <c r="L75" s="2"/>
      <c r="M75" s="3"/>
      <c r="N75" s="3"/>
      <c r="O75" s="3"/>
      <c r="P75" s="11"/>
    </row>
    <row r="76" spans="1:1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6"/>
      <c r="L76" s="2"/>
      <c r="M76" s="3"/>
      <c r="N76" s="3"/>
      <c r="O76" s="3"/>
      <c r="P76" s="11"/>
    </row>
    <row r="77" spans="1:1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6"/>
      <c r="L77" s="2"/>
      <c r="M77" s="3"/>
      <c r="N77" s="3"/>
      <c r="O77" s="3"/>
      <c r="P77" s="11"/>
    </row>
    <row r="78" spans="1:1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6"/>
      <c r="L78" s="2"/>
      <c r="M78" s="3"/>
      <c r="N78" s="3"/>
      <c r="O78" s="3"/>
      <c r="P78" s="11"/>
    </row>
    <row r="79" spans="1:1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6"/>
      <c r="L79" s="2"/>
      <c r="M79" s="3"/>
      <c r="N79" s="3"/>
      <c r="O79" s="3"/>
      <c r="P79" s="11"/>
    </row>
    <row r="80" spans="1:1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6"/>
      <c r="L80" s="2"/>
      <c r="M80" s="3"/>
      <c r="N80" s="3"/>
      <c r="O80" s="3"/>
      <c r="P80" s="11"/>
    </row>
    <row r="81" spans="1:1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6"/>
      <c r="L81" s="2"/>
      <c r="M81" s="3"/>
      <c r="N81" s="3"/>
      <c r="O81" s="3"/>
      <c r="P81" s="11"/>
    </row>
    <row r="82" spans="1:1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6"/>
      <c r="L82" s="2"/>
      <c r="M82" s="3"/>
      <c r="N82" s="3"/>
      <c r="O82" s="3"/>
      <c r="P82" s="11"/>
    </row>
    <row r="83" spans="1:1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6"/>
      <c r="L83" s="2"/>
      <c r="M83" s="3"/>
      <c r="N83" s="3"/>
      <c r="O83" s="3"/>
      <c r="P83" s="11"/>
    </row>
    <row r="84" spans="1:1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6"/>
      <c r="L84" s="2"/>
      <c r="M84" s="3"/>
      <c r="N84" s="3"/>
      <c r="O84" s="3"/>
      <c r="P84" s="11"/>
    </row>
    <row r="85" spans="1:1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6"/>
      <c r="L85" s="2"/>
      <c r="M85" s="3"/>
      <c r="N85" s="3"/>
      <c r="O85" s="3"/>
      <c r="P85" s="11"/>
    </row>
    <row r="86" spans="1:1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6"/>
      <c r="L86" s="2"/>
      <c r="M86" s="3"/>
      <c r="N86" s="3"/>
      <c r="O86" s="3"/>
      <c r="P86" s="11"/>
    </row>
    <row r="87" spans="1:1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6"/>
      <c r="L87" s="2"/>
      <c r="M87" s="3"/>
      <c r="N87" s="3"/>
      <c r="O87" s="3"/>
      <c r="P87" s="11"/>
    </row>
    <row r="88" spans="1:1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6"/>
      <c r="L88" s="2"/>
      <c r="M88" s="3"/>
      <c r="N88" s="3"/>
      <c r="O88" s="3"/>
      <c r="P88" s="11"/>
    </row>
    <row r="89" spans="1:1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6"/>
      <c r="L89" s="2"/>
      <c r="M89" s="3"/>
      <c r="N89" s="3"/>
      <c r="O89" s="3"/>
      <c r="P89" s="11"/>
    </row>
    <row r="90" spans="1:1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6"/>
      <c r="L90" s="2"/>
      <c r="M90" s="3"/>
      <c r="N90" s="3"/>
      <c r="O90" s="3"/>
      <c r="P90" s="11"/>
    </row>
    <row r="91" spans="1:1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6"/>
      <c r="L91" s="2"/>
      <c r="M91" s="3"/>
      <c r="N91" s="3"/>
      <c r="O91" s="3"/>
      <c r="P91" s="11"/>
    </row>
    <row r="92" spans="1:1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6"/>
      <c r="L92" s="2"/>
      <c r="M92" s="3"/>
      <c r="N92" s="3"/>
      <c r="O92" s="3"/>
      <c r="P92" s="11"/>
    </row>
    <row r="93" spans="1:1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6"/>
      <c r="L93" s="2"/>
      <c r="M93" s="3"/>
      <c r="N93" s="3"/>
      <c r="O93" s="3"/>
      <c r="P93" s="11"/>
    </row>
    <row r="94" spans="1:1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6"/>
      <c r="L94" s="2"/>
      <c r="M94" s="3"/>
      <c r="N94" s="3"/>
      <c r="O94" s="3"/>
      <c r="P94" s="11"/>
    </row>
    <row r="95" spans="1:1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6"/>
      <c r="L95" s="2"/>
      <c r="M95" s="3"/>
      <c r="N95" s="3"/>
      <c r="O95" s="3"/>
      <c r="P95" s="11"/>
    </row>
    <row r="96" spans="1:1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6"/>
      <c r="L96" s="2"/>
      <c r="M96" s="3"/>
      <c r="N96" s="3"/>
      <c r="O96" s="3"/>
      <c r="P96" s="11"/>
    </row>
    <row r="97" spans="1:1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6"/>
      <c r="L97" s="2"/>
      <c r="M97" s="3"/>
      <c r="N97" s="3"/>
      <c r="O97" s="3"/>
      <c r="P97" s="11"/>
    </row>
    <row r="98" spans="1:1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6"/>
      <c r="L98" s="2"/>
      <c r="M98" s="3"/>
      <c r="N98" s="3"/>
      <c r="O98" s="3"/>
      <c r="P98" s="11"/>
    </row>
    <row r="99" spans="1:1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6"/>
      <c r="L99" s="2"/>
      <c r="M99" s="3"/>
      <c r="N99" s="3"/>
      <c r="O99" s="3"/>
      <c r="P99" s="11"/>
    </row>
    <row r="100" spans="1:16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6"/>
      <c r="L100" s="2"/>
      <c r="M100" s="3"/>
      <c r="N100" s="3"/>
      <c r="O100" s="3"/>
      <c r="P100" s="11"/>
    </row>
    <row r="101" spans="1:16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6"/>
      <c r="L101" s="2"/>
      <c r="M101" s="3"/>
      <c r="N101" s="3"/>
      <c r="O101" s="3"/>
      <c r="P101" s="11"/>
    </row>
    <row r="102" spans="1:16" ht="15.75" thickBo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8"/>
      <c r="L102" s="57"/>
      <c r="M102" s="19"/>
      <c r="N102" s="19"/>
      <c r="O102" s="19"/>
      <c r="P102" s="13"/>
    </row>
    <row r="103" spans="1:16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68"/>
      <c r="L103" s="68"/>
      <c r="M103" s="20"/>
      <c r="N103" s="20"/>
      <c r="O103" s="20"/>
      <c r="P103" s="20"/>
    </row>
    <row r="104" spans="1:16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2"/>
      <c r="L104" s="2"/>
      <c r="M104" s="3"/>
      <c r="N104" s="3"/>
      <c r="O104" s="3"/>
      <c r="P104" s="3"/>
    </row>
    <row r="105" spans="1:16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2"/>
      <c r="L105" s="2"/>
      <c r="M105" s="3"/>
      <c r="N105" s="3"/>
      <c r="O105" s="3"/>
      <c r="P105" s="3"/>
    </row>
    <row r="106" spans="1:16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2"/>
      <c r="L106" s="2"/>
      <c r="M106" s="3"/>
      <c r="N106" s="3"/>
      <c r="O106" s="3"/>
      <c r="P106" s="3"/>
    </row>
    <row r="107" spans="1:16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2"/>
      <c r="L107" s="2"/>
      <c r="M107" s="3"/>
      <c r="N107" s="3"/>
      <c r="O107" s="3"/>
      <c r="P107" s="3"/>
    </row>
    <row r="108" spans="1:1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2"/>
      <c r="L108" s="2"/>
      <c r="M108" s="3"/>
      <c r="N108" s="3"/>
      <c r="O108" s="3"/>
      <c r="P108" s="3"/>
    </row>
    <row r="109" spans="1:1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2"/>
      <c r="L109" s="2"/>
      <c r="M109" s="3"/>
      <c r="N109" s="3"/>
      <c r="O109" s="3"/>
      <c r="P109" s="3"/>
    </row>
    <row r="110" spans="1:16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2"/>
      <c r="L110" s="2"/>
      <c r="M110" s="3"/>
      <c r="N110" s="3"/>
      <c r="O110" s="3"/>
      <c r="P110" s="3"/>
    </row>
    <row r="111" spans="1:16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2"/>
      <c r="L111" s="2"/>
      <c r="M111" s="3"/>
      <c r="N111" s="3"/>
      <c r="O111" s="3"/>
      <c r="P111" s="3"/>
    </row>
    <row r="112" spans="1:16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2"/>
      <c r="L112" s="2"/>
      <c r="M112" s="3"/>
      <c r="N112" s="3"/>
      <c r="O112" s="3"/>
      <c r="P112" s="3"/>
    </row>
  </sheetData>
  <mergeCells count="9">
    <mergeCell ref="A1:P2"/>
    <mergeCell ref="M3:N3"/>
    <mergeCell ref="O3:P3"/>
    <mergeCell ref="A3:B3"/>
    <mergeCell ref="K3:L3"/>
    <mergeCell ref="C3:D3"/>
    <mergeCell ref="E3:F3"/>
    <mergeCell ref="G3:H3"/>
    <mergeCell ref="I3:J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EACA-B27E-4C21-81A6-ED8D73C88B75}">
  <dimension ref="A1:AH100"/>
  <sheetViews>
    <sheetView topLeftCell="G1" workbookViewId="0">
      <selection activeCell="H10" sqref="H10"/>
    </sheetView>
  </sheetViews>
  <sheetFormatPr defaultRowHeight="15" x14ac:dyDescent="0.25"/>
  <cols>
    <col min="1" max="1" width="12.85546875" customWidth="1"/>
    <col min="2" max="3" width="8" customWidth="1"/>
    <col min="4" max="4" width="6.5703125" style="14" customWidth="1"/>
    <col min="5" max="5" width="7.28515625" style="14" customWidth="1"/>
    <col min="6" max="6" width="10.140625" customWidth="1"/>
    <col min="7" max="7" width="10" customWidth="1"/>
    <col min="12" max="12" width="10.42578125" customWidth="1"/>
    <col min="16" max="20" width="7.85546875" style="1" customWidth="1"/>
    <col min="21" max="26" width="9.140625" style="1"/>
  </cols>
  <sheetData>
    <row r="1" spans="1:34" ht="19.5" thickBot="1" x14ac:dyDescent="0.35">
      <c r="A1" s="106" t="str">
        <f>Dashboard!A3</f>
        <v>Strategy 1 : PD/TG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  <c r="Q1" s="108"/>
      <c r="R1" s="108"/>
      <c r="S1" s="108"/>
      <c r="T1" s="109"/>
    </row>
    <row r="2" spans="1:34" s="15" customFormat="1" x14ac:dyDescent="0.25">
      <c r="A2" s="110" t="s">
        <v>42</v>
      </c>
      <c r="B2" s="113" t="s">
        <v>27</v>
      </c>
      <c r="C2" s="65"/>
      <c r="D2" s="113" t="s">
        <v>0</v>
      </c>
      <c r="E2" s="116"/>
      <c r="F2" s="118" t="s">
        <v>25</v>
      </c>
      <c r="G2" s="119"/>
      <c r="H2" s="119"/>
      <c r="I2" s="119"/>
      <c r="J2" s="120"/>
      <c r="K2" s="121" t="s">
        <v>29</v>
      </c>
      <c r="L2" s="122"/>
      <c r="M2" s="122"/>
      <c r="N2" s="122"/>
      <c r="O2" s="123"/>
      <c r="P2" s="124" t="s">
        <v>30</v>
      </c>
      <c r="Q2" s="125"/>
      <c r="R2" s="125"/>
      <c r="S2" s="125"/>
      <c r="T2" s="126"/>
    </row>
    <row r="3" spans="1:34" s="15" customFormat="1" ht="30" x14ac:dyDescent="0.25">
      <c r="A3" s="111"/>
      <c r="B3" s="114"/>
      <c r="C3" s="16" t="s">
        <v>74</v>
      </c>
      <c r="D3" s="114"/>
      <c r="E3" s="117"/>
      <c r="F3" s="23" t="s">
        <v>26</v>
      </c>
      <c r="G3" s="102" t="s">
        <v>33</v>
      </c>
      <c r="H3" s="103"/>
      <c r="I3" s="17" t="s">
        <v>28</v>
      </c>
      <c r="J3" s="24" t="s">
        <v>73</v>
      </c>
      <c r="K3" s="25" t="s">
        <v>26</v>
      </c>
      <c r="L3" s="18" t="s">
        <v>54</v>
      </c>
      <c r="M3" s="18"/>
      <c r="N3" s="18" t="s">
        <v>28</v>
      </c>
      <c r="O3" s="26" t="s">
        <v>43</v>
      </c>
      <c r="P3" s="127" t="s">
        <v>35</v>
      </c>
      <c r="Q3" s="130" t="s">
        <v>36</v>
      </c>
      <c r="R3" s="130" t="s">
        <v>37</v>
      </c>
      <c r="S3" s="130" t="s">
        <v>38</v>
      </c>
      <c r="T3" s="132" t="s">
        <v>39</v>
      </c>
      <c r="W3" s="104" t="s">
        <v>40</v>
      </c>
      <c r="X3" s="105"/>
      <c r="Y3" s="104" t="s">
        <v>41</v>
      </c>
      <c r="Z3" s="105"/>
      <c r="AA3" s="129" t="s">
        <v>44</v>
      </c>
      <c r="AB3" s="129" t="s">
        <v>45</v>
      </c>
      <c r="AC3" s="15" t="s">
        <v>49</v>
      </c>
      <c r="AD3" s="15" t="s">
        <v>52</v>
      </c>
      <c r="AE3" s="15" t="s">
        <v>53</v>
      </c>
      <c r="AF3" s="15" t="s">
        <v>55</v>
      </c>
      <c r="AG3" s="15" t="s">
        <v>56</v>
      </c>
      <c r="AH3" s="15" t="s">
        <v>57</v>
      </c>
    </row>
    <row r="4" spans="1:34" s="15" customFormat="1" ht="15.75" thickBot="1" x14ac:dyDescent="0.3">
      <c r="A4" s="112"/>
      <c r="B4" s="115"/>
      <c r="C4" s="29"/>
      <c r="D4" s="29" t="s">
        <v>1</v>
      </c>
      <c r="E4" s="30" t="s">
        <v>2</v>
      </c>
      <c r="F4" s="31"/>
      <c r="G4" s="32" t="s">
        <v>1</v>
      </c>
      <c r="H4" s="32" t="s">
        <v>2</v>
      </c>
      <c r="I4" s="32"/>
      <c r="J4" s="33"/>
      <c r="K4" s="34"/>
      <c r="L4" s="35" t="s">
        <v>1</v>
      </c>
      <c r="M4" s="35" t="s">
        <v>2</v>
      </c>
      <c r="N4" s="35"/>
      <c r="O4" s="36"/>
      <c r="P4" s="128"/>
      <c r="Q4" s="131"/>
      <c r="R4" s="131"/>
      <c r="S4" s="131"/>
      <c r="T4" s="133"/>
      <c r="U4" s="16" t="s">
        <v>1</v>
      </c>
      <c r="V4" s="16" t="s">
        <v>2</v>
      </c>
      <c r="W4" s="16" t="s">
        <v>1</v>
      </c>
      <c r="X4" s="16" t="s">
        <v>2</v>
      </c>
      <c r="Y4" s="16" t="s">
        <v>1</v>
      </c>
      <c r="Z4" s="16" t="s">
        <v>2</v>
      </c>
      <c r="AA4" s="129"/>
      <c r="AB4" s="129"/>
    </row>
    <row r="5" spans="1:34" x14ac:dyDescent="0.25">
      <c r="A5" s="37"/>
      <c r="B5" s="38"/>
      <c r="C5" s="38"/>
      <c r="D5" s="39" t="str">
        <f>IF(U5="","","P"&amp;U5)</f>
        <v>P0</v>
      </c>
      <c r="E5" s="39" t="str">
        <f>IF(V5="","","B"&amp;V5)</f>
        <v>B1</v>
      </c>
      <c r="F5" s="37"/>
      <c r="G5" s="38"/>
      <c r="H5" s="38"/>
      <c r="I5" s="38"/>
      <c r="J5" s="40"/>
      <c r="K5" s="37"/>
      <c r="L5" s="38"/>
      <c r="M5" s="38"/>
      <c r="N5" s="38"/>
      <c r="O5" s="40"/>
      <c r="P5" s="52"/>
      <c r="Q5" s="53"/>
      <c r="R5" s="53"/>
      <c r="S5" s="53"/>
      <c r="T5" s="54"/>
      <c r="U5" s="1">
        <f>IF(Dashboard!K5="P",1,0)</f>
        <v>0</v>
      </c>
      <c r="V5" s="1">
        <f>IF(Dashboard!L5="B",1,"")</f>
        <v>1</v>
      </c>
    </row>
    <row r="6" spans="1:34" x14ac:dyDescent="0.25">
      <c r="A6" s="10"/>
      <c r="B6" s="3"/>
      <c r="C6" s="3"/>
      <c r="D6" s="27" t="str">
        <f t="shared" ref="D6:D69" si="0">IF(U6="","","P"&amp;U6)</f>
        <v/>
      </c>
      <c r="E6" s="27" t="str">
        <f t="shared" ref="E6:E69" si="1">IF(V6="","","B"&amp;V6)</f>
        <v/>
      </c>
      <c r="F6" s="10"/>
      <c r="G6" s="3"/>
      <c r="H6" s="3"/>
      <c r="I6" s="3"/>
      <c r="J6" s="11"/>
      <c r="K6" s="10"/>
      <c r="L6" s="3"/>
      <c r="M6" s="3"/>
      <c r="N6" s="3"/>
      <c r="O6" s="11"/>
      <c r="P6" s="55"/>
      <c r="Q6" s="2"/>
      <c r="R6" s="2"/>
      <c r="S6" s="2"/>
      <c r="T6" s="7"/>
      <c r="U6" s="1" t="str">
        <f>IF(Dashboard!K6="P",IF(U5="",1,U5+1),"")</f>
        <v/>
      </c>
      <c r="V6" s="1" t="str">
        <f>IF(Dashboard!L6="B",IF(V5="",1,V5+1),"")</f>
        <v/>
      </c>
    </row>
    <row r="7" spans="1:34" x14ac:dyDescent="0.25">
      <c r="A7" s="10"/>
      <c r="B7" s="3"/>
      <c r="C7" s="3"/>
      <c r="D7" s="27" t="str">
        <f t="shared" si="0"/>
        <v>P1</v>
      </c>
      <c r="E7" s="27" t="str">
        <f t="shared" si="1"/>
        <v/>
      </c>
      <c r="F7" s="10"/>
      <c r="G7" s="3"/>
      <c r="H7" s="3"/>
      <c r="I7" s="3"/>
      <c r="J7" s="11"/>
      <c r="K7" s="10"/>
      <c r="L7" s="3"/>
      <c r="M7" s="3"/>
      <c r="N7" s="3"/>
      <c r="O7" s="11"/>
      <c r="P7" s="55"/>
      <c r="Q7" s="2"/>
      <c r="R7" s="2"/>
      <c r="S7" s="2"/>
      <c r="T7" s="7"/>
      <c r="U7" s="1">
        <f>IF(Dashboard!K7="P",IF(U6="",1,U6+1),"")</f>
        <v>1</v>
      </c>
      <c r="V7" s="1" t="str">
        <f>IF(Dashboard!L7="B",IF(V6="",1,V6+1),"")</f>
        <v/>
      </c>
    </row>
    <row r="8" spans="1:34" x14ac:dyDescent="0.25">
      <c r="A8" s="10"/>
      <c r="B8" s="3"/>
      <c r="C8" s="3"/>
      <c r="D8" s="27" t="str">
        <f t="shared" si="0"/>
        <v>P2</v>
      </c>
      <c r="E8" s="27" t="str">
        <f t="shared" si="1"/>
        <v/>
      </c>
      <c r="F8" s="10"/>
      <c r="G8" s="3"/>
      <c r="H8" s="3"/>
      <c r="I8" s="3"/>
      <c r="J8" s="11"/>
      <c r="K8" s="10"/>
      <c r="L8" s="3"/>
      <c r="M8" s="3"/>
      <c r="N8" s="3"/>
      <c r="O8" s="11"/>
      <c r="P8" s="55"/>
      <c r="Q8" s="2"/>
      <c r="R8" s="2"/>
      <c r="S8" s="2"/>
      <c r="T8" s="7"/>
      <c r="U8" s="1">
        <f>IF(Dashboard!K8="P",IF(U7="",1,U7+1),"")</f>
        <v>2</v>
      </c>
      <c r="V8" s="1" t="str">
        <f>IF(Dashboard!L8="B",IF(V7="",1,V7+1),"")</f>
        <v/>
      </c>
    </row>
    <row r="9" spans="1:34" ht="15.75" thickBot="1" x14ac:dyDescent="0.3">
      <c r="A9" s="12"/>
      <c r="B9" s="19"/>
      <c r="C9" s="19"/>
      <c r="D9" s="28" t="str">
        <f t="shared" si="0"/>
        <v/>
      </c>
      <c r="E9" s="28" t="str">
        <f t="shared" si="1"/>
        <v>B1</v>
      </c>
      <c r="F9" s="12"/>
      <c r="G9" s="19"/>
      <c r="H9" s="19"/>
      <c r="I9" s="19"/>
      <c r="J9" s="13"/>
      <c r="K9" s="12"/>
      <c r="L9" s="19"/>
      <c r="M9" s="19"/>
      <c r="N9" s="19"/>
      <c r="O9" s="13"/>
      <c r="P9" s="56"/>
      <c r="Q9" s="57"/>
      <c r="R9" s="57"/>
      <c r="S9" s="57"/>
      <c r="T9" s="9"/>
      <c r="U9" s="1" t="str">
        <f>IF(Dashboard!K9="P",IF(U8="",1,U8+1),"")</f>
        <v/>
      </c>
      <c r="V9" s="1">
        <f>IF(Dashboard!L9="B",IF(V8="",1,V8+1),"")</f>
        <v>1</v>
      </c>
    </row>
    <row r="10" spans="1:34" x14ac:dyDescent="0.25">
      <c r="A10" s="41"/>
      <c r="B10" s="42"/>
      <c r="C10" s="42"/>
      <c r="D10" s="43" t="str">
        <f t="shared" si="0"/>
        <v/>
      </c>
      <c r="E10" s="43" t="str">
        <f t="shared" si="1"/>
        <v>B2</v>
      </c>
      <c r="F10" s="41" t="str">
        <f>'Strategy-Rule'!A3</f>
        <v>PD</v>
      </c>
      <c r="G10" s="42" t="str">
        <f>IF(AC10="Y",IF(AA10="P","P"&amp;REPLACE(AB10, 1, 1, ""),""),"")</f>
        <v>P1</v>
      </c>
      <c r="H10" s="42" t="str">
        <f t="shared" ref="H10:H41" si="2">IF(AA10="B","B"&amp;REPLACE(AB10, 1, 1, ""),"")</f>
        <v/>
      </c>
      <c r="I10" s="42" t="str">
        <f>IF(LEFT(D10)=LEFT(G10),"W","L")</f>
        <v>L</v>
      </c>
      <c r="J10" s="44"/>
      <c r="K10" s="41"/>
      <c r="L10" s="42"/>
      <c r="M10" s="42"/>
      <c r="N10" s="42"/>
      <c r="O10" s="44"/>
      <c r="P10" s="58" t="str">
        <f>IF(W10="10101","Y",IF(X10="10101","Y","N"))</f>
        <v>N</v>
      </c>
      <c r="Q10" s="59" t="str">
        <f>IF(W10="12345","Y",IF(X10="12345","Y","N"))</f>
        <v>N</v>
      </c>
      <c r="R10" s="59" t="str">
        <f>IF(Y10="101","Y",IF(Z10="101","Y","N"))</f>
        <v>N</v>
      </c>
      <c r="S10" s="59"/>
      <c r="T10" s="60"/>
      <c r="U10" s="1" t="str">
        <f>IF(Dashboard!K10="P",IF(U9="",1,U9+1),"")</f>
        <v/>
      </c>
      <c r="V10" s="1">
        <f>IF(Dashboard!L10="B",IF(V9="",1,V9+1),"")</f>
        <v>2</v>
      </c>
      <c r="W10" s="1" t="str">
        <f t="shared" ref="W10:W41" si="3">IF(U5="",0,U5)&amp;IF(U6="",0,U6)&amp;IF(U7="",0,U7)&amp;IF(U8="",0,U8)&amp;IF(U9="",0,U9)</f>
        <v>00120</v>
      </c>
      <c r="X10" s="1" t="str">
        <f t="shared" ref="X10:X41" si="4">IF(V5="",0,V5)&amp;IF(V6="",0,V6)&amp;IF(V7="",0,V7)&amp;IF(V8="",0,V8)&amp;IF(V9="",0,V9)</f>
        <v>10001</v>
      </c>
      <c r="Y10" s="1" t="str">
        <f t="shared" ref="Y10:Y41" si="5">IF(U7="",0,U7)&amp;IF(U8="",0,U8)&amp;IF(U9="",0,U9)</f>
        <v>120</v>
      </c>
      <c r="Z10" s="1" t="str">
        <f t="shared" ref="Z10:Z41" si="6">IF(V7="",0,V7)&amp;IF(V8="",0,V8)&amp;IF(V9="",0,V9)</f>
        <v>001</v>
      </c>
      <c r="AA10" t="str">
        <f>IF(COUNTBLANK(U5:U9)&gt;2,"B","P")</f>
        <v>P</v>
      </c>
      <c r="AB10" t="s">
        <v>48</v>
      </c>
      <c r="AC10" t="str">
        <f t="shared" ref="AC10:AC16" si="7">IF(AND(U9="",V9=""),"N","Y")</f>
        <v>Y</v>
      </c>
      <c r="AD10" t="s">
        <v>50</v>
      </c>
      <c r="AE10" t="str">
        <f>IF(AND(AD9="W",AD8="W"),"Y",IF(AND(AD7="W",AD8="L",AD9="W"),"Y","N"))</f>
        <v>N</v>
      </c>
      <c r="AF10" t="str">
        <f>REPLACE(AB10, 1, 1, "")</f>
        <v>1</v>
      </c>
      <c r="AG10">
        <f>AF10+1</f>
        <v>2</v>
      </c>
      <c r="AH10">
        <f>AF10-1</f>
        <v>0</v>
      </c>
    </row>
    <row r="11" spans="1:34" x14ac:dyDescent="0.25">
      <c r="A11" s="45"/>
      <c r="B11" s="46"/>
      <c r="C11" s="46"/>
      <c r="D11" s="47" t="str">
        <f t="shared" si="0"/>
        <v>P1</v>
      </c>
      <c r="E11" s="47" t="str">
        <f t="shared" si="1"/>
        <v/>
      </c>
      <c r="F11" s="45"/>
      <c r="G11" s="42" t="str">
        <f t="shared" ref="G11:G19" si="8">IF(AA11="P","P"&amp;REPLACE(AB11, 1, 1, ""),"")</f>
        <v/>
      </c>
      <c r="H11" s="42" t="str">
        <f t="shared" si="2"/>
        <v>B5</v>
      </c>
      <c r="I11" s="42" t="str">
        <f t="shared" ref="I11:I16" si="9">IF(LEFT(D11)=LEFT(G11),"W","L")</f>
        <v>L</v>
      </c>
      <c r="J11" s="48"/>
      <c r="K11" s="45"/>
      <c r="L11" s="46"/>
      <c r="M11" s="46"/>
      <c r="N11" s="46"/>
      <c r="O11" s="48"/>
      <c r="P11" s="58" t="str">
        <f t="shared" ref="P11:P74" si="10">IF(W11="10101","Y",IF(X11="10101","Y","N"))</f>
        <v>N</v>
      </c>
      <c r="Q11" s="59" t="str">
        <f t="shared" ref="Q11:Q74" si="11">IF(W11="12345","Y",IF(X11="12345","Y","N"))</f>
        <v>N</v>
      </c>
      <c r="R11" s="59" t="str">
        <f t="shared" ref="R11:R74" si="12">IF(Y11="101","Y",IF(Z11="101","Y","N"))</f>
        <v>N</v>
      </c>
      <c r="S11" s="61"/>
      <c r="T11" s="62"/>
      <c r="U11" s="1">
        <f>IF(Dashboard!K11="P",IF(U10="",1,U10+1),"")</f>
        <v>1</v>
      </c>
      <c r="V11" s="1" t="str">
        <f>IF(Dashboard!L11="B",IF(V10="",1,V10+1),"")</f>
        <v/>
      </c>
      <c r="W11" s="1" t="str">
        <f t="shared" si="3"/>
        <v>01200</v>
      </c>
      <c r="X11" s="1" t="str">
        <f t="shared" si="4"/>
        <v>00012</v>
      </c>
      <c r="Y11" s="1" t="str">
        <f t="shared" si="5"/>
        <v>200</v>
      </c>
      <c r="Z11" s="1" t="str">
        <f t="shared" si="6"/>
        <v>012</v>
      </c>
      <c r="AA11" t="str">
        <f t="shared" ref="AA11:AA74" si="13">IF(COUNTBLANK(U6:U10)&gt;2,"B","P")</f>
        <v>B</v>
      </c>
      <c r="AB11" t="str">
        <f t="shared" ref="AB11:AB16" si="14">IF(AND(LEFT(AB10),"B",AD11="W"),"L5",IF(AND(LEFT(AB10),"B",AD11="L"),"F2",IF(AND(LEFT(AB10),"F",AD11="L"),"F" &amp; AG10,IF(AND(LEFT(AB10),"L",AD11="W"),"L" &amp; AG10,"TBD"))))</f>
        <v>L5</v>
      </c>
      <c r="AC11" t="str">
        <f t="shared" si="7"/>
        <v>Y</v>
      </c>
      <c r="AD11" t="s">
        <v>51</v>
      </c>
      <c r="AE11" t="str">
        <f t="shared" ref="AE11:AE16" si="15">IF(AND(AD10="W",AD9="W"),"Y",IF(AND(AD8="W",AD9="L",AD10="W"),"Y","N"))</f>
        <v>N</v>
      </c>
      <c r="AF11" t="str">
        <f t="shared" ref="AF11:AF24" si="16">REPLACE(AB11, 1, 1, "")</f>
        <v>5</v>
      </c>
      <c r="AG11">
        <f t="shared" ref="AG11:AG16" si="17">AF11+1</f>
        <v>6</v>
      </c>
      <c r="AH11">
        <f t="shared" ref="AH11:AH16" si="18">AF11-1</f>
        <v>4</v>
      </c>
    </row>
    <row r="12" spans="1:34" x14ac:dyDescent="0.25">
      <c r="A12" s="45"/>
      <c r="B12" s="46"/>
      <c r="C12" s="46"/>
      <c r="D12" s="47" t="str">
        <f t="shared" si="0"/>
        <v>P2</v>
      </c>
      <c r="E12" s="47" t="str">
        <f t="shared" si="1"/>
        <v/>
      </c>
      <c r="F12" s="45"/>
      <c r="G12" s="42" t="str">
        <f t="shared" si="8"/>
        <v>P5</v>
      </c>
      <c r="H12" s="42" t="str">
        <f t="shared" si="2"/>
        <v/>
      </c>
      <c r="I12" s="42" t="str">
        <f t="shared" si="9"/>
        <v>W</v>
      </c>
      <c r="J12" s="48"/>
      <c r="K12" s="45"/>
      <c r="L12" s="46"/>
      <c r="M12" s="46"/>
      <c r="N12" s="46"/>
      <c r="O12" s="48"/>
      <c r="P12" s="58" t="str">
        <f t="shared" si="10"/>
        <v>N</v>
      </c>
      <c r="Q12" s="59" t="str">
        <f t="shared" si="11"/>
        <v>N</v>
      </c>
      <c r="R12" s="59" t="str">
        <f t="shared" si="12"/>
        <v>N</v>
      </c>
      <c r="S12" s="61"/>
      <c r="T12" s="62"/>
      <c r="U12" s="1">
        <f>IF(Dashboard!K12="P",IF(U11="",1,U11+1),"")</f>
        <v>2</v>
      </c>
      <c r="V12" s="1" t="str">
        <f>IF(Dashboard!L12="B",IF(V11="",1,V11+1),"")</f>
        <v/>
      </c>
      <c r="W12" s="1" t="str">
        <f t="shared" si="3"/>
        <v>12001</v>
      </c>
      <c r="X12" s="1" t="str">
        <f t="shared" si="4"/>
        <v>00120</v>
      </c>
      <c r="Y12" s="1" t="str">
        <f t="shared" si="5"/>
        <v>001</v>
      </c>
      <c r="Z12" s="1" t="str">
        <f t="shared" si="6"/>
        <v>120</v>
      </c>
      <c r="AA12" t="str">
        <f t="shared" si="13"/>
        <v>P</v>
      </c>
      <c r="AB12" t="str">
        <f t="shared" si="14"/>
        <v>L5</v>
      </c>
      <c r="AC12" t="str">
        <f t="shared" si="7"/>
        <v>Y</v>
      </c>
      <c r="AD12" t="s">
        <v>51</v>
      </c>
      <c r="AE12" t="str">
        <f t="shared" si="15"/>
        <v>N</v>
      </c>
      <c r="AF12" t="str">
        <f t="shared" si="16"/>
        <v>5</v>
      </c>
      <c r="AG12">
        <f t="shared" si="17"/>
        <v>6</v>
      </c>
      <c r="AH12">
        <f t="shared" si="18"/>
        <v>4</v>
      </c>
    </row>
    <row r="13" spans="1:34" x14ac:dyDescent="0.25">
      <c r="A13" s="45"/>
      <c r="B13" s="46"/>
      <c r="C13" s="46"/>
      <c r="D13" s="47" t="str">
        <f t="shared" si="0"/>
        <v>P3</v>
      </c>
      <c r="E13" s="47" t="str">
        <f t="shared" si="1"/>
        <v/>
      </c>
      <c r="F13" s="45"/>
      <c r="G13" s="42" t="str">
        <f t="shared" si="8"/>
        <v>P5</v>
      </c>
      <c r="H13" s="42" t="str">
        <f t="shared" si="2"/>
        <v/>
      </c>
      <c r="I13" s="42" t="str">
        <f t="shared" si="9"/>
        <v>W</v>
      </c>
      <c r="J13" s="48"/>
      <c r="K13" s="45"/>
      <c r="L13" s="46"/>
      <c r="M13" s="46"/>
      <c r="N13" s="46"/>
      <c r="O13" s="48"/>
      <c r="P13" s="58" t="str">
        <f t="shared" si="10"/>
        <v>N</v>
      </c>
      <c r="Q13" s="59" t="str">
        <f t="shared" si="11"/>
        <v>N</v>
      </c>
      <c r="R13" s="59" t="str">
        <f t="shared" si="12"/>
        <v>N</v>
      </c>
      <c r="S13" s="61"/>
      <c r="T13" s="62"/>
      <c r="U13" s="1">
        <f>IF(Dashboard!K13="P",IF(U12="",1,U12+1),"")</f>
        <v>3</v>
      </c>
      <c r="V13" s="1" t="str">
        <f>IF(Dashboard!L13="B",IF(V12="",1,V12+1),"")</f>
        <v/>
      </c>
      <c r="W13" s="1" t="str">
        <f t="shared" si="3"/>
        <v>20012</v>
      </c>
      <c r="X13" s="1" t="str">
        <f t="shared" si="4"/>
        <v>01200</v>
      </c>
      <c r="Y13" s="1" t="str">
        <f t="shared" si="5"/>
        <v>012</v>
      </c>
      <c r="Z13" s="1" t="str">
        <f t="shared" si="6"/>
        <v>200</v>
      </c>
      <c r="AA13" t="str">
        <f t="shared" si="13"/>
        <v>P</v>
      </c>
      <c r="AB13" t="str">
        <f t="shared" si="14"/>
        <v>L5</v>
      </c>
      <c r="AC13" t="str">
        <f t="shared" si="7"/>
        <v>Y</v>
      </c>
      <c r="AD13" t="s">
        <v>51</v>
      </c>
      <c r="AE13" t="str">
        <f t="shared" si="15"/>
        <v>Y</v>
      </c>
      <c r="AF13" t="str">
        <f t="shared" si="16"/>
        <v>5</v>
      </c>
      <c r="AG13">
        <f t="shared" si="17"/>
        <v>6</v>
      </c>
      <c r="AH13">
        <f t="shared" si="18"/>
        <v>4</v>
      </c>
    </row>
    <row r="14" spans="1:34" x14ac:dyDescent="0.25">
      <c r="A14" s="45"/>
      <c r="B14" s="46"/>
      <c r="C14" s="46"/>
      <c r="D14" s="47" t="str">
        <f t="shared" si="0"/>
        <v>P4</v>
      </c>
      <c r="E14" s="47" t="str">
        <f t="shared" si="1"/>
        <v/>
      </c>
      <c r="F14" s="45"/>
      <c r="G14" s="42" t="str">
        <f t="shared" si="8"/>
        <v>P5</v>
      </c>
      <c r="H14" s="42" t="str">
        <f t="shared" si="2"/>
        <v/>
      </c>
      <c r="I14" s="42" t="str">
        <f t="shared" si="9"/>
        <v>W</v>
      </c>
      <c r="J14" s="48"/>
      <c r="K14" s="45"/>
      <c r="L14" s="46"/>
      <c r="M14" s="46"/>
      <c r="N14" s="46"/>
      <c r="O14" s="48"/>
      <c r="P14" s="58" t="str">
        <f t="shared" si="10"/>
        <v>N</v>
      </c>
      <c r="Q14" s="59" t="str">
        <f t="shared" si="11"/>
        <v>N</v>
      </c>
      <c r="R14" s="59" t="str">
        <f t="shared" si="12"/>
        <v>N</v>
      </c>
      <c r="S14" s="61"/>
      <c r="T14" s="62"/>
      <c r="U14" s="1">
        <f>IF(Dashboard!K14="P",IF(U13="",1,U13+1),"")</f>
        <v>4</v>
      </c>
      <c r="V14" s="1" t="str">
        <f>IF(Dashboard!L14="B",IF(V13="",1,V13+1),"")</f>
        <v/>
      </c>
      <c r="W14" s="1" t="str">
        <f t="shared" si="3"/>
        <v>00123</v>
      </c>
      <c r="X14" s="1" t="str">
        <f t="shared" si="4"/>
        <v>12000</v>
      </c>
      <c r="Y14" s="1" t="str">
        <f t="shared" si="5"/>
        <v>123</v>
      </c>
      <c r="Z14" s="1" t="str">
        <f t="shared" si="6"/>
        <v>000</v>
      </c>
      <c r="AA14" t="str">
        <f t="shared" si="13"/>
        <v>P</v>
      </c>
      <c r="AB14" t="str">
        <f t="shared" si="14"/>
        <v>L5</v>
      </c>
      <c r="AC14" t="str">
        <f t="shared" si="7"/>
        <v>Y</v>
      </c>
      <c r="AD14" t="s">
        <v>51</v>
      </c>
      <c r="AE14" t="str">
        <f t="shared" si="15"/>
        <v>Y</v>
      </c>
      <c r="AF14" t="str">
        <f t="shared" si="16"/>
        <v>5</v>
      </c>
      <c r="AG14">
        <f t="shared" si="17"/>
        <v>6</v>
      </c>
      <c r="AH14">
        <f t="shared" si="18"/>
        <v>4</v>
      </c>
    </row>
    <row r="15" spans="1:34" x14ac:dyDescent="0.25">
      <c r="A15" s="45"/>
      <c r="B15" s="46"/>
      <c r="C15" s="46"/>
      <c r="D15" s="47" t="str">
        <f t="shared" si="0"/>
        <v>P5</v>
      </c>
      <c r="E15" s="47" t="str">
        <f t="shared" si="1"/>
        <v/>
      </c>
      <c r="F15" s="45"/>
      <c r="G15" s="42" t="str">
        <f t="shared" si="8"/>
        <v>P5</v>
      </c>
      <c r="H15" s="42" t="str">
        <f t="shared" si="2"/>
        <v/>
      </c>
      <c r="I15" s="42" t="str">
        <f t="shared" si="9"/>
        <v>W</v>
      </c>
      <c r="J15" s="48"/>
      <c r="K15" s="45"/>
      <c r="L15" s="46"/>
      <c r="M15" s="46"/>
      <c r="N15" s="46"/>
      <c r="O15" s="48"/>
      <c r="P15" s="58" t="str">
        <f t="shared" si="10"/>
        <v>N</v>
      </c>
      <c r="Q15" s="59" t="str">
        <f t="shared" si="11"/>
        <v>N</v>
      </c>
      <c r="R15" s="59" t="str">
        <f t="shared" si="12"/>
        <v>N</v>
      </c>
      <c r="S15" s="61"/>
      <c r="T15" s="62"/>
      <c r="U15" s="1">
        <f>IF(Dashboard!K15="P",IF(U14="",1,U14+1),"")</f>
        <v>5</v>
      </c>
      <c r="V15" s="1" t="str">
        <f>IF(Dashboard!L15="B",IF(V14="",1,V14+1),"")</f>
        <v/>
      </c>
      <c r="W15" s="1" t="str">
        <f t="shared" si="3"/>
        <v>01234</v>
      </c>
      <c r="X15" s="1" t="str">
        <f t="shared" si="4"/>
        <v>20000</v>
      </c>
      <c r="Y15" s="1" t="str">
        <f t="shared" si="5"/>
        <v>234</v>
      </c>
      <c r="Z15" s="1" t="str">
        <f t="shared" si="6"/>
        <v>000</v>
      </c>
      <c r="AA15" t="str">
        <f t="shared" si="13"/>
        <v>P</v>
      </c>
      <c r="AB15" t="str">
        <f t="shared" si="14"/>
        <v>L5</v>
      </c>
      <c r="AC15" t="str">
        <f t="shared" si="7"/>
        <v>Y</v>
      </c>
      <c r="AD15" t="s">
        <v>51</v>
      </c>
      <c r="AE15" t="str">
        <f t="shared" si="15"/>
        <v>Y</v>
      </c>
      <c r="AF15" t="str">
        <f t="shared" si="16"/>
        <v>5</v>
      </c>
      <c r="AG15">
        <f t="shared" si="17"/>
        <v>6</v>
      </c>
      <c r="AH15">
        <f t="shared" si="18"/>
        <v>4</v>
      </c>
    </row>
    <row r="16" spans="1:34" x14ac:dyDescent="0.25">
      <c r="A16" s="45"/>
      <c r="B16" s="46"/>
      <c r="C16" s="46"/>
      <c r="D16" s="47" t="str">
        <f t="shared" si="0"/>
        <v>P6</v>
      </c>
      <c r="E16" s="47" t="str">
        <f t="shared" si="1"/>
        <v/>
      </c>
      <c r="F16" s="45"/>
      <c r="G16" s="42" t="str">
        <f t="shared" si="8"/>
        <v>P5</v>
      </c>
      <c r="H16" s="42" t="str">
        <f t="shared" si="2"/>
        <v/>
      </c>
      <c r="I16" s="42" t="str">
        <f t="shared" si="9"/>
        <v>W</v>
      </c>
      <c r="J16" s="48"/>
      <c r="K16" s="45"/>
      <c r="L16" s="46"/>
      <c r="M16" s="46"/>
      <c r="N16" s="46"/>
      <c r="O16" s="48"/>
      <c r="P16" s="58" t="str">
        <f t="shared" si="10"/>
        <v>N</v>
      </c>
      <c r="Q16" s="59" t="str">
        <f t="shared" si="11"/>
        <v>Y</v>
      </c>
      <c r="R16" s="59" t="str">
        <f t="shared" si="12"/>
        <v>N</v>
      </c>
      <c r="S16" s="61"/>
      <c r="T16" s="62"/>
      <c r="U16" s="1">
        <f>IF(Dashboard!K16="P",IF(U15="",1,U15+1),"")</f>
        <v>6</v>
      </c>
      <c r="V16" s="1" t="str">
        <f>IF(Dashboard!L16="B",IF(V15="",1,V15+1),"")</f>
        <v/>
      </c>
      <c r="W16" s="1" t="str">
        <f t="shared" si="3"/>
        <v>12345</v>
      </c>
      <c r="X16" s="1" t="str">
        <f t="shared" si="4"/>
        <v>00000</v>
      </c>
      <c r="Y16" s="1" t="str">
        <f t="shared" si="5"/>
        <v>345</v>
      </c>
      <c r="Z16" s="1" t="str">
        <f t="shared" si="6"/>
        <v>000</v>
      </c>
      <c r="AA16" t="str">
        <f t="shared" si="13"/>
        <v>P</v>
      </c>
      <c r="AB16" t="str">
        <f t="shared" si="14"/>
        <v>L5</v>
      </c>
      <c r="AC16" t="str">
        <f t="shared" si="7"/>
        <v>Y</v>
      </c>
      <c r="AD16" t="s">
        <v>51</v>
      </c>
      <c r="AE16" t="str">
        <f t="shared" si="15"/>
        <v>Y</v>
      </c>
      <c r="AF16" t="str">
        <f t="shared" si="16"/>
        <v>5</v>
      </c>
      <c r="AG16">
        <f t="shared" si="17"/>
        <v>6</v>
      </c>
      <c r="AH16">
        <f t="shared" si="18"/>
        <v>4</v>
      </c>
    </row>
    <row r="17" spans="1:32" x14ac:dyDescent="0.25">
      <c r="A17" s="45"/>
      <c r="B17" s="46"/>
      <c r="C17" s="46"/>
      <c r="D17" s="47" t="str">
        <f t="shared" si="0"/>
        <v>P7</v>
      </c>
      <c r="E17" s="47" t="str">
        <f t="shared" si="1"/>
        <v/>
      </c>
      <c r="F17" s="45"/>
      <c r="G17" s="42" t="str">
        <f t="shared" si="8"/>
        <v>P</v>
      </c>
      <c r="H17" s="42" t="str">
        <f t="shared" si="2"/>
        <v/>
      </c>
      <c r="I17" s="46"/>
      <c r="J17" s="48"/>
      <c r="K17" s="45"/>
      <c r="L17" s="46"/>
      <c r="M17" s="46"/>
      <c r="N17" s="46"/>
      <c r="O17" s="48"/>
      <c r="P17" s="58" t="str">
        <f t="shared" si="10"/>
        <v>N</v>
      </c>
      <c r="Q17" s="59" t="str">
        <f t="shared" si="11"/>
        <v>N</v>
      </c>
      <c r="R17" s="59" t="str">
        <f t="shared" si="12"/>
        <v>N</v>
      </c>
      <c r="S17" s="61"/>
      <c r="T17" s="62"/>
      <c r="U17" s="1">
        <f>IF(Dashboard!K17="P",IF(U16="",1,U16+1),"")</f>
        <v>7</v>
      </c>
      <c r="V17" s="1" t="str">
        <f>IF(Dashboard!L17="B",IF(V16="",1,V16+1),"")</f>
        <v/>
      </c>
      <c r="W17" s="1" t="str">
        <f t="shared" si="3"/>
        <v>23456</v>
      </c>
      <c r="X17" s="1" t="str">
        <f t="shared" si="4"/>
        <v>00000</v>
      </c>
      <c r="Y17" s="1" t="str">
        <f t="shared" si="5"/>
        <v>456</v>
      </c>
      <c r="Z17" s="1" t="str">
        <f t="shared" si="6"/>
        <v>000</v>
      </c>
      <c r="AA17" t="str">
        <f t="shared" si="13"/>
        <v>P</v>
      </c>
      <c r="AF17" t="str">
        <f t="shared" si="16"/>
        <v/>
      </c>
    </row>
    <row r="18" spans="1:32" x14ac:dyDescent="0.25">
      <c r="A18" s="45"/>
      <c r="B18" s="46"/>
      <c r="C18" s="46"/>
      <c r="D18" s="47" t="str">
        <f t="shared" si="0"/>
        <v>P8</v>
      </c>
      <c r="E18" s="47" t="str">
        <f t="shared" si="1"/>
        <v/>
      </c>
      <c r="F18" s="45"/>
      <c r="G18" s="42" t="str">
        <f t="shared" si="8"/>
        <v>P</v>
      </c>
      <c r="H18" s="42" t="str">
        <f t="shared" si="2"/>
        <v/>
      </c>
      <c r="I18" s="46"/>
      <c r="J18" s="48"/>
      <c r="K18" s="45"/>
      <c r="L18" s="46"/>
      <c r="M18" s="46"/>
      <c r="N18" s="46"/>
      <c r="O18" s="48"/>
      <c r="P18" s="58" t="str">
        <f t="shared" si="10"/>
        <v>N</v>
      </c>
      <c r="Q18" s="59" t="str">
        <f t="shared" si="11"/>
        <v>N</v>
      </c>
      <c r="R18" s="59" t="str">
        <f t="shared" si="12"/>
        <v>N</v>
      </c>
      <c r="S18" s="61"/>
      <c r="T18" s="62"/>
      <c r="U18" s="1">
        <f>IF(Dashboard!K18="P",IF(U17="",1,U17+1),"")</f>
        <v>8</v>
      </c>
      <c r="V18" s="1" t="str">
        <f>IF(Dashboard!L18="B",IF(V17="",1,V17+1),"")</f>
        <v/>
      </c>
      <c r="W18" s="1" t="str">
        <f t="shared" si="3"/>
        <v>34567</v>
      </c>
      <c r="X18" s="1" t="str">
        <f t="shared" si="4"/>
        <v>00000</v>
      </c>
      <c r="Y18" s="1" t="str">
        <f t="shared" si="5"/>
        <v>567</v>
      </c>
      <c r="Z18" s="1" t="str">
        <f t="shared" si="6"/>
        <v>000</v>
      </c>
      <c r="AA18" t="str">
        <f t="shared" si="13"/>
        <v>P</v>
      </c>
      <c r="AF18" t="str">
        <f t="shared" si="16"/>
        <v/>
      </c>
    </row>
    <row r="19" spans="1:32" x14ac:dyDescent="0.25">
      <c r="A19" s="45"/>
      <c r="B19" s="46"/>
      <c r="C19" s="46"/>
      <c r="D19" s="47" t="str">
        <f t="shared" si="0"/>
        <v>P9</v>
      </c>
      <c r="E19" s="47" t="str">
        <f t="shared" si="1"/>
        <v/>
      </c>
      <c r="F19" s="45"/>
      <c r="G19" s="42" t="str">
        <f t="shared" si="8"/>
        <v>P</v>
      </c>
      <c r="H19" s="42" t="str">
        <f t="shared" si="2"/>
        <v/>
      </c>
      <c r="I19" s="46"/>
      <c r="J19" s="48"/>
      <c r="K19" s="45"/>
      <c r="L19" s="46"/>
      <c r="M19" s="46"/>
      <c r="N19" s="46"/>
      <c r="O19" s="48"/>
      <c r="P19" s="58" t="str">
        <f t="shared" si="10"/>
        <v>N</v>
      </c>
      <c r="Q19" s="59" t="str">
        <f t="shared" si="11"/>
        <v>N</v>
      </c>
      <c r="R19" s="59" t="str">
        <f t="shared" si="12"/>
        <v>N</v>
      </c>
      <c r="S19" s="61"/>
      <c r="T19" s="62"/>
      <c r="U19" s="1">
        <f>IF(Dashboard!K19="P",IF(U18="",1,U18+1),"")</f>
        <v>9</v>
      </c>
      <c r="V19" s="1" t="str">
        <f>IF(Dashboard!L19="B",IF(V18="",1,V18+1),"")</f>
        <v/>
      </c>
      <c r="W19" s="1" t="str">
        <f t="shared" si="3"/>
        <v>45678</v>
      </c>
      <c r="X19" s="1" t="str">
        <f t="shared" si="4"/>
        <v>00000</v>
      </c>
      <c r="Y19" s="1" t="str">
        <f t="shared" si="5"/>
        <v>678</v>
      </c>
      <c r="Z19" s="1" t="str">
        <f t="shared" si="6"/>
        <v>000</v>
      </c>
      <c r="AA19" t="str">
        <f t="shared" si="13"/>
        <v>P</v>
      </c>
      <c r="AF19" t="str">
        <f t="shared" si="16"/>
        <v/>
      </c>
    </row>
    <row r="20" spans="1:32" x14ac:dyDescent="0.25">
      <c r="A20" s="45"/>
      <c r="B20" s="46"/>
      <c r="C20" s="46"/>
      <c r="D20" s="47" t="str">
        <f t="shared" si="0"/>
        <v/>
      </c>
      <c r="E20" s="47" t="str">
        <f t="shared" si="1"/>
        <v>B1</v>
      </c>
      <c r="F20" s="45"/>
      <c r="G20" s="42" t="str">
        <f t="shared" ref="G20:G51" si="19">IF(AA20="P","P"&amp;REPLACE(AB20, 1, 1, ""),"")</f>
        <v>P</v>
      </c>
      <c r="H20" s="42" t="str">
        <f t="shared" si="2"/>
        <v/>
      </c>
      <c r="I20" s="46"/>
      <c r="J20" s="48"/>
      <c r="K20" s="45"/>
      <c r="L20" s="46"/>
      <c r="M20" s="46"/>
      <c r="N20" s="46"/>
      <c r="O20" s="48"/>
      <c r="P20" s="58" t="str">
        <f t="shared" si="10"/>
        <v>N</v>
      </c>
      <c r="Q20" s="59" t="str">
        <f t="shared" si="11"/>
        <v>N</v>
      </c>
      <c r="R20" s="59" t="str">
        <f t="shared" si="12"/>
        <v>N</v>
      </c>
      <c r="S20" s="61"/>
      <c r="T20" s="62"/>
      <c r="U20" s="1" t="str">
        <f>IF(Dashboard!K20="P",IF(U19="",1,U19+1),"")</f>
        <v/>
      </c>
      <c r="V20" s="1">
        <f>IF(Dashboard!L20="B",IF(V19="",1,V19+1),"")</f>
        <v>1</v>
      </c>
      <c r="W20" s="1" t="str">
        <f t="shared" si="3"/>
        <v>56789</v>
      </c>
      <c r="X20" s="1" t="str">
        <f t="shared" si="4"/>
        <v>00000</v>
      </c>
      <c r="Y20" s="1" t="str">
        <f t="shared" si="5"/>
        <v>789</v>
      </c>
      <c r="Z20" s="1" t="str">
        <f t="shared" si="6"/>
        <v>000</v>
      </c>
      <c r="AA20" t="str">
        <f t="shared" si="13"/>
        <v>P</v>
      </c>
      <c r="AF20" t="str">
        <f t="shared" si="16"/>
        <v/>
      </c>
    </row>
    <row r="21" spans="1:32" x14ac:dyDescent="0.25">
      <c r="A21" s="45"/>
      <c r="B21" s="46"/>
      <c r="C21" s="46"/>
      <c r="D21" s="47" t="str">
        <f t="shared" si="0"/>
        <v/>
      </c>
      <c r="E21" s="47" t="str">
        <f t="shared" si="1"/>
        <v>B2</v>
      </c>
      <c r="F21" s="45"/>
      <c r="G21" s="42" t="str">
        <f t="shared" si="19"/>
        <v>P</v>
      </c>
      <c r="H21" s="42" t="str">
        <f t="shared" si="2"/>
        <v/>
      </c>
      <c r="I21" s="46"/>
      <c r="J21" s="48"/>
      <c r="K21" s="45"/>
      <c r="L21" s="46"/>
      <c r="M21" s="46"/>
      <c r="N21" s="46"/>
      <c r="O21" s="48"/>
      <c r="P21" s="58" t="str">
        <f t="shared" si="10"/>
        <v>N</v>
      </c>
      <c r="Q21" s="59" t="str">
        <f t="shared" si="11"/>
        <v>N</v>
      </c>
      <c r="R21" s="59" t="str">
        <f t="shared" si="12"/>
        <v>N</v>
      </c>
      <c r="S21" s="61"/>
      <c r="T21" s="62"/>
      <c r="U21" s="1" t="str">
        <f>IF(Dashboard!K21="P",IF(U20="",1,U20+1),"")</f>
        <v/>
      </c>
      <c r="V21" s="1">
        <f>IF(Dashboard!L21="B",IF(V20="",1,V20+1),"")</f>
        <v>2</v>
      </c>
      <c r="W21" s="1" t="str">
        <f t="shared" si="3"/>
        <v>67890</v>
      </c>
      <c r="X21" s="1" t="str">
        <f t="shared" si="4"/>
        <v>00001</v>
      </c>
      <c r="Y21" s="1" t="str">
        <f t="shared" si="5"/>
        <v>890</v>
      </c>
      <c r="Z21" s="1" t="str">
        <f t="shared" si="6"/>
        <v>001</v>
      </c>
      <c r="AA21" t="str">
        <f t="shared" si="13"/>
        <v>P</v>
      </c>
      <c r="AF21" t="str">
        <f t="shared" si="16"/>
        <v/>
      </c>
    </row>
    <row r="22" spans="1:32" x14ac:dyDescent="0.25">
      <c r="A22" s="45"/>
      <c r="B22" s="46"/>
      <c r="C22" s="46"/>
      <c r="D22" s="47" t="str">
        <f t="shared" si="0"/>
        <v>P1</v>
      </c>
      <c r="E22" s="47" t="str">
        <f t="shared" si="1"/>
        <v/>
      </c>
      <c r="F22" s="45"/>
      <c r="G22" s="42" t="str">
        <f t="shared" si="19"/>
        <v>P</v>
      </c>
      <c r="H22" s="42" t="str">
        <f t="shared" si="2"/>
        <v/>
      </c>
      <c r="I22" s="46"/>
      <c r="J22" s="48"/>
      <c r="K22" s="45"/>
      <c r="L22" s="46"/>
      <c r="M22" s="46"/>
      <c r="N22" s="46"/>
      <c r="O22" s="48"/>
      <c r="P22" s="58" t="str">
        <f t="shared" si="10"/>
        <v>N</v>
      </c>
      <c r="Q22" s="59" t="str">
        <f t="shared" si="11"/>
        <v>N</v>
      </c>
      <c r="R22" s="59" t="str">
        <f t="shared" si="12"/>
        <v>N</v>
      </c>
      <c r="S22" s="61"/>
      <c r="T22" s="62"/>
      <c r="U22" s="1">
        <f>IF(Dashboard!K22="P",IF(U21="",1,U21+1),"")</f>
        <v>1</v>
      </c>
      <c r="V22" s="1" t="str">
        <f>IF(Dashboard!L22="B",IF(V21="",1,V21+1),"")</f>
        <v/>
      </c>
      <c r="W22" s="1" t="str">
        <f t="shared" si="3"/>
        <v>78900</v>
      </c>
      <c r="X22" s="1" t="str">
        <f t="shared" si="4"/>
        <v>00012</v>
      </c>
      <c r="Y22" s="1" t="str">
        <f t="shared" si="5"/>
        <v>900</v>
      </c>
      <c r="Z22" s="1" t="str">
        <f t="shared" si="6"/>
        <v>012</v>
      </c>
      <c r="AA22" t="str">
        <f t="shared" si="13"/>
        <v>P</v>
      </c>
      <c r="AF22" t="str">
        <f t="shared" si="16"/>
        <v/>
      </c>
    </row>
    <row r="23" spans="1:32" x14ac:dyDescent="0.25">
      <c r="A23" s="45"/>
      <c r="B23" s="46"/>
      <c r="C23" s="46"/>
      <c r="D23" s="47" t="str">
        <f t="shared" si="0"/>
        <v>P2</v>
      </c>
      <c r="E23" s="47" t="str">
        <f t="shared" si="1"/>
        <v/>
      </c>
      <c r="F23" s="45"/>
      <c r="G23" s="42" t="str">
        <f t="shared" si="19"/>
        <v>P</v>
      </c>
      <c r="H23" s="42" t="str">
        <f t="shared" si="2"/>
        <v/>
      </c>
      <c r="I23" s="46"/>
      <c r="J23" s="48"/>
      <c r="K23" s="45"/>
      <c r="L23" s="46"/>
      <c r="M23" s="46"/>
      <c r="N23" s="46"/>
      <c r="O23" s="48"/>
      <c r="P23" s="58" t="str">
        <f t="shared" si="10"/>
        <v>N</v>
      </c>
      <c r="Q23" s="59" t="str">
        <f t="shared" si="11"/>
        <v>N</v>
      </c>
      <c r="R23" s="59" t="str">
        <f t="shared" si="12"/>
        <v>N</v>
      </c>
      <c r="S23" s="61"/>
      <c r="T23" s="62"/>
      <c r="U23" s="1">
        <f>IF(Dashboard!K23="P",IF(U22="",1,U22+1),"")</f>
        <v>2</v>
      </c>
      <c r="V23" s="1" t="str">
        <f>IF(Dashboard!L23="B",IF(V22="",1,V22+1),"")</f>
        <v/>
      </c>
      <c r="W23" s="1" t="str">
        <f t="shared" si="3"/>
        <v>89001</v>
      </c>
      <c r="X23" s="1" t="str">
        <f t="shared" si="4"/>
        <v>00120</v>
      </c>
      <c r="Y23" s="1" t="str">
        <f t="shared" si="5"/>
        <v>001</v>
      </c>
      <c r="Z23" s="1" t="str">
        <f t="shared" si="6"/>
        <v>120</v>
      </c>
      <c r="AA23" t="str">
        <f t="shared" si="13"/>
        <v>P</v>
      </c>
      <c r="AF23" t="str">
        <f t="shared" si="16"/>
        <v/>
      </c>
    </row>
    <row r="24" spans="1:32" x14ac:dyDescent="0.25">
      <c r="A24" s="45"/>
      <c r="B24" s="46"/>
      <c r="C24" s="46"/>
      <c r="D24" s="47" t="str">
        <f t="shared" si="0"/>
        <v>P3</v>
      </c>
      <c r="E24" s="47" t="str">
        <f t="shared" si="1"/>
        <v/>
      </c>
      <c r="F24" s="45"/>
      <c r="G24" s="42" t="str">
        <f t="shared" si="19"/>
        <v>P</v>
      </c>
      <c r="H24" s="42" t="str">
        <f t="shared" si="2"/>
        <v/>
      </c>
      <c r="I24" s="46"/>
      <c r="J24" s="48"/>
      <c r="K24" s="45"/>
      <c r="L24" s="46"/>
      <c r="M24" s="46"/>
      <c r="N24" s="46"/>
      <c r="O24" s="48"/>
      <c r="P24" s="58" t="str">
        <f t="shared" si="10"/>
        <v>N</v>
      </c>
      <c r="Q24" s="59" t="str">
        <f t="shared" si="11"/>
        <v>N</v>
      </c>
      <c r="R24" s="59" t="str">
        <f t="shared" si="12"/>
        <v>N</v>
      </c>
      <c r="S24" s="61"/>
      <c r="T24" s="62"/>
      <c r="U24" s="1">
        <f>IF(Dashboard!K24="P",IF(U23="",1,U23+1),"")</f>
        <v>3</v>
      </c>
      <c r="V24" s="1" t="str">
        <f>IF(Dashboard!L24="B",IF(V23="",1,V23+1),"")</f>
        <v/>
      </c>
      <c r="W24" s="1" t="str">
        <f t="shared" si="3"/>
        <v>90012</v>
      </c>
      <c r="X24" s="1" t="str">
        <f t="shared" si="4"/>
        <v>01200</v>
      </c>
      <c r="Y24" s="1" t="str">
        <f t="shared" si="5"/>
        <v>012</v>
      </c>
      <c r="Z24" s="1" t="str">
        <f t="shared" si="6"/>
        <v>200</v>
      </c>
      <c r="AA24" t="str">
        <f t="shared" si="13"/>
        <v>P</v>
      </c>
      <c r="AF24" t="str">
        <f t="shared" si="16"/>
        <v/>
      </c>
    </row>
    <row r="25" spans="1:32" x14ac:dyDescent="0.25">
      <c r="A25" s="45"/>
      <c r="B25" s="46"/>
      <c r="C25" s="46"/>
      <c r="D25" s="47" t="str">
        <f t="shared" si="0"/>
        <v>P4</v>
      </c>
      <c r="E25" s="47" t="str">
        <f t="shared" si="1"/>
        <v/>
      </c>
      <c r="F25" s="45"/>
      <c r="G25" s="42" t="str">
        <f t="shared" si="19"/>
        <v>P</v>
      </c>
      <c r="H25" s="42" t="str">
        <f t="shared" si="2"/>
        <v/>
      </c>
      <c r="I25" s="46"/>
      <c r="J25" s="48"/>
      <c r="K25" s="45"/>
      <c r="L25" s="46"/>
      <c r="M25" s="46"/>
      <c r="N25" s="46"/>
      <c r="O25" s="48"/>
      <c r="P25" s="58" t="str">
        <f t="shared" si="10"/>
        <v>N</v>
      </c>
      <c r="Q25" s="59" t="str">
        <f t="shared" si="11"/>
        <v>N</v>
      </c>
      <c r="R25" s="59" t="str">
        <f t="shared" si="12"/>
        <v>N</v>
      </c>
      <c r="S25" s="61"/>
      <c r="T25" s="62"/>
      <c r="U25" s="1">
        <f>IF(Dashboard!K25="P",IF(U24="",1,U24+1),"")</f>
        <v>4</v>
      </c>
      <c r="V25" s="1" t="str">
        <f>IF(Dashboard!L25="B",IF(V24="",1,V24+1),"")</f>
        <v/>
      </c>
      <c r="W25" s="1" t="str">
        <f t="shared" si="3"/>
        <v>00123</v>
      </c>
      <c r="X25" s="1" t="str">
        <f t="shared" si="4"/>
        <v>12000</v>
      </c>
      <c r="Y25" s="1" t="str">
        <f t="shared" si="5"/>
        <v>123</v>
      </c>
      <c r="Z25" s="1" t="str">
        <f t="shared" si="6"/>
        <v>000</v>
      </c>
      <c r="AA25" t="str">
        <f t="shared" si="13"/>
        <v>P</v>
      </c>
    </row>
    <row r="26" spans="1:32" x14ac:dyDescent="0.25">
      <c r="A26" s="45"/>
      <c r="B26" s="46"/>
      <c r="C26" s="46"/>
      <c r="D26" s="47" t="str">
        <f t="shared" si="0"/>
        <v/>
      </c>
      <c r="E26" s="47" t="str">
        <f t="shared" si="1"/>
        <v>B1</v>
      </c>
      <c r="F26" s="45"/>
      <c r="G26" s="42" t="str">
        <f t="shared" si="19"/>
        <v>P</v>
      </c>
      <c r="H26" s="42" t="str">
        <f t="shared" si="2"/>
        <v/>
      </c>
      <c r="I26" s="46"/>
      <c r="J26" s="48"/>
      <c r="K26" s="45"/>
      <c r="L26" s="46"/>
      <c r="M26" s="46"/>
      <c r="N26" s="46"/>
      <c r="O26" s="48"/>
      <c r="P26" s="58" t="str">
        <f t="shared" si="10"/>
        <v>N</v>
      </c>
      <c r="Q26" s="59" t="str">
        <f t="shared" si="11"/>
        <v>N</v>
      </c>
      <c r="R26" s="59" t="str">
        <f t="shared" si="12"/>
        <v>N</v>
      </c>
      <c r="S26" s="61"/>
      <c r="T26" s="62"/>
      <c r="U26" s="1" t="str">
        <f>IF(Dashboard!K26="P",IF(U25="",1,U25+1),"")</f>
        <v/>
      </c>
      <c r="V26" s="1">
        <f>IF(Dashboard!L26="B",IF(V25="",1,V25+1),"")</f>
        <v>1</v>
      </c>
      <c r="W26" s="1" t="str">
        <f t="shared" si="3"/>
        <v>01234</v>
      </c>
      <c r="X26" s="1" t="str">
        <f t="shared" si="4"/>
        <v>20000</v>
      </c>
      <c r="Y26" s="1" t="str">
        <f t="shared" si="5"/>
        <v>234</v>
      </c>
      <c r="Z26" s="1" t="str">
        <f t="shared" si="6"/>
        <v>000</v>
      </c>
      <c r="AA26" t="str">
        <f t="shared" si="13"/>
        <v>P</v>
      </c>
    </row>
    <row r="27" spans="1:32" x14ac:dyDescent="0.25">
      <c r="A27" s="45"/>
      <c r="B27" s="46"/>
      <c r="C27" s="46"/>
      <c r="D27" s="47" t="str">
        <f t="shared" si="0"/>
        <v/>
      </c>
      <c r="E27" s="47" t="str">
        <f t="shared" si="1"/>
        <v>B2</v>
      </c>
      <c r="F27" s="45"/>
      <c r="G27" s="42" t="str">
        <f t="shared" si="19"/>
        <v>P</v>
      </c>
      <c r="H27" s="42" t="str">
        <f t="shared" si="2"/>
        <v/>
      </c>
      <c r="I27" s="46"/>
      <c r="J27" s="48"/>
      <c r="K27" s="45"/>
      <c r="L27" s="46"/>
      <c r="M27" s="46"/>
      <c r="N27" s="46"/>
      <c r="O27" s="48"/>
      <c r="P27" s="58" t="str">
        <f t="shared" si="10"/>
        <v>N</v>
      </c>
      <c r="Q27" s="59" t="str">
        <f t="shared" si="11"/>
        <v>N</v>
      </c>
      <c r="R27" s="59" t="str">
        <f t="shared" si="12"/>
        <v>N</v>
      </c>
      <c r="S27" s="61"/>
      <c r="T27" s="62"/>
      <c r="U27" s="1" t="str">
        <f>IF(Dashboard!K27="P",IF(U26="",1,U26+1),"")</f>
        <v/>
      </c>
      <c r="V27" s="1">
        <f>IF(Dashboard!L27="B",IF(V26="",1,V26+1),"")</f>
        <v>2</v>
      </c>
      <c r="W27" s="1" t="str">
        <f t="shared" si="3"/>
        <v>12340</v>
      </c>
      <c r="X27" s="1" t="str">
        <f t="shared" si="4"/>
        <v>00001</v>
      </c>
      <c r="Y27" s="1" t="str">
        <f t="shared" si="5"/>
        <v>340</v>
      </c>
      <c r="Z27" s="1" t="str">
        <f t="shared" si="6"/>
        <v>001</v>
      </c>
      <c r="AA27" t="str">
        <f t="shared" si="13"/>
        <v>P</v>
      </c>
    </row>
    <row r="28" spans="1:32" x14ac:dyDescent="0.25">
      <c r="A28" s="45"/>
      <c r="B28" s="46"/>
      <c r="C28" s="46"/>
      <c r="D28" s="47" t="str">
        <f t="shared" si="0"/>
        <v>P1</v>
      </c>
      <c r="E28" s="47" t="str">
        <f t="shared" si="1"/>
        <v/>
      </c>
      <c r="F28" s="45"/>
      <c r="G28" s="42" t="str">
        <f t="shared" si="19"/>
        <v>P</v>
      </c>
      <c r="H28" s="42" t="str">
        <f t="shared" si="2"/>
        <v/>
      </c>
      <c r="I28" s="46"/>
      <c r="J28" s="48"/>
      <c r="K28" s="45"/>
      <c r="L28" s="46"/>
      <c r="M28" s="46"/>
      <c r="N28" s="46"/>
      <c r="O28" s="48"/>
      <c r="P28" s="58" t="str">
        <f t="shared" si="10"/>
        <v>N</v>
      </c>
      <c r="Q28" s="59" t="str">
        <f t="shared" si="11"/>
        <v>N</v>
      </c>
      <c r="R28" s="59" t="str">
        <f t="shared" si="12"/>
        <v>N</v>
      </c>
      <c r="S28" s="61"/>
      <c r="T28" s="62"/>
      <c r="U28" s="1">
        <f>IF(Dashboard!K28="P",IF(U27="",1,U27+1),"")</f>
        <v>1</v>
      </c>
      <c r="V28" s="1" t="str">
        <f>IF(Dashboard!L28="B",IF(V27="",1,V27+1),"")</f>
        <v/>
      </c>
      <c r="W28" s="1" t="str">
        <f t="shared" si="3"/>
        <v>23400</v>
      </c>
      <c r="X28" s="1" t="str">
        <f t="shared" si="4"/>
        <v>00012</v>
      </c>
      <c r="Y28" s="1" t="str">
        <f t="shared" si="5"/>
        <v>400</v>
      </c>
      <c r="Z28" s="1" t="str">
        <f t="shared" si="6"/>
        <v>012</v>
      </c>
      <c r="AA28" t="str">
        <f t="shared" si="13"/>
        <v>P</v>
      </c>
    </row>
    <row r="29" spans="1:32" x14ac:dyDescent="0.25">
      <c r="A29" s="45"/>
      <c r="B29" s="46"/>
      <c r="C29" s="46"/>
      <c r="D29" s="47" t="str">
        <f t="shared" si="0"/>
        <v>P2</v>
      </c>
      <c r="E29" s="47" t="str">
        <f t="shared" si="1"/>
        <v/>
      </c>
      <c r="F29" s="45"/>
      <c r="G29" s="42" t="str">
        <f t="shared" si="19"/>
        <v>P</v>
      </c>
      <c r="H29" s="42" t="str">
        <f t="shared" si="2"/>
        <v/>
      </c>
      <c r="I29" s="46"/>
      <c r="J29" s="48"/>
      <c r="K29" s="45"/>
      <c r="L29" s="46"/>
      <c r="M29" s="46"/>
      <c r="N29" s="46"/>
      <c r="O29" s="48"/>
      <c r="P29" s="58" t="str">
        <f t="shared" si="10"/>
        <v>N</v>
      </c>
      <c r="Q29" s="59" t="str">
        <f t="shared" si="11"/>
        <v>N</v>
      </c>
      <c r="R29" s="59" t="str">
        <f t="shared" si="12"/>
        <v>N</v>
      </c>
      <c r="S29" s="61"/>
      <c r="T29" s="62"/>
      <c r="U29" s="1">
        <f>IF(Dashboard!K29="P",IF(U28="",1,U28+1),"")</f>
        <v>2</v>
      </c>
      <c r="V29" s="1" t="str">
        <f>IF(Dashboard!L29="B",IF(V28="",1,V28+1),"")</f>
        <v/>
      </c>
      <c r="W29" s="1" t="str">
        <f t="shared" si="3"/>
        <v>34001</v>
      </c>
      <c r="X29" s="1" t="str">
        <f t="shared" si="4"/>
        <v>00120</v>
      </c>
      <c r="Y29" s="1" t="str">
        <f t="shared" si="5"/>
        <v>001</v>
      </c>
      <c r="Z29" s="1" t="str">
        <f t="shared" si="6"/>
        <v>120</v>
      </c>
      <c r="AA29" t="str">
        <f t="shared" si="13"/>
        <v>P</v>
      </c>
    </row>
    <row r="30" spans="1:32" x14ac:dyDescent="0.25">
      <c r="A30" s="45"/>
      <c r="B30" s="46"/>
      <c r="C30" s="46"/>
      <c r="D30" s="47" t="str">
        <f t="shared" si="0"/>
        <v>P3</v>
      </c>
      <c r="E30" s="47" t="str">
        <f t="shared" si="1"/>
        <v/>
      </c>
      <c r="F30" s="45"/>
      <c r="G30" s="42" t="str">
        <f t="shared" si="19"/>
        <v>P</v>
      </c>
      <c r="H30" s="42" t="str">
        <f t="shared" si="2"/>
        <v/>
      </c>
      <c r="I30" s="46"/>
      <c r="J30" s="48"/>
      <c r="K30" s="45"/>
      <c r="L30" s="46"/>
      <c r="M30" s="46"/>
      <c r="N30" s="46"/>
      <c r="O30" s="48"/>
      <c r="P30" s="58" t="str">
        <f t="shared" si="10"/>
        <v>N</v>
      </c>
      <c r="Q30" s="59" t="str">
        <f t="shared" si="11"/>
        <v>N</v>
      </c>
      <c r="R30" s="59" t="str">
        <f t="shared" si="12"/>
        <v>N</v>
      </c>
      <c r="S30" s="61"/>
      <c r="T30" s="62"/>
      <c r="U30" s="1">
        <f>IF(Dashboard!K30="P",IF(U29="",1,U29+1),"")</f>
        <v>3</v>
      </c>
      <c r="V30" s="1" t="str">
        <f>IF(Dashboard!L30="B",IF(V29="",1,V29+1),"")</f>
        <v/>
      </c>
      <c r="W30" s="1" t="str">
        <f t="shared" si="3"/>
        <v>40012</v>
      </c>
      <c r="X30" s="1" t="str">
        <f t="shared" si="4"/>
        <v>01200</v>
      </c>
      <c r="Y30" s="1" t="str">
        <f t="shared" si="5"/>
        <v>012</v>
      </c>
      <c r="Z30" s="1" t="str">
        <f t="shared" si="6"/>
        <v>200</v>
      </c>
      <c r="AA30" t="str">
        <f t="shared" si="13"/>
        <v>P</v>
      </c>
    </row>
    <row r="31" spans="1:32" x14ac:dyDescent="0.25">
      <c r="A31" s="45"/>
      <c r="B31" s="46"/>
      <c r="C31" s="46"/>
      <c r="D31" s="47" t="str">
        <f t="shared" si="0"/>
        <v/>
      </c>
      <c r="E31" s="47" t="str">
        <f t="shared" si="1"/>
        <v>B1</v>
      </c>
      <c r="F31" s="45"/>
      <c r="G31" s="42" t="str">
        <f t="shared" si="19"/>
        <v>P</v>
      </c>
      <c r="H31" s="42" t="str">
        <f t="shared" si="2"/>
        <v/>
      </c>
      <c r="I31" s="46"/>
      <c r="J31" s="48"/>
      <c r="K31" s="45"/>
      <c r="L31" s="46"/>
      <c r="M31" s="46"/>
      <c r="N31" s="46"/>
      <c r="O31" s="48"/>
      <c r="P31" s="58" t="str">
        <f t="shared" si="10"/>
        <v>N</v>
      </c>
      <c r="Q31" s="59" t="str">
        <f t="shared" si="11"/>
        <v>N</v>
      </c>
      <c r="R31" s="59" t="str">
        <f t="shared" si="12"/>
        <v>N</v>
      </c>
      <c r="S31" s="61"/>
      <c r="T31" s="62"/>
      <c r="U31" s="1" t="str">
        <f>IF(Dashboard!K31="P",IF(U30="",1,U30+1),"")</f>
        <v/>
      </c>
      <c r="V31" s="1">
        <f>IF(Dashboard!L31="B",IF(V30="",1,V30+1),"")</f>
        <v>1</v>
      </c>
      <c r="W31" s="1" t="str">
        <f t="shared" si="3"/>
        <v>00123</v>
      </c>
      <c r="X31" s="1" t="str">
        <f t="shared" si="4"/>
        <v>12000</v>
      </c>
      <c r="Y31" s="1" t="str">
        <f t="shared" si="5"/>
        <v>123</v>
      </c>
      <c r="Z31" s="1" t="str">
        <f t="shared" si="6"/>
        <v>000</v>
      </c>
      <c r="AA31" t="str">
        <f t="shared" si="13"/>
        <v>P</v>
      </c>
    </row>
    <row r="32" spans="1:32" x14ac:dyDescent="0.25">
      <c r="A32" s="45"/>
      <c r="B32" s="46"/>
      <c r="C32" s="46"/>
      <c r="D32" s="47" t="str">
        <f t="shared" si="0"/>
        <v>P1</v>
      </c>
      <c r="E32" s="47" t="str">
        <f t="shared" si="1"/>
        <v/>
      </c>
      <c r="F32" s="45"/>
      <c r="G32" s="42" t="str">
        <f t="shared" si="19"/>
        <v>P</v>
      </c>
      <c r="H32" s="42" t="str">
        <f t="shared" si="2"/>
        <v/>
      </c>
      <c r="I32" s="46"/>
      <c r="J32" s="48"/>
      <c r="K32" s="45"/>
      <c r="L32" s="46"/>
      <c r="M32" s="46"/>
      <c r="N32" s="46"/>
      <c r="O32" s="48"/>
      <c r="P32" s="58" t="str">
        <f t="shared" si="10"/>
        <v>N</v>
      </c>
      <c r="Q32" s="59" t="str">
        <f t="shared" si="11"/>
        <v>N</v>
      </c>
      <c r="R32" s="59" t="str">
        <f t="shared" si="12"/>
        <v>N</v>
      </c>
      <c r="S32" s="61"/>
      <c r="T32" s="62"/>
      <c r="U32" s="1">
        <f>IF(Dashboard!K32="P",IF(U31="",1,U31+1),"")</f>
        <v>1</v>
      </c>
      <c r="V32" s="1" t="str">
        <f>IF(Dashboard!L32="B",IF(V31="",1,V31+1),"")</f>
        <v/>
      </c>
      <c r="W32" s="1" t="str">
        <f t="shared" si="3"/>
        <v>01230</v>
      </c>
      <c r="X32" s="1" t="str">
        <f t="shared" si="4"/>
        <v>20001</v>
      </c>
      <c r="Y32" s="1" t="str">
        <f t="shared" si="5"/>
        <v>230</v>
      </c>
      <c r="Z32" s="1" t="str">
        <f t="shared" si="6"/>
        <v>001</v>
      </c>
      <c r="AA32" t="str">
        <f t="shared" si="13"/>
        <v>P</v>
      </c>
    </row>
    <row r="33" spans="1:27" x14ac:dyDescent="0.25">
      <c r="A33" s="45"/>
      <c r="B33" s="46"/>
      <c r="C33" s="46"/>
      <c r="D33" s="47" t="str">
        <f t="shared" si="0"/>
        <v/>
      </c>
      <c r="E33" s="47" t="str">
        <f t="shared" si="1"/>
        <v>B1</v>
      </c>
      <c r="F33" s="45"/>
      <c r="G33" s="42" t="str">
        <f t="shared" si="19"/>
        <v>P</v>
      </c>
      <c r="H33" s="42" t="str">
        <f t="shared" si="2"/>
        <v/>
      </c>
      <c r="I33" s="46"/>
      <c r="J33" s="48"/>
      <c r="K33" s="45"/>
      <c r="L33" s="46"/>
      <c r="M33" s="46"/>
      <c r="N33" s="46"/>
      <c r="O33" s="48"/>
      <c r="P33" s="58" t="str">
        <f t="shared" si="10"/>
        <v>N</v>
      </c>
      <c r="Q33" s="59" t="str">
        <f t="shared" si="11"/>
        <v>N</v>
      </c>
      <c r="R33" s="59" t="str">
        <f t="shared" si="12"/>
        <v>N</v>
      </c>
      <c r="S33" s="61"/>
      <c r="T33" s="62"/>
      <c r="U33" s="1" t="str">
        <f>IF(Dashboard!K33="P",IF(U32="",1,U32+1),"")</f>
        <v/>
      </c>
      <c r="V33" s="1">
        <f>IF(Dashboard!L33="B",IF(V32="",1,V32+1),"")</f>
        <v>1</v>
      </c>
      <c r="W33" s="1" t="str">
        <f t="shared" si="3"/>
        <v>12301</v>
      </c>
      <c r="X33" s="1" t="str">
        <f t="shared" si="4"/>
        <v>00010</v>
      </c>
      <c r="Y33" s="1" t="str">
        <f t="shared" si="5"/>
        <v>301</v>
      </c>
      <c r="Z33" s="1" t="str">
        <f t="shared" si="6"/>
        <v>010</v>
      </c>
      <c r="AA33" t="str">
        <f t="shared" si="13"/>
        <v>P</v>
      </c>
    </row>
    <row r="34" spans="1:27" x14ac:dyDescent="0.25">
      <c r="A34" s="45"/>
      <c r="B34" s="46"/>
      <c r="C34" s="46"/>
      <c r="D34" s="47" t="str">
        <f t="shared" si="0"/>
        <v>P1</v>
      </c>
      <c r="E34" s="47" t="str">
        <f t="shared" si="1"/>
        <v/>
      </c>
      <c r="F34" s="45"/>
      <c r="G34" s="42" t="str">
        <f t="shared" si="19"/>
        <v>P</v>
      </c>
      <c r="H34" s="42" t="str">
        <f t="shared" si="2"/>
        <v/>
      </c>
      <c r="I34" s="46"/>
      <c r="J34" s="48"/>
      <c r="K34" s="45"/>
      <c r="L34" s="46"/>
      <c r="M34" s="46"/>
      <c r="N34" s="46"/>
      <c r="O34" s="48"/>
      <c r="P34" s="58" t="str">
        <f t="shared" si="10"/>
        <v>N</v>
      </c>
      <c r="Q34" s="59" t="str">
        <f t="shared" si="11"/>
        <v>N</v>
      </c>
      <c r="R34" s="59" t="str">
        <f t="shared" si="12"/>
        <v>Y</v>
      </c>
      <c r="S34" s="61"/>
      <c r="T34" s="62"/>
      <c r="U34" s="1">
        <f>IF(Dashboard!K34="P",IF(U33="",1,U33+1),"")</f>
        <v>1</v>
      </c>
      <c r="V34" s="1" t="str">
        <f>IF(Dashboard!L34="B",IF(V33="",1,V33+1),"")</f>
        <v/>
      </c>
      <c r="W34" s="1" t="str">
        <f t="shared" si="3"/>
        <v>23010</v>
      </c>
      <c r="X34" s="1" t="str">
        <f t="shared" si="4"/>
        <v>00101</v>
      </c>
      <c r="Y34" s="1" t="str">
        <f t="shared" si="5"/>
        <v>010</v>
      </c>
      <c r="Z34" s="1" t="str">
        <f t="shared" si="6"/>
        <v>101</v>
      </c>
      <c r="AA34" t="str">
        <f t="shared" si="13"/>
        <v>P</v>
      </c>
    </row>
    <row r="35" spans="1:27" x14ac:dyDescent="0.25">
      <c r="A35" s="45"/>
      <c r="B35" s="46"/>
      <c r="C35" s="46"/>
      <c r="D35" s="47" t="str">
        <f t="shared" si="0"/>
        <v>P2</v>
      </c>
      <c r="E35" s="47" t="str">
        <f t="shared" si="1"/>
        <v/>
      </c>
      <c r="F35" s="45"/>
      <c r="G35" s="42" t="str">
        <f t="shared" si="19"/>
        <v>P</v>
      </c>
      <c r="H35" s="42" t="str">
        <f t="shared" si="2"/>
        <v/>
      </c>
      <c r="I35" s="46"/>
      <c r="J35" s="48"/>
      <c r="K35" s="45"/>
      <c r="L35" s="46"/>
      <c r="M35" s="46"/>
      <c r="N35" s="46"/>
      <c r="O35" s="48"/>
      <c r="P35" s="58" t="str">
        <f t="shared" si="10"/>
        <v>N</v>
      </c>
      <c r="Q35" s="59" t="str">
        <f t="shared" si="11"/>
        <v>N</v>
      </c>
      <c r="R35" s="59" t="str">
        <f t="shared" si="12"/>
        <v>Y</v>
      </c>
      <c r="S35" s="61"/>
      <c r="T35" s="62"/>
      <c r="U35" s="1">
        <f>IF(Dashboard!K35="P",IF(U34="",1,U34+1),"")</f>
        <v>2</v>
      </c>
      <c r="V35" s="1" t="str">
        <f>IF(Dashboard!L35="B",IF(V34="",1,V34+1),"")</f>
        <v/>
      </c>
      <c r="W35" s="1" t="str">
        <f t="shared" si="3"/>
        <v>30101</v>
      </c>
      <c r="X35" s="1" t="str">
        <f t="shared" si="4"/>
        <v>01010</v>
      </c>
      <c r="Y35" s="1" t="str">
        <f t="shared" si="5"/>
        <v>101</v>
      </c>
      <c r="Z35" s="1" t="str">
        <f t="shared" si="6"/>
        <v>010</v>
      </c>
      <c r="AA35" t="str">
        <f t="shared" si="13"/>
        <v>P</v>
      </c>
    </row>
    <row r="36" spans="1:27" x14ac:dyDescent="0.25">
      <c r="A36" s="45"/>
      <c r="B36" s="46"/>
      <c r="C36" s="46"/>
      <c r="D36" s="47" t="str">
        <f t="shared" si="0"/>
        <v/>
      </c>
      <c r="E36" s="47" t="str">
        <f t="shared" si="1"/>
        <v>B1</v>
      </c>
      <c r="F36" s="45"/>
      <c r="G36" s="42" t="str">
        <f t="shared" si="19"/>
        <v>P</v>
      </c>
      <c r="H36" s="42" t="str">
        <f t="shared" si="2"/>
        <v/>
      </c>
      <c r="I36" s="46"/>
      <c r="J36" s="48"/>
      <c r="K36" s="45"/>
      <c r="L36" s="46"/>
      <c r="M36" s="46"/>
      <c r="N36" s="46"/>
      <c r="O36" s="48"/>
      <c r="P36" s="58" t="str">
        <f t="shared" si="10"/>
        <v>N</v>
      </c>
      <c r="Q36" s="59" t="str">
        <f t="shared" si="11"/>
        <v>N</v>
      </c>
      <c r="R36" s="59" t="str">
        <f t="shared" si="12"/>
        <v>N</v>
      </c>
      <c r="S36" s="61"/>
      <c r="T36" s="62"/>
      <c r="U36" s="1" t="str">
        <f>IF(Dashboard!K36="P",IF(U35="",1,U35+1),"")</f>
        <v/>
      </c>
      <c r="V36" s="1">
        <f>IF(Dashboard!L36="B",IF(V35="",1,V35+1),"")</f>
        <v>1</v>
      </c>
      <c r="W36" s="1" t="str">
        <f t="shared" si="3"/>
        <v>01012</v>
      </c>
      <c r="X36" s="1" t="str">
        <f t="shared" si="4"/>
        <v>10100</v>
      </c>
      <c r="Y36" s="1" t="str">
        <f t="shared" si="5"/>
        <v>012</v>
      </c>
      <c r="Z36" s="1" t="str">
        <f t="shared" si="6"/>
        <v>100</v>
      </c>
      <c r="AA36" t="str">
        <f t="shared" si="13"/>
        <v>P</v>
      </c>
    </row>
    <row r="37" spans="1:27" x14ac:dyDescent="0.25">
      <c r="A37" s="45"/>
      <c r="B37" s="46"/>
      <c r="C37" s="46"/>
      <c r="D37" s="47" t="str">
        <f t="shared" si="0"/>
        <v/>
      </c>
      <c r="E37" s="47" t="str">
        <f t="shared" si="1"/>
        <v>B2</v>
      </c>
      <c r="F37" s="45"/>
      <c r="G37" s="42" t="str">
        <f t="shared" si="19"/>
        <v>P</v>
      </c>
      <c r="H37" s="42" t="str">
        <f t="shared" si="2"/>
        <v/>
      </c>
      <c r="I37" s="46"/>
      <c r="J37" s="48"/>
      <c r="K37" s="45"/>
      <c r="L37" s="46"/>
      <c r="M37" s="46"/>
      <c r="N37" s="46"/>
      <c r="O37" s="48"/>
      <c r="P37" s="58" t="str">
        <f t="shared" si="10"/>
        <v>N</v>
      </c>
      <c r="Q37" s="59" t="str">
        <f t="shared" si="11"/>
        <v>N</v>
      </c>
      <c r="R37" s="59" t="str">
        <f t="shared" si="12"/>
        <v>N</v>
      </c>
      <c r="S37" s="61"/>
      <c r="T37" s="62"/>
      <c r="U37" s="1" t="str">
        <f>IF(Dashboard!K37="P",IF(U36="",1,U36+1),"")</f>
        <v/>
      </c>
      <c r="V37" s="1">
        <f>IF(Dashboard!L37="B",IF(V36="",1,V36+1),"")</f>
        <v>2</v>
      </c>
      <c r="W37" s="1" t="str">
        <f t="shared" si="3"/>
        <v>10120</v>
      </c>
      <c r="X37" s="1" t="str">
        <f t="shared" si="4"/>
        <v>01001</v>
      </c>
      <c r="Y37" s="1" t="str">
        <f t="shared" si="5"/>
        <v>120</v>
      </c>
      <c r="Z37" s="1" t="str">
        <f t="shared" si="6"/>
        <v>001</v>
      </c>
      <c r="AA37" t="str">
        <f t="shared" si="13"/>
        <v>P</v>
      </c>
    </row>
    <row r="38" spans="1:27" x14ac:dyDescent="0.25">
      <c r="A38" s="45"/>
      <c r="B38" s="46"/>
      <c r="C38" s="46"/>
      <c r="D38" s="47" t="str">
        <f t="shared" si="0"/>
        <v/>
      </c>
      <c r="E38" s="47" t="str">
        <f t="shared" si="1"/>
        <v>B3</v>
      </c>
      <c r="F38" s="45"/>
      <c r="G38" s="42" t="str">
        <f t="shared" si="19"/>
        <v/>
      </c>
      <c r="H38" s="42" t="str">
        <f t="shared" si="2"/>
        <v>B</v>
      </c>
      <c r="I38" s="46"/>
      <c r="J38" s="48"/>
      <c r="K38" s="45"/>
      <c r="L38" s="46"/>
      <c r="M38" s="46"/>
      <c r="N38" s="46"/>
      <c r="O38" s="48"/>
      <c r="P38" s="58" t="str">
        <f t="shared" si="10"/>
        <v>N</v>
      </c>
      <c r="Q38" s="59" t="str">
        <f t="shared" si="11"/>
        <v>N</v>
      </c>
      <c r="R38" s="59" t="str">
        <f t="shared" si="12"/>
        <v>N</v>
      </c>
      <c r="S38" s="61"/>
      <c r="T38" s="62"/>
      <c r="U38" s="1" t="str">
        <f>IF(Dashboard!K38="P",IF(U37="",1,U37+1),"")</f>
        <v/>
      </c>
      <c r="V38" s="1">
        <f>IF(Dashboard!L38="B",IF(V37="",1,V37+1),"")</f>
        <v>3</v>
      </c>
      <c r="W38" s="1" t="str">
        <f t="shared" si="3"/>
        <v>01200</v>
      </c>
      <c r="X38" s="1" t="str">
        <f t="shared" si="4"/>
        <v>10012</v>
      </c>
      <c r="Y38" s="1" t="str">
        <f t="shared" si="5"/>
        <v>200</v>
      </c>
      <c r="Z38" s="1" t="str">
        <f t="shared" si="6"/>
        <v>012</v>
      </c>
      <c r="AA38" t="str">
        <f t="shared" si="13"/>
        <v>B</v>
      </c>
    </row>
    <row r="39" spans="1:27" x14ac:dyDescent="0.25">
      <c r="A39" s="45"/>
      <c r="B39" s="46"/>
      <c r="C39" s="46"/>
      <c r="D39" s="47" t="str">
        <f t="shared" si="0"/>
        <v>P1</v>
      </c>
      <c r="E39" s="47" t="str">
        <f t="shared" si="1"/>
        <v/>
      </c>
      <c r="F39" s="45"/>
      <c r="G39" s="42" t="str">
        <f t="shared" si="19"/>
        <v/>
      </c>
      <c r="H39" s="42" t="str">
        <f t="shared" si="2"/>
        <v>B</v>
      </c>
      <c r="I39" s="46"/>
      <c r="J39" s="48"/>
      <c r="K39" s="45"/>
      <c r="L39" s="46"/>
      <c r="M39" s="46"/>
      <c r="N39" s="46"/>
      <c r="O39" s="48"/>
      <c r="P39" s="58" t="str">
        <f t="shared" si="10"/>
        <v>N</v>
      </c>
      <c r="Q39" s="59" t="str">
        <f t="shared" si="11"/>
        <v>N</v>
      </c>
      <c r="R39" s="59" t="str">
        <f t="shared" si="12"/>
        <v>N</v>
      </c>
      <c r="S39" s="61"/>
      <c r="T39" s="62"/>
      <c r="U39" s="1">
        <f>IF(Dashboard!K39="P",IF(U38="",1,U38+1),"")</f>
        <v>1</v>
      </c>
      <c r="V39" s="1" t="str">
        <f>IF(Dashboard!L39="B",IF(V38="",1,V38+1),"")</f>
        <v/>
      </c>
      <c r="W39" s="1" t="str">
        <f t="shared" si="3"/>
        <v>12000</v>
      </c>
      <c r="X39" s="1" t="str">
        <f t="shared" si="4"/>
        <v>00123</v>
      </c>
      <c r="Y39" s="1" t="str">
        <f t="shared" si="5"/>
        <v>000</v>
      </c>
      <c r="Z39" s="1" t="str">
        <f t="shared" si="6"/>
        <v>123</v>
      </c>
      <c r="AA39" t="str">
        <f t="shared" si="13"/>
        <v>B</v>
      </c>
    </row>
    <row r="40" spans="1:27" x14ac:dyDescent="0.25">
      <c r="A40" s="45"/>
      <c r="B40" s="46"/>
      <c r="C40" s="46"/>
      <c r="D40" s="47" t="str">
        <f t="shared" si="0"/>
        <v/>
      </c>
      <c r="E40" s="47" t="str">
        <f t="shared" si="1"/>
        <v/>
      </c>
      <c r="F40" s="45"/>
      <c r="G40" s="42" t="str">
        <f t="shared" si="19"/>
        <v/>
      </c>
      <c r="H40" s="42" t="str">
        <f t="shared" si="2"/>
        <v>B</v>
      </c>
      <c r="I40" s="46"/>
      <c r="J40" s="48"/>
      <c r="K40" s="45"/>
      <c r="L40" s="46"/>
      <c r="M40" s="46"/>
      <c r="N40" s="46"/>
      <c r="O40" s="48"/>
      <c r="P40" s="58" t="str">
        <f t="shared" si="10"/>
        <v>N</v>
      </c>
      <c r="Q40" s="59" t="str">
        <f t="shared" si="11"/>
        <v>N</v>
      </c>
      <c r="R40" s="59" t="str">
        <f t="shared" si="12"/>
        <v>N</v>
      </c>
      <c r="S40" s="61"/>
      <c r="T40" s="62"/>
      <c r="U40" s="1" t="str">
        <f>IF(Dashboard!K40="P",IF(U39="",1,U39+1),"")</f>
        <v/>
      </c>
      <c r="V40" s="1" t="str">
        <f>IF(Dashboard!L40="B",IF(V39="",1,V39+1),"")</f>
        <v/>
      </c>
      <c r="W40" s="1" t="str">
        <f t="shared" si="3"/>
        <v>20001</v>
      </c>
      <c r="X40" s="1" t="str">
        <f t="shared" si="4"/>
        <v>01230</v>
      </c>
      <c r="Y40" s="1" t="str">
        <f t="shared" si="5"/>
        <v>001</v>
      </c>
      <c r="Z40" s="1" t="str">
        <f t="shared" si="6"/>
        <v>230</v>
      </c>
      <c r="AA40" t="str">
        <f t="shared" si="13"/>
        <v>B</v>
      </c>
    </row>
    <row r="41" spans="1:27" x14ac:dyDescent="0.25">
      <c r="A41" s="45"/>
      <c r="B41" s="46"/>
      <c r="C41" s="46"/>
      <c r="D41" s="47" t="str">
        <f t="shared" si="0"/>
        <v/>
      </c>
      <c r="E41" s="47" t="str">
        <f t="shared" si="1"/>
        <v/>
      </c>
      <c r="F41" s="45"/>
      <c r="G41" s="42" t="str">
        <f t="shared" si="19"/>
        <v/>
      </c>
      <c r="H41" s="42" t="str">
        <f t="shared" si="2"/>
        <v>B</v>
      </c>
      <c r="I41" s="46"/>
      <c r="J41" s="48"/>
      <c r="K41" s="45"/>
      <c r="L41" s="46"/>
      <c r="M41" s="46"/>
      <c r="N41" s="46"/>
      <c r="O41" s="48"/>
      <c r="P41" s="58" t="str">
        <f t="shared" si="10"/>
        <v>N</v>
      </c>
      <c r="Q41" s="59" t="str">
        <f t="shared" si="11"/>
        <v>N</v>
      </c>
      <c r="R41" s="59" t="str">
        <f t="shared" si="12"/>
        <v>N</v>
      </c>
      <c r="S41" s="61"/>
      <c r="T41" s="62"/>
      <c r="U41" s="1" t="str">
        <f>IF(Dashboard!K41="P",IF(U40="",1,U40+1),"")</f>
        <v/>
      </c>
      <c r="V41" s="1" t="str">
        <f>IF(Dashboard!L41="B",IF(V40="",1,V40+1),"")</f>
        <v/>
      </c>
      <c r="W41" s="1" t="str">
        <f t="shared" si="3"/>
        <v>00010</v>
      </c>
      <c r="X41" s="1" t="str">
        <f t="shared" si="4"/>
        <v>12300</v>
      </c>
      <c r="Y41" s="1" t="str">
        <f t="shared" si="5"/>
        <v>010</v>
      </c>
      <c r="Z41" s="1" t="str">
        <f t="shared" si="6"/>
        <v>300</v>
      </c>
      <c r="AA41" t="str">
        <f t="shared" si="13"/>
        <v>B</v>
      </c>
    </row>
    <row r="42" spans="1:27" x14ac:dyDescent="0.25">
      <c r="A42" s="45"/>
      <c r="B42" s="46"/>
      <c r="C42" s="46"/>
      <c r="D42" s="47" t="str">
        <f t="shared" si="0"/>
        <v/>
      </c>
      <c r="E42" s="47" t="str">
        <f t="shared" si="1"/>
        <v/>
      </c>
      <c r="F42" s="45"/>
      <c r="G42" s="42" t="str">
        <f t="shared" si="19"/>
        <v/>
      </c>
      <c r="H42" s="42" t="str">
        <f t="shared" ref="H42:H73" si="20">IF(AA42="B","B"&amp;REPLACE(AB42, 1, 1, ""),"")</f>
        <v>B</v>
      </c>
      <c r="I42" s="46"/>
      <c r="J42" s="48"/>
      <c r="K42" s="45"/>
      <c r="L42" s="46"/>
      <c r="M42" s="46"/>
      <c r="N42" s="46"/>
      <c r="O42" s="48"/>
      <c r="P42" s="58" t="str">
        <f t="shared" si="10"/>
        <v>N</v>
      </c>
      <c r="Q42" s="59" t="str">
        <f t="shared" si="11"/>
        <v>N</v>
      </c>
      <c r="R42" s="59" t="str">
        <f t="shared" si="12"/>
        <v>N</v>
      </c>
      <c r="S42" s="61"/>
      <c r="T42" s="62"/>
      <c r="U42" s="1" t="str">
        <f>IF(Dashboard!K42="P",IF(U41="",1,U41+1),"")</f>
        <v/>
      </c>
      <c r="V42" s="1" t="str">
        <f>IF(Dashboard!L42="B",IF(V41="",1,V41+1),"")</f>
        <v/>
      </c>
      <c r="W42" s="1" t="str">
        <f t="shared" ref="W42:W73" si="21">IF(U37="",0,U37)&amp;IF(U38="",0,U38)&amp;IF(U39="",0,U39)&amp;IF(U40="",0,U40)&amp;IF(U41="",0,U41)</f>
        <v>00100</v>
      </c>
      <c r="X42" s="1" t="str">
        <f t="shared" ref="X42:X73" si="22">IF(V37="",0,V37)&amp;IF(V38="",0,V38)&amp;IF(V39="",0,V39)&amp;IF(V40="",0,V40)&amp;IF(V41="",0,V41)</f>
        <v>23000</v>
      </c>
      <c r="Y42" s="1" t="str">
        <f t="shared" ref="Y42:Y73" si="23">IF(U39="",0,U39)&amp;IF(U40="",0,U40)&amp;IF(U41="",0,U41)</f>
        <v>100</v>
      </c>
      <c r="Z42" s="1" t="str">
        <f t="shared" ref="Z42:Z73" si="24">IF(V39="",0,V39)&amp;IF(V40="",0,V40)&amp;IF(V41="",0,V41)</f>
        <v>000</v>
      </c>
      <c r="AA42" t="str">
        <f t="shared" si="13"/>
        <v>B</v>
      </c>
    </row>
    <row r="43" spans="1:27" x14ac:dyDescent="0.25">
      <c r="A43" s="45"/>
      <c r="B43" s="46"/>
      <c r="C43" s="46"/>
      <c r="D43" s="47" t="str">
        <f t="shared" si="0"/>
        <v/>
      </c>
      <c r="E43" s="47" t="str">
        <f t="shared" si="1"/>
        <v/>
      </c>
      <c r="F43" s="45"/>
      <c r="G43" s="42" t="str">
        <f t="shared" si="19"/>
        <v/>
      </c>
      <c r="H43" s="42" t="str">
        <f t="shared" si="20"/>
        <v>B</v>
      </c>
      <c r="I43" s="46"/>
      <c r="J43" s="48"/>
      <c r="K43" s="45"/>
      <c r="L43" s="46"/>
      <c r="M43" s="46"/>
      <c r="N43" s="46"/>
      <c r="O43" s="48"/>
      <c r="P43" s="58" t="str">
        <f t="shared" si="10"/>
        <v>N</v>
      </c>
      <c r="Q43" s="59" t="str">
        <f t="shared" si="11"/>
        <v>N</v>
      </c>
      <c r="R43" s="59" t="str">
        <f t="shared" si="12"/>
        <v>N</v>
      </c>
      <c r="S43" s="61"/>
      <c r="T43" s="62"/>
      <c r="U43" s="1" t="str">
        <f>IF(Dashboard!K43="P",IF(U42="",1,U42+1),"")</f>
        <v/>
      </c>
      <c r="V43" s="1" t="str">
        <f>IF(Dashboard!L43="B",IF(V42="",1,V42+1),"")</f>
        <v/>
      </c>
      <c r="W43" s="1" t="str">
        <f t="shared" si="21"/>
        <v>01000</v>
      </c>
      <c r="X43" s="1" t="str">
        <f t="shared" si="22"/>
        <v>30000</v>
      </c>
      <c r="Y43" s="1" t="str">
        <f t="shared" si="23"/>
        <v>000</v>
      </c>
      <c r="Z43" s="1" t="str">
        <f t="shared" si="24"/>
        <v>000</v>
      </c>
      <c r="AA43" t="str">
        <f t="shared" si="13"/>
        <v>B</v>
      </c>
    </row>
    <row r="44" spans="1:27" x14ac:dyDescent="0.25">
      <c r="A44" s="45"/>
      <c r="B44" s="46"/>
      <c r="C44" s="46"/>
      <c r="D44" s="47" t="str">
        <f t="shared" si="0"/>
        <v/>
      </c>
      <c r="E44" s="47" t="str">
        <f t="shared" si="1"/>
        <v/>
      </c>
      <c r="F44" s="45"/>
      <c r="G44" s="42" t="str">
        <f t="shared" si="19"/>
        <v/>
      </c>
      <c r="H44" s="42" t="str">
        <f t="shared" si="20"/>
        <v>B</v>
      </c>
      <c r="I44" s="46"/>
      <c r="J44" s="48"/>
      <c r="K44" s="45"/>
      <c r="L44" s="46"/>
      <c r="M44" s="46"/>
      <c r="N44" s="46"/>
      <c r="O44" s="48"/>
      <c r="P44" s="58" t="str">
        <f t="shared" si="10"/>
        <v>N</v>
      </c>
      <c r="Q44" s="59" t="str">
        <f t="shared" si="11"/>
        <v>N</v>
      </c>
      <c r="R44" s="59" t="str">
        <f t="shared" si="12"/>
        <v>N</v>
      </c>
      <c r="S44" s="61"/>
      <c r="T44" s="62"/>
      <c r="U44" s="1" t="str">
        <f>IF(Dashboard!K44="P",IF(U43="",1,U43+1),"")</f>
        <v/>
      </c>
      <c r="V44" s="1" t="str">
        <f>IF(Dashboard!L44="B",IF(V43="",1,V43+1),"")</f>
        <v/>
      </c>
      <c r="W44" s="1" t="str">
        <f t="shared" si="21"/>
        <v>10000</v>
      </c>
      <c r="X44" s="1" t="str">
        <f t="shared" si="22"/>
        <v>00000</v>
      </c>
      <c r="Y44" s="1" t="str">
        <f t="shared" si="23"/>
        <v>000</v>
      </c>
      <c r="Z44" s="1" t="str">
        <f t="shared" si="24"/>
        <v>000</v>
      </c>
      <c r="AA44" t="str">
        <f t="shared" si="13"/>
        <v>B</v>
      </c>
    </row>
    <row r="45" spans="1:27" x14ac:dyDescent="0.25">
      <c r="A45" s="45"/>
      <c r="B45" s="46"/>
      <c r="C45" s="46"/>
      <c r="D45" s="47" t="str">
        <f t="shared" si="0"/>
        <v/>
      </c>
      <c r="E45" s="47" t="str">
        <f t="shared" si="1"/>
        <v/>
      </c>
      <c r="F45" s="45"/>
      <c r="G45" s="42" t="str">
        <f t="shared" si="19"/>
        <v/>
      </c>
      <c r="H45" s="42" t="str">
        <f t="shared" si="20"/>
        <v>B</v>
      </c>
      <c r="I45" s="46"/>
      <c r="J45" s="48"/>
      <c r="K45" s="45"/>
      <c r="L45" s="46"/>
      <c r="M45" s="46"/>
      <c r="N45" s="46"/>
      <c r="O45" s="48"/>
      <c r="P45" s="58" t="str">
        <f t="shared" si="10"/>
        <v>N</v>
      </c>
      <c r="Q45" s="59" t="str">
        <f t="shared" si="11"/>
        <v>N</v>
      </c>
      <c r="R45" s="59" t="str">
        <f t="shared" si="12"/>
        <v>N</v>
      </c>
      <c r="S45" s="61"/>
      <c r="T45" s="62"/>
      <c r="U45" s="1" t="str">
        <f>IF(Dashboard!K45="P",IF(U44="",1,U44+1),"")</f>
        <v/>
      </c>
      <c r="V45" s="1" t="str">
        <f>IF(Dashboard!L45="B",IF(V44="",1,V44+1),"")</f>
        <v/>
      </c>
      <c r="W45" s="1" t="str">
        <f t="shared" si="21"/>
        <v>00000</v>
      </c>
      <c r="X45" s="1" t="str">
        <f t="shared" si="22"/>
        <v>00000</v>
      </c>
      <c r="Y45" s="1" t="str">
        <f t="shared" si="23"/>
        <v>000</v>
      </c>
      <c r="Z45" s="1" t="str">
        <f t="shared" si="24"/>
        <v>000</v>
      </c>
      <c r="AA45" t="str">
        <f t="shared" si="13"/>
        <v>B</v>
      </c>
    </row>
    <row r="46" spans="1:27" x14ac:dyDescent="0.25">
      <c r="A46" s="45"/>
      <c r="B46" s="46"/>
      <c r="C46" s="46"/>
      <c r="D46" s="47" t="str">
        <f t="shared" si="0"/>
        <v/>
      </c>
      <c r="E46" s="47" t="str">
        <f t="shared" si="1"/>
        <v/>
      </c>
      <c r="F46" s="45"/>
      <c r="G46" s="42" t="str">
        <f t="shared" si="19"/>
        <v/>
      </c>
      <c r="H46" s="42" t="str">
        <f t="shared" si="20"/>
        <v>B</v>
      </c>
      <c r="I46" s="46"/>
      <c r="J46" s="48"/>
      <c r="K46" s="45"/>
      <c r="L46" s="46"/>
      <c r="M46" s="46"/>
      <c r="N46" s="46"/>
      <c r="O46" s="48"/>
      <c r="P46" s="58" t="str">
        <f t="shared" si="10"/>
        <v>N</v>
      </c>
      <c r="Q46" s="59" t="str">
        <f t="shared" si="11"/>
        <v>N</v>
      </c>
      <c r="R46" s="59" t="str">
        <f t="shared" si="12"/>
        <v>N</v>
      </c>
      <c r="S46" s="61"/>
      <c r="T46" s="62"/>
      <c r="U46" s="1" t="str">
        <f>IF(Dashboard!K46="P",IF(U45="",1,U45+1),"")</f>
        <v/>
      </c>
      <c r="V46" s="1" t="str">
        <f>IF(Dashboard!L46="B",IF(V45="",1,V45+1),"")</f>
        <v/>
      </c>
      <c r="W46" s="1" t="str">
        <f t="shared" si="21"/>
        <v>00000</v>
      </c>
      <c r="X46" s="1" t="str">
        <f t="shared" si="22"/>
        <v>00000</v>
      </c>
      <c r="Y46" s="1" t="str">
        <f t="shared" si="23"/>
        <v>000</v>
      </c>
      <c r="Z46" s="1" t="str">
        <f t="shared" si="24"/>
        <v>000</v>
      </c>
      <c r="AA46" t="str">
        <f t="shared" si="13"/>
        <v>B</v>
      </c>
    </row>
    <row r="47" spans="1:27" x14ac:dyDescent="0.25">
      <c r="A47" s="45"/>
      <c r="B47" s="46"/>
      <c r="C47" s="46"/>
      <c r="D47" s="47" t="str">
        <f t="shared" si="0"/>
        <v/>
      </c>
      <c r="E47" s="47" t="str">
        <f t="shared" si="1"/>
        <v/>
      </c>
      <c r="F47" s="45"/>
      <c r="G47" s="42" t="str">
        <f t="shared" si="19"/>
        <v/>
      </c>
      <c r="H47" s="42" t="str">
        <f t="shared" si="20"/>
        <v>B</v>
      </c>
      <c r="I47" s="46"/>
      <c r="J47" s="48"/>
      <c r="K47" s="45"/>
      <c r="L47" s="46"/>
      <c r="M47" s="46"/>
      <c r="N47" s="46"/>
      <c r="O47" s="48"/>
      <c r="P47" s="58" t="str">
        <f t="shared" si="10"/>
        <v>N</v>
      </c>
      <c r="Q47" s="59" t="str">
        <f t="shared" si="11"/>
        <v>N</v>
      </c>
      <c r="R47" s="59" t="str">
        <f t="shared" si="12"/>
        <v>N</v>
      </c>
      <c r="S47" s="61"/>
      <c r="T47" s="62"/>
      <c r="U47" s="1" t="str">
        <f>IF(Dashboard!K47="P",IF(U46="",1,U46+1),"")</f>
        <v/>
      </c>
      <c r="V47" s="1" t="str">
        <f>IF(Dashboard!L47="B",IF(V46="",1,V46+1),"")</f>
        <v/>
      </c>
      <c r="W47" s="1" t="str">
        <f t="shared" si="21"/>
        <v>00000</v>
      </c>
      <c r="X47" s="1" t="str">
        <f t="shared" si="22"/>
        <v>00000</v>
      </c>
      <c r="Y47" s="1" t="str">
        <f t="shared" si="23"/>
        <v>000</v>
      </c>
      <c r="Z47" s="1" t="str">
        <f t="shared" si="24"/>
        <v>000</v>
      </c>
      <c r="AA47" t="str">
        <f t="shared" si="13"/>
        <v>B</v>
      </c>
    </row>
    <row r="48" spans="1:27" x14ac:dyDescent="0.25">
      <c r="A48" s="45"/>
      <c r="B48" s="46"/>
      <c r="C48" s="46"/>
      <c r="D48" s="47" t="str">
        <f t="shared" si="0"/>
        <v/>
      </c>
      <c r="E48" s="47" t="str">
        <f t="shared" si="1"/>
        <v/>
      </c>
      <c r="F48" s="45"/>
      <c r="G48" s="42" t="str">
        <f t="shared" si="19"/>
        <v/>
      </c>
      <c r="H48" s="42" t="str">
        <f t="shared" si="20"/>
        <v>B</v>
      </c>
      <c r="I48" s="46"/>
      <c r="J48" s="48"/>
      <c r="K48" s="45"/>
      <c r="L48" s="46"/>
      <c r="M48" s="46"/>
      <c r="N48" s="46"/>
      <c r="O48" s="48"/>
      <c r="P48" s="58" t="str">
        <f t="shared" si="10"/>
        <v>N</v>
      </c>
      <c r="Q48" s="59" t="str">
        <f t="shared" si="11"/>
        <v>N</v>
      </c>
      <c r="R48" s="59" t="str">
        <f t="shared" si="12"/>
        <v>N</v>
      </c>
      <c r="S48" s="61"/>
      <c r="T48" s="62"/>
      <c r="U48" s="1" t="str">
        <f>IF(Dashboard!K48="P",IF(U47="",1,U47+1),"")</f>
        <v/>
      </c>
      <c r="V48" s="1" t="str">
        <f>IF(Dashboard!L48="B",IF(V47="",1,V47+1),"")</f>
        <v/>
      </c>
      <c r="W48" s="1" t="str">
        <f t="shared" si="21"/>
        <v>00000</v>
      </c>
      <c r="X48" s="1" t="str">
        <f t="shared" si="22"/>
        <v>00000</v>
      </c>
      <c r="Y48" s="1" t="str">
        <f t="shared" si="23"/>
        <v>000</v>
      </c>
      <c r="Z48" s="1" t="str">
        <f t="shared" si="24"/>
        <v>000</v>
      </c>
      <c r="AA48" t="str">
        <f t="shared" si="13"/>
        <v>B</v>
      </c>
    </row>
    <row r="49" spans="1:27" x14ac:dyDescent="0.25">
      <c r="A49" s="45"/>
      <c r="B49" s="46"/>
      <c r="C49" s="46"/>
      <c r="D49" s="47" t="str">
        <f t="shared" si="0"/>
        <v/>
      </c>
      <c r="E49" s="47" t="str">
        <f t="shared" si="1"/>
        <v/>
      </c>
      <c r="F49" s="45"/>
      <c r="G49" s="42" t="str">
        <f t="shared" si="19"/>
        <v/>
      </c>
      <c r="H49" s="42" t="str">
        <f t="shared" si="20"/>
        <v>B</v>
      </c>
      <c r="I49" s="46"/>
      <c r="J49" s="48"/>
      <c r="K49" s="45"/>
      <c r="L49" s="46"/>
      <c r="M49" s="46"/>
      <c r="N49" s="46"/>
      <c r="O49" s="48"/>
      <c r="P49" s="58" t="str">
        <f t="shared" si="10"/>
        <v>N</v>
      </c>
      <c r="Q49" s="59" t="str">
        <f t="shared" si="11"/>
        <v>N</v>
      </c>
      <c r="R49" s="59" t="str">
        <f t="shared" si="12"/>
        <v>N</v>
      </c>
      <c r="S49" s="61"/>
      <c r="T49" s="62"/>
      <c r="U49" s="1" t="str">
        <f>IF(Dashboard!K49="P",IF(U48="",1,U48+1),"")</f>
        <v/>
      </c>
      <c r="V49" s="1" t="str">
        <f>IF(Dashboard!L49="B",IF(V48="",1,V48+1),"")</f>
        <v/>
      </c>
      <c r="W49" s="1" t="str">
        <f t="shared" si="21"/>
        <v>00000</v>
      </c>
      <c r="X49" s="1" t="str">
        <f t="shared" si="22"/>
        <v>00000</v>
      </c>
      <c r="Y49" s="1" t="str">
        <f t="shared" si="23"/>
        <v>000</v>
      </c>
      <c r="Z49" s="1" t="str">
        <f t="shared" si="24"/>
        <v>000</v>
      </c>
      <c r="AA49" t="str">
        <f t="shared" si="13"/>
        <v>B</v>
      </c>
    </row>
    <row r="50" spans="1:27" x14ac:dyDescent="0.25">
      <c r="A50" s="45"/>
      <c r="B50" s="46"/>
      <c r="C50" s="46"/>
      <c r="D50" s="47" t="str">
        <f t="shared" si="0"/>
        <v/>
      </c>
      <c r="E50" s="47" t="str">
        <f t="shared" si="1"/>
        <v/>
      </c>
      <c r="F50" s="45"/>
      <c r="G50" s="42" t="str">
        <f t="shared" si="19"/>
        <v/>
      </c>
      <c r="H50" s="42" t="str">
        <f t="shared" si="20"/>
        <v>B</v>
      </c>
      <c r="I50" s="46"/>
      <c r="J50" s="48"/>
      <c r="K50" s="45"/>
      <c r="L50" s="46"/>
      <c r="M50" s="46"/>
      <c r="N50" s="46"/>
      <c r="O50" s="48"/>
      <c r="P50" s="58" t="str">
        <f t="shared" si="10"/>
        <v>N</v>
      </c>
      <c r="Q50" s="59" t="str">
        <f t="shared" si="11"/>
        <v>N</v>
      </c>
      <c r="R50" s="59" t="str">
        <f t="shared" si="12"/>
        <v>N</v>
      </c>
      <c r="S50" s="61"/>
      <c r="T50" s="62"/>
      <c r="U50" s="1" t="str">
        <f>IF(Dashboard!K50="P",IF(U49="",1,U49+1),"")</f>
        <v/>
      </c>
      <c r="V50" s="1" t="str">
        <f>IF(Dashboard!L50="B",IF(V49="",1,V49+1),"")</f>
        <v/>
      </c>
      <c r="W50" s="1" t="str">
        <f t="shared" si="21"/>
        <v>00000</v>
      </c>
      <c r="X50" s="1" t="str">
        <f t="shared" si="22"/>
        <v>00000</v>
      </c>
      <c r="Y50" s="1" t="str">
        <f t="shared" si="23"/>
        <v>000</v>
      </c>
      <c r="Z50" s="1" t="str">
        <f t="shared" si="24"/>
        <v>000</v>
      </c>
      <c r="AA50" t="str">
        <f t="shared" si="13"/>
        <v>B</v>
      </c>
    </row>
    <row r="51" spans="1:27" x14ac:dyDescent="0.25">
      <c r="A51" s="45"/>
      <c r="B51" s="46"/>
      <c r="C51" s="46"/>
      <c r="D51" s="47" t="str">
        <f t="shared" si="0"/>
        <v/>
      </c>
      <c r="E51" s="47" t="str">
        <f t="shared" si="1"/>
        <v/>
      </c>
      <c r="F51" s="45"/>
      <c r="G51" s="42" t="str">
        <f t="shared" si="19"/>
        <v/>
      </c>
      <c r="H51" s="42" t="str">
        <f t="shared" si="20"/>
        <v>B</v>
      </c>
      <c r="I51" s="46"/>
      <c r="J51" s="48"/>
      <c r="K51" s="45"/>
      <c r="L51" s="46"/>
      <c r="M51" s="46"/>
      <c r="N51" s="46"/>
      <c r="O51" s="48"/>
      <c r="P51" s="58" t="str">
        <f t="shared" si="10"/>
        <v>N</v>
      </c>
      <c r="Q51" s="59" t="str">
        <f t="shared" si="11"/>
        <v>N</v>
      </c>
      <c r="R51" s="59" t="str">
        <f t="shared" si="12"/>
        <v>N</v>
      </c>
      <c r="S51" s="61"/>
      <c r="T51" s="62"/>
      <c r="U51" s="1" t="str">
        <f>IF(Dashboard!K51="P",IF(U50="",1,U50+1),"")</f>
        <v/>
      </c>
      <c r="V51" s="1" t="str">
        <f>IF(Dashboard!L51="B",IF(V50="",1,V50+1),"")</f>
        <v/>
      </c>
      <c r="W51" s="1" t="str">
        <f t="shared" si="21"/>
        <v>00000</v>
      </c>
      <c r="X51" s="1" t="str">
        <f t="shared" si="22"/>
        <v>00000</v>
      </c>
      <c r="Y51" s="1" t="str">
        <f t="shared" si="23"/>
        <v>000</v>
      </c>
      <c r="Z51" s="1" t="str">
        <f t="shared" si="24"/>
        <v>000</v>
      </c>
      <c r="AA51" t="str">
        <f t="shared" si="13"/>
        <v>B</v>
      </c>
    </row>
    <row r="52" spans="1:27" x14ac:dyDescent="0.25">
      <c r="A52" s="45"/>
      <c r="B52" s="46"/>
      <c r="C52" s="46"/>
      <c r="D52" s="47" t="str">
        <f t="shared" si="0"/>
        <v/>
      </c>
      <c r="E52" s="47" t="str">
        <f t="shared" si="1"/>
        <v/>
      </c>
      <c r="F52" s="45"/>
      <c r="G52" s="42" t="str">
        <f t="shared" ref="G52:G83" si="25">IF(AA52="P","P"&amp;REPLACE(AB52, 1, 1, ""),"")</f>
        <v/>
      </c>
      <c r="H52" s="42" t="str">
        <f t="shared" si="20"/>
        <v>B</v>
      </c>
      <c r="I52" s="46"/>
      <c r="J52" s="48"/>
      <c r="K52" s="45"/>
      <c r="L52" s="46"/>
      <c r="M52" s="46"/>
      <c r="N52" s="46"/>
      <c r="O52" s="48"/>
      <c r="P52" s="58" t="str">
        <f t="shared" si="10"/>
        <v>N</v>
      </c>
      <c r="Q52" s="59" t="str">
        <f t="shared" si="11"/>
        <v>N</v>
      </c>
      <c r="R52" s="59" t="str">
        <f t="shared" si="12"/>
        <v>N</v>
      </c>
      <c r="S52" s="61"/>
      <c r="T52" s="62"/>
      <c r="U52" s="1" t="str">
        <f>IF(Dashboard!K52="P",IF(U51="",1,U51+1),"")</f>
        <v/>
      </c>
      <c r="V52" s="1" t="str">
        <f>IF(Dashboard!L52="B",IF(V51="",1,V51+1),"")</f>
        <v/>
      </c>
      <c r="W52" s="1" t="str">
        <f t="shared" si="21"/>
        <v>00000</v>
      </c>
      <c r="X52" s="1" t="str">
        <f t="shared" si="22"/>
        <v>00000</v>
      </c>
      <c r="Y52" s="1" t="str">
        <f t="shared" si="23"/>
        <v>000</v>
      </c>
      <c r="Z52" s="1" t="str">
        <f t="shared" si="24"/>
        <v>000</v>
      </c>
      <c r="AA52" t="str">
        <f t="shared" si="13"/>
        <v>B</v>
      </c>
    </row>
    <row r="53" spans="1:27" x14ac:dyDescent="0.25">
      <c r="A53" s="45"/>
      <c r="B53" s="46"/>
      <c r="C53" s="46"/>
      <c r="D53" s="47" t="str">
        <f t="shared" si="0"/>
        <v/>
      </c>
      <c r="E53" s="47" t="str">
        <f t="shared" si="1"/>
        <v/>
      </c>
      <c r="F53" s="45"/>
      <c r="G53" s="42" t="str">
        <f t="shared" si="25"/>
        <v/>
      </c>
      <c r="H53" s="42" t="str">
        <f t="shared" si="20"/>
        <v>B</v>
      </c>
      <c r="I53" s="46"/>
      <c r="J53" s="48"/>
      <c r="K53" s="45"/>
      <c r="L53" s="46"/>
      <c r="M53" s="46"/>
      <c r="N53" s="46"/>
      <c r="O53" s="48"/>
      <c r="P53" s="58" t="str">
        <f t="shared" si="10"/>
        <v>N</v>
      </c>
      <c r="Q53" s="59" t="str">
        <f t="shared" si="11"/>
        <v>N</v>
      </c>
      <c r="R53" s="59" t="str">
        <f t="shared" si="12"/>
        <v>N</v>
      </c>
      <c r="S53" s="61"/>
      <c r="T53" s="62"/>
      <c r="U53" s="1" t="str">
        <f>IF(Dashboard!K53="P",IF(U52="",1,U52+1),"")</f>
        <v/>
      </c>
      <c r="V53" s="1" t="str">
        <f>IF(Dashboard!L53="B",IF(V52="",1,V52+1),"")</f>
        <v/>
      </c>
      <c r="W53" s="1" t="str">
        <f t="shared" si="21"/>
        <v>00000</v>
      </c>
      <c r="X53" s="1" t="str">
        <f t="shared" si="22"/>
        <v>00000</v>
      </c>
      <c r="Y53" s="1" t="str">
        <f t="shared" si="23"/>
        <v>000</v>
      </c>
      <c r="Z53" s="1" t="str">
        <f t="shared" si="24"/>
        <v>000</v>
      </c>
      <c r="AA53" t="str">
        <f t="shared" si="13"/>
        <v>B</v>
      </c>
    </row>
    <row r="54" spans="1:27" x14ac:dyDescent="0.25">
      <c r="A54" s="45"/>
      <c r="B54" s="46"/>
      <c r="C54" s="46"/>
      <c r="D54" s="47" t="str">
        <f t="shared" si="0"/>
        <v/>
      </c>
      <c r="E54" s="47" t="str">
        <f t="shared" si="1"/>
        <v/>
      </c>
      <c r="F54" s="45"/>
      <c r="G54" s="42" t="str">
        <f t="shared" si="25"/>
        <v/>
      </c>
      <c r="H54" s="42" t="str">
        <f t="shared" si="20"/>
        <v>B</v>
      </c>
      <c r="I54" s="46"/>
      <c r="J54" s="48"/>
      <c r="K54" s="45"/>
      <c r="L54" s="46"/>
      <c r="M54" s="46"/>
      <c r="N54" s="46"/>
      <c r="O54" s="48"/>
      <c r="P54" s="58" t="str">
        <f t="shared" si="10"/>
        <v>N</v>
      </c>
      <c r="Q54" s="59" t="str">
        <f t="shared" si="11"/>
        <v>N</v>
      </c>
      <c r="R54" s="59" t="str">
        <f t="shared" si="12"/>
        <v>N</v>
      </c>
      <c r="S54" s="61"/>
      <c r="T54" s="62"/>
      <c r="U54" s="1" t="str">
        <f>IF(Dashboard!K54="P",IF(U53="",1,U53+1),"")</f>
        <v/>
      </c>
      <c r="V54" s="1" t="str">
        <f>IF(Dashboard!L54="B",IF(V53="",1,V53+1),"")</f>
        <v/>
      </c>
      <c r="W54" s="1" t="str">
        <f t="shared" si="21"/>
        <v>00000</v>
      </c>
      <c r="X54" s="1" t="str">
        <f t="shared" si="22"/>
        <v>00000</v>
      </c>
      <c r="Y54" s="1" t="str">
        <f t="shared" si="23"/>
        <v>000</v>
      </c>
      <c r="Z54" s="1" t="str">
        <f t="shared" si="24"/>
        <v>000</v>
      </c>
      <c r="AA54" t="str">
        <f t="shared" si="13"/>
        <v>B</v>
      </c>
    </row>
    <row r="55" spans="1:27" x14ac:dyDescent="0.25">
      <c r="A55" s="45"/>
      <c r="B55" s="46"/>
      <c r="C55" s="46"/>
      <c r="D55" s="47" t="str">
        <f t="shared" si="0"/>
        <v/>
      </c>
      <c r="E55" s="47" t="str">
        <f t="shared" si="1"/>
        <v/>
      </c>
      <c r="F55" s="45"/>
      <c r="G55" s="42" t="str">
        <f t="shared" si="25"/>
        <v/>
      </c>
      <c r="H55" s="42" t="str">
        <f t="shared" si="20"/>
        <v>B</v>
      </c>
      <c r="I55" s="46"/>
      <c r="J55" s="48"/>
      <c r="K55" s="45"/>
      <c r="L55" s="46"/>
      <c r="M55" s="46"/>
      <c r="N55" s="46"/>
      <c r="O55" s="48"/>
      <c r="P55" s="58" t="str">
        <f t="shared" si="10"/>
        <v>N</v>
      </c>
      <c r="Q55" s="59" t="str">
        <f t="shared" si="11"/>
        <v>N</v>
      </c>
      <c r="R55" s="59" t="str">
        <f t="shared" si="12"/>
        <v>N</v>
      </c>
      <c r="S55" s="61"/>
      <c r="T55" s="62"/>
      <c r="U55" s="1" t="str">
        <f>IF(Dashboard!K55="P",IF(U54="",1,U54+1),"")</f>
        <v/>
      </c>
      <c r="V55" s="1" t="str">
        <f>IF(Dashboard!L55="B",IF(V54="",1,V54+1),"")</f>
        <v/>
      </c>
      <c r="W55" s="1" t="str">
        <f t="shared" si="21"/>
        <v>00000</v>
      </c>
      <c r="X55" s="1" t="str">
        <f t="shared" si="22"/>
        <v>00000</v>
      </c>
      <c r="Y55" s="1" t="str">
        <f t="shared" si="23"/>
        <v>000</v>
      </c>
      <c r="Z55" s="1" t="str">
        <f t="shared" si="24"/>
        <v>000</v>
      </c>
      <c r="AA55" t="str">
        <f t="shared" si="13"/>
        <v>B</v>
      </c>
    </row>
    <row r="56" spans="1:27" x14ac:dyDescent="0.25">
      <c r="A56" s="45"/>
      <c r="B56" s="46"/>
      <c r="C56" s="46"/>
      <c r="D56" s="47" t="str">
        <f t="shared" si="0"/>
        <v/>
      </c>
      <c r="E56" s="47" t="str">
        <f t="shared" si="1"/>
        <v/>
      </c>
      <c r="F56" s="45"/>
      <c r="G56" s="42" t="str">
        <f t="shared" si="25"/>
        <v/>
      </c>
      <c r="H56" s="42" t="str">
        <f t="shared" si="20"/>
        <v>B</v>
      </c>
      <c r="I56" s="46"/>
      <c r="J56" s="48"/>
      <c r="K56" s="45"/>
      <c r="L56" s="46"/>
      <c r="M56" s="46"/>
      <c r="N56" s="46"/>
      <c r="O56" s="48"/>
      <c r="P56" s="58" t="str">
        <f t="shared" si="10"/>
        <v>N</v>
      </c>
      <c r="Q56" s="59" t="str">
        <f t="shared" si="11"/>
        <v>N</v>
      </c>
      <c r="R56" s="59" t="str">
        <f t="shared" si="12"/>
        <v>N</v>
      </c>
      <c r="S56" s="61"/>
      <c r="T56" s="62"/>
      <c r="U56" s="1" t="str">
        <f>IF(Dashboard!K56="P",IF(U55="",1,U55+1),"")</f>
        <v/>
      </c>
      <c r="V56" s="1" t="str">
        <f>IF(Dashboard!L56="B",IF(V55="",1,V55+1),"")</f>
        <v/>
      </c>
      <c r="W56" s="1" t="str">
        <f t="shared" si="21"/>
        <v>00000</v>
      </c>
      <c r="X56" s="1" t="str">
        <f t="shared" si="22"/>
        <v>00000</v>
      </c>
      <c r="Y56" s="1" t="str">
        <f t="shared" si="23"/>
        <v>000</v>
      </c>
      <c r="Z56" s="1" t="str">
        <f t="shared" si="24"/>
        <v>000</v>
      </c>
      <c r="AA56" t="str">
        <f t="shared" si="13"/>
        <v>B</v>
      </c>
    </row>
    <row r="57" spans="1:27" x14ac:dyDescent="0.25">
      <c r="A57" s="45"/>
      <c r="B57" s="46"/>
      <c r="C57" s="46"/>
      <c r="D57" s="47" t="str">
        <f t="shared" si="0"/>
        <v/>
      </c>
      <c r="E57" s="47" t="str">
        <f t="shared" si="1"/>
        <v/>
      </c>
      <c r="F57" s="45"/>
      <c r="G57" s="42" t="str">
        <f t="shared" si="25"/>
        <v/>
      </c>
      <c r="H57" s="42" t="str">
        <f t="shared" si="20"/>
        <v>B</v>
      </c>
      <c r="I57" s="46"/>
      <c r="J57" s="48"/>
      <c r="K57" s="45"/>
      <c r="L57" s="46"/>
      <c r="M57" s="46"/>
      <c r="N57" s="46"/>
      <c r="O57" s="48"/>
      <c r="P57" s="58" t="str">
        <f t="shared" si="10"/>
        <v>N</v>
      </c>
      <c r="Q57" s="59" t="str">
        <f t="shared" si="11"/>
        <v>N</v>
      </c>
      <c r="R57" s="59" t="str">
        <f t="shared" si="12"/>
        <v>N</v>
      </c>
      <c r="S57" s="61"/>
      <c r="T57" s="62"/>
      <c r="U57" s="1" t="str">
        <f>IF(Dashboard!K57="P",IF(U56="",1,U56+1),"")</f>
        <v/>
      </c>
      <c r="V57" s="1" t="str">
        <f>IF(Dashboard!L57="B",IF(V56="",1,V56+1),"")</f>
        <v/>
      </c>
      <c r="W57" s="1" t="str">
        <f t="shared" si="21"/>
        <v>00000</v>
      </c>
      <c r="X57" s="1" t="str">
        <f t="shared" si="22"/>
        <v>00000</v>
      </c>
      <c r="Y57" s="1" t="str">
        <f t="shared" si="23"/>
        <v>000</v>
      </c>
      <c r="Z57" s="1" t="str">
        <f t="shared" si="24"/>
        <v>000</v>
      </c>
      <c r="AA57" t="str">
        <f t="shared" si="13"/>
        <v>B</v>
      </c>
    </row>
    <row r="58" spans="1:27" x14ac:dyDescent="0.25">
      <c r="A58" s="45"/>
      <c r="B58" s="46"/>
      <c r="C58" s="46"/>
      <c r="D58" s="47" t="str">
        <f t="shared" si="0"/>
        <v/>
      </c>
      <c r="E58" s="47" t="str">
        <f t="shared" si="1"/>
        <v/>
      </c>
      <c r="F58" s="45"/>
      <c r="G58" s="42" t="str">
        <f t="shared" si="25"/>
        <v/>
      </c>
      <c r="H58" s="42" t="str">
        <f t="shared" si="20"/>
        <v>B</v>
      </c>
      <c r="I58" s="46"/>
      <c r="J58" s="48"/>
      <c r="K58" s="45"/>
      <c r="L58" s="46"/>
      <c r="M58" s="46"/>
      <c r="N58" s="46"/>
      <c r="O58" s="48"/>
      <c r="P58" s="58" t="str">
        <f t="shared" si="10"/>
        <v>N</v>
      </c>
      <c r="Q58" s="59" t="str">
        <f t="shared" si="11"/>
        <v>N</v>
      </c>
      <c r="R58" s="59" t="str">
        <f t="shared" si="12"/>
        <v>N</v>
      </c>
      <c r="S58" s="61"/>
      <c r="T58" s="62"/>
      <c r="U58" s="1" t="str">
        <f>IF(Dashboard!K58="P",IF(U57="",1,U57+1),"")</f>
        <v/>
      </c>
      <c r="V58" s="1" t="str">
        <f>IF(Dashboard!L58="B",IF(V57="",1,V57+1),"")</f>
        <v/>
      </c>
      <c r="W58" s="1" t="str">
        <f t="shared" si="21"/>
        <v>00000</v>
      </c>
      <c r="X58" s="1" t="str">
        <f t="shared" si="22"/>
        <v>00000</v>
      </c>
      <c r="Y58" s="1" t="str">
        <f t="shared" si="23"/>
        <v>000</v>
      </c>
      <c r="Z58" s="1" t="str">
        <f t="shared" si="24"/>
        <v>000</v>
      </c>
      <c r="AA58" t="str">
        <f t="shared" si="13"/>
        <v>B</v>
      </c>
    </row>
    <row r="59" spans="1:27" x14ac:dyDescent="0.25">
      <c r="A59" s="45"/>
      <c r="B59" s="46"/>
      <c r="C59" s="46"/>
      <c r="D59" s="47" t="str">
        <f t="shared" si="0"/>
        <v/>
      </c>
      <c r="E59" s="47" t="str">
        <f t="shared" si="1"/>
        <v/>
      </c>
      <c r="F59" s="45"/>
      <c r="G59" s="42" t="str">
        <f t="shared" si="25"/>
        <v/>
      </c>
      <c r="H59" s="42" t="str">
        <f t="shared" si="20"/>
        <v>B</v>
      </c>
      <c r="I59" s="46"/>
      <c r="J59" s="48"/>
      <c r="K59" s="45"/>
      <c r="L59" s="46"/>
      <c r="M59" s="46"/>
      <c r="N59" s="46"/>
      <c r="O59" s="48"/>
      <c r="P59" s="58" t="str">
        <f t="shared" si="10"/>
        <v>N</v>
      </c>
      <c r="Q59" s="59" t="str">
        <f t="shared" si="11"/>
        <v>N</v>
      </c>
      <c r="R59" s="59" t="str">
        <f t="shared" si="12"/>
        <v>N</v>
      </c>
      <c r="S59" s="61"/>
      <c r="T59" s="62"/>
      <c r="U59" s="1" t="str">
        <f>IF(Dashboard!K59="P",IF(U58="",1,U58+1),"")</f>
        <v/>
      </c>
      <c r="V59" s="1" t="str">
        <f>IF(Dashboard!L59="B",IF(V58="",1,V58+1),"")</f>
        <v/>
      </c>
      <c r="W59" s="1" t="str">
        <f t="shared" si="21"/>
        <v>00000</v>
      </c>
      <c r="X59" s="1" t="str">
        <f t="shared" si="22"/>
        <v>00000</v>
      </c>
      <c r="Y59" s="1" t="str">
        <f t="shared" si="23"/>
        <v>000</v>
      </c>
      <c r="Z59" s="1" t="str">
        <f t="shared" si="24"/>
        <v>000</v>
      </c>
      <c r="AA59" t="str">
        <f t="shared" si="13"/>
        <v>B</v>
      </c>
    </row>
    <row r="60" spans="1:27" x14ac:dyDescent="0.25">
      <c r="A60" s="45"/>
      <c r="B60" s="46"/>
      <c r="C60" s="46"/>
      <c r="D60" s="47" t="str">
        <f t="shared" si="0"/>
        <v/>
      </c>
      <c r="E60" s="47" t="str">
        <f t="shared" si="1"/>
        <v/>
      </c>
      <c r="F60" s="45"/>
      <c r="G60" s="42" t="str">
        <f t="shared" si="25"/>
        <v/>
      </c>
      <c r="H60" s="42" t="str">
        <f t="shared" si="20"/>
        <v>B</v>
      </c>
      <c r="I60" s="46"/>
      <c r="J60" s="48"/>
      <c r="K60" s="45"/>
      <c r="L60" s="46"/>
      <c r="M60" s="46"/>
      <c r="N60" s="46"/>
      <c r="O60" s="48"/>
      <c r="P60" s="58" t="str">
        <f t="shared" si="10"/>
        <v>N</v>
      </c>
      <c r="Q60" s="59" t="str">
        <f t="shared" si="11"/>
        <v>N</v>
      </c>
      <c r="R60" s="59" t="str">
        <f t="shared" si="12"/>
        <v>N</v>
      </c>
      <c r="S60" s="61"/>
      <c r="T60" s="62"/>
      <c r="U60" s="1" t="str">
        <f>IF(Dashboard!K60="P",IF(U59="",1,U59+1),"")</f>
        <v/>
      </c>
      <c r="V60" s="1" t="str">
        <f>IF(Dashboard!L60="B",IF(V59="",1,V59+1),"")</f>
        <v/>
      </c>
      <c r="W60" s="1" t="str">
        <f t="shared" si="21"/>
        <v>00000</v>
      </c>
      <c r="X60" s="1" t="str">
        <f t="shared" si="22"/>
        <v>00000</v>
      </c>
      <c r="Y60" s="1" t="str">
        <f t="shared" si="23"/>
        <v>000</v>
      </c>
      <c r="Z60" s="1" t="str">
        <f t="shared" si="24"/>
        <v>000</v>
      </c>
      <c r="AA60" t="str">
        <f t="shared" si="13"/>
        <v>B</v>
      </c>
    </row>
    <row r="61" spans="1:27" x14ac:dyDescent="0.25">
      <c r="A61" s="45"/>
      <c r="B61" s="46"/>
      <c r="C61" s="46"/>
      <c r="D61" s="47" t="str">
        <f t="shared" si="0"/>
        <v/>
      </c>
      <c r="E61" s="47" t="str">
        <f t="shared" si="1"/>
        <v/>
      </c>
      <c r="F61" s="45"/>
      <c r="G61" s="42" t="str">
        <f t="shared" si="25"/>
        <v/>
      </c>
      <c r="H61" s="42" t="str">
        <f t="shared" si="20"/>
        <v>B</v>
      </c>
      <c r="I61" s="46"/>
      <c r="J61" s="48"/>
      <c r="K61" s="45"/>
      <c r="L61" s="46"/>
      <c r="M61" s="46"/>
      <c r="N61" s="46"/>
      <c r="O61" s="48"/>
      <c r="P61" s="58" t="str">
        <f t="shared" si="10"/>
        <v>N</v>
      </c>
      <c r="Q61" s="59" t="str">
        <f t="shared" si="11"/>
        <v>N</v>
      </c>
      <c r="R61" s="59" t="str">
        <f t="shared" si="12"/>
        <v>N</v>
      </c>
      <c r="S61" s="61"/>
      <c r="T61" s="62"/>
      <c r="U61" s="1" t="str">
        <f>IF(Dashboard!K61="P",IF(U60="",1,U60+1),"")</f>
        <v/>
      </c>
      <c r="V61" s="1" t="str">
        <f>IF(Dashboard!L61="B",IF(V60="",1,V60+1),"")</f>
        <v/>
      </c>
      <c r="W61" s="1" t="str">
        <f t="shared" si="21"/>
        <v>00000</v>
      </c>
      <c r="X61" s="1" t="str">
        <f t="shared" si="22"/>
        <v>00000</v>
      </c>
      <c r="Y61" s="1" t="str">
        <f t="shared" si="23"/>
        <v>000</v>
      </c>
      <c r="Z61" s="1" t="str">
        <f t="shared" si="24"/>
        <v>000</v>
      </c>
      <c r="AA61" t="str">
        <f t="shared" si="13"/>
        <v>B</v>
      </c>
    </row>
    <row r="62" spans="1:27" x14ac:dyDescent="0.25">
      <c r="A62" s="45"/>
      <c r="B62" s="46"/>
      <c r="C62" s="46"/>
      <c r="D62" s="47" t="str">
        <f t="shared" si="0"/>
        <v/>
      </c>
      <c r="E62" s="47" t="str">
        <f t="shared" si="1"/>
        <v/>
      </c>
      <c r="F62" s="45"/>
      <c r="G62" s="42" t="str">
        <f t="shared" si="25"/>
        <v/>
      </c>
      <c r="H62" s="42" t="str">
        <f t="shared" si="20"/>
        <v>B</v>
      </c>
      <c r="I62" s="46"/>
      <c r="J62" s="48"/>
      <c r="K62" s="45"/>
      <c r="L62" s="46"/>
      <c r="M62" s="46"/>
      <c r="N62" s="46"/>
      <c r="O62" s="48"/>
      <c r="P62" s="58" t="str">
        <f t="shared" si="10"/>
        <v>N</v>
      </c>
      <c r="Q62" s="59" t="str">
        <f t="shared" si="11"/>
        <v>N</v>
      </c>
      <c r="R62" s="59" t="str">
        <f t="shared" si="12"/>
        <v>N</v>
      </c>
      <c r="S62" s="61"/>
      <c r="T62" s="62"/>
      <c r="U62" s="1" t="str">
        <f>IF(Dashboard!K62="P",IF(U61="",1,U61+1),"")</f>
        <v/>
      </c>
      <c r="V62" s="1" t="str">
        <f>IF(Dashboard!L62="B",IF(V61="",1,V61+1),"")</f>
        <v/>
      </c>
      <c r="W62" s="1" t="str">
        <f t="shared" si="21"/>
        <v>00000</v>
      </c>
      <c r="X62" s="1" t="str">
        <f t="shared" si="22"/>
        <v>00000</v>
      </c>
      <c r="Y62" s="1" t="str">
        <f t="shared" si="23"/>
        <v>000</v>
      </c>
      <c r="Z62" s="1" t="str">
        <f t="shared" si="24"/>
        <v>000</v>
      </c>
      <c r="AA62" t="str">
        <f t="shared" si="13"/>
        <v>B</v>
      </c>
    </row>
    <row r="63" spans="1:27" x14ac:dyDescent="0.25">
      <c r="A63" s="45"/>
      <c r="B63" s="46"/>
      <c r="C63" s="46"/>
      <c r="D63" s="47" t="str">
        <f t="shared" si="0"/>
        <v/>
      </c>
      <c r="E63" s="47" t="str">
        <f t="shared" si="1"/>
        <v/>
      </c>
      <c r="F63" s="45"/>
      <c r="G63" s="42" t="str">
        <f t="shared" si="25"/>
        <v/>
      </c>
      <c r="H63" s="42" t="str">
        <f t="shared" si="20"/>
        <v>B</v>
      </c>
      <c r="I63" s="46"/>
      <c r="J63" s="48"/>
      <c r="K63" s="45"/>
      <c r="L63" s="46"/>
      <c r="M63" s="46"/>
      <c r="N63" s="46"/>
      <c r="O63" s="48"/>
      <c r="P63" s="58" t="str">
        <f t="shared" si="10"/>
        <v>N</v>
      </c>
      <c r="Q63" s="59" t="str">
        <f t="shared" si="11"/>
        <v>N</v>
      </c>
      <c r="R63" s="59" t="str">
        <f t="shared" si="12"/>
        <v>N</v>
      </c>
      <c r="S63" s="61"/>
      <c r="T63" s="62"/>
      <c r="U63" s="1" t="str">
        <f>IF(Dashboard!K63="P",IF(U62="",1,U62+1),"")</f>
        <v/>
      </c>
      <c r="V63" s="1" t="str">
        <f>IF(Dashboard!L63="B",IF(V62="",1,V62+1),"")</f>
        <v/>
      </c>
      <c r="W63" s="1" t="str">
        <f t="shared" si="21"/>
        <v>00000</v>
      </c>
      <c r="X63" s="1" t="str">
        <f t="shared" si="22"/>
        <v>00000</v>
      </c>
      <c r="Y63" s="1" t="str">
        <f t="shared" si="23"/>
        <v>000</v>
      </c>
      <c r="Z63" s="1" t="str">
        <f t="shared" si="24"/>
        <v>000</v>
      </c>
      <c r="AA63" t="str">
        <f t="shared" si="13"/>
        <v>B</v>
      </c>
    </row>
    <row r="64" spans="1:27" x14ac:dyDescent="0.25">
      <c r="A64" s="45"/>
      <c r="B64" s="46"/>
      <c r="C64" s="46"/>
      <c r="D64" s="47" t="str">
        <f t="shared" si="0"/>
        <v/>
      </c>
      <c r="E64" s="47" t="str">
        <f t="shared" si="1"/>
        <v/>
      </c>
      <c r="F64" s="45"/>
      <c r="G64" s="42" t="str">
        <f t="shared" si="25"/>
        <v/>
      </c>
      <c r="H64" s="42" t="str">
        <f t="shared" si="20"/>
        <v>B</v>
      </c>
      <c r="I64" s="46"/>
      <c r="J64" s="48"/>
      <c r="K64" s="45"/>
      <c r="L64" s="46"/>
      <c r="M64" s="46"/>
      <c r="N64" s="46"/>
      <c r="O64" s="48"/>
      <c r="P64" s="58" t="str">
        <f t="shared" si="10"/>
        <v>N</v>
      </c>
      <c r="Q64" s="59" t="str">
        <f t="shared" si="11"/>
        <v>N</v>
      </c>
      <c r="R64" s="59" t="str">
        <f t="shared" si="12"/>
        <v>N</v>
      </c>
      <c r="S64" s="61"/>
      <c r="T64" s="62"/>
      <c r="U64" s="1" t="str">
        <f>IF(Dashboard!K64="P",IF(U63="",1,U63+1),"")</f>
        <v/>
      </c>
      <c r="V64" s="1" t="str">
        <f>IF(Dashboard!L64="B",IF(V63="",1,V63+1),"")</f>
        <v/>
      </c>
      <c r="W64" s="1" t="str">
        <f t="shared" si="21"/>
        <v>00000</v>
      </c>
      <c r="X64" s="1" t="str">
        <f t="shared" si="22"/>
        <v>00000</v>
      </c>
      <c r="Y64" s="1" t="str">
        <f t="shared" si="23"/>
        <v>000</v>
      </c>
      <c r="Z64" s="1" t="str">
        <f t="shared" si="24"/>
        <v>000</v>
      </c>
      <c r="AA64" t="str">
        <f t="shared" si="13"/>
        <v>B</v>
      </c>
    </row>
    <row r="65" spans="1:27" x14ac:dyDescent="0.25">
      <c r="A65" s="45"/>
      <c r="B65" s="46"/>
      <c r="C65" s="46"/>
      <c r="D65" s="47" t="str">
        <f t="shared" si="0"/>
        <v/>
      </c>
      <c r="E65" s="47" t="str">
        <f t="shared" si="1"/>
        <v/>
      </c>
      <c r="F65" s="45"/>
      <c r="G65" s="42" t="str">
        <f t="shared" si="25"/>
        <v/>
      </c>
      <c r="H65" s="42" t="str">
        <f t="shared" si="20"/>
        <v>B</v>
      </c>
      <c r="I65" s="46"/>
      <c r="J65" s="48"/>
      <c r="K65" s="45"/>
      <c r="L65" s="46"/>
      <c r="M65" s="46"/>
      <c r="N65" s="46"/>
      <c r="O65" s="48"/>
      <c r="P65" s="58" t="str">
        <f t="shared" si="10"/>
        <v>N</v>
      </c>
      <c r="Q65" s="59" t="str">
        <f t="shared" si="11"/>
        <v>N</v>
      </c>
      <c r="R65" s="59" t="str">
        <f t="shared" si="12"/>
        <v>N</v>
      </c>
      <c r="S65" s="61"/>
      <c r="T65" s="62"/>
      <c r="U65" s="1" t="str">
        <f>IF(Dashboard!K65="P",IF(U64="",1,U64+1),"")</f>
        <v/>
      </c>
      <c r="V65" s="1" t="str">
        <f>IF(Dashboard!L65="B",IF(V64="",1,V64+1),"")</f>
        <v/>
      </c>
      <c r="W65" s="1" t="str">
        <f t="shared" si="21"/>
        <v>00000</v>
      </c>
      <c r="X65" s="1" t="str">
        <f t="shared" si="22"/>
        <v>00000</v>
      </c>
      <c r="Y65" s="1" t="str">
        <f t="shared" si="23"/>
        <v>000</v>
      </c>
      <c r="Z65" s="1" t="str">
        <f t="shared" si="24"/>
        <v>000</v>
      </c>
      <c r="AA65" t="str">
        <f t="shared" si="13"/>
        <v>B</v>
      </c>
    </row>
    <row r="66" spans="1:27" x14ac:dyDescent="0.25">
      <c r="A66" s="45"/>
      <c r="B66" s="46"/>
      <c r="C66" s="46"/>
      <c r="D66" s="47" t="str">
        <f t="shared" si="0"/>
        <v/>
      </c>
      <c r="E66" s="47" t="str">
        <f t="shared" si="1"/>
        <v/>
      </c>
      <c r="F66" s="45"/>
      <c r="G66" s="42" t="str">
        <f t="shared" si="25"/>
        <v/>
      </c>
      <c r="H66" s="42" t="str">
        <f t="shared" si="20"/>
        <v>B</v>
      </c>
      <c r="I66" s="46"/>
      <c r="J66" s="48"/>
      <c r="K66" s="45"/>
      <c r="L66" s="46"/>
      <c r="M66" s="46"/>
      <c r="N66" s="46"/>
      <c r="O66" s="48"/>
      <c r="P66" s="58" t="str">
        <f t="shared" si="10"/>
        <v>N</v>
      </c>
      <c r="Q66" s="59" t="str">
        <f t="shared" si="11"/>
        <v>N</v>
      </c>
      <c r="R66" s="59" t="str">
        <f t="shared" si="12"/>
        <v>N</v>
      </c>
      <c r="S66" s="61"/>
      <c r="T66" s="62"/>
      <c r="U66" s="1" t="str">
        <f>IF(Dashboard!K66="P",IF(U65="",1,U65+1),"")</f>
        <v/>
      </c>
      <c r="V66" s="1" t="str">
        <f>IF(Dashboard!L66="B",IF(V65="",1,V65+1),"")</f>
        <v/>
      </c>
      <c r="W66" s="1" t="str">
        <f t="shared" si="21"/>
        <v>00000</v>
      </c>
      <c r="X66" s="1" t="str">
        <f t="shared" si="22"/>
        <v>00000</v>
      </c>
      <c r="Y66" s="1" t="str">
        <f t="shared" si="23"/>
        <v>000</v>
      </c>
      <c r="Z66" s="1" t="str">
        <f t="shared" si="24"/>
        <v>000</v>
      </c>
      <c r="AA66" t="str">
        <f t="shared" si="13"/>
        <v>B</v>
      </c>
    </row>
    <row r="67" spans="1:27" x14ac:dyDescent="0.25">
      <c r="A67" s="45"/>
      <c r="B67" s="46"/>
      <c r="C67" s="46"/>
      <c r="D67" s="47" t="str">
        <f t="shared" si="0"/>
        <v/>
      </c>
      <c r="E67" s="47" t="str">
        <f t="shared" si="1"/>
        <v/>
      </c>
      <c r="F67" s="45"/>
      <c r="G67" s="42" t="str">
        <f t="shared" si="25"/>
        <v/>
      </c>
      <c r="H67" s="42" t="str">
        <f t="shared" si="20"/>
        <v>B</v>
      </c>
      <c r="I67" s="46"/>
      <c r="J67" s="48"/>
      <c r="K67" s="45"/>
      <c r="L67" s="46"/>
      <c r="M67" s="46"/>
      <c r="N67" s="46"/>
      <c r="O67" s="48"/>
      <c r="P67" s="58" t="str">
        <f t="shared" si="10"/>
        <v>N</v>
      </c>
      <c r="Q67" s="59" t="str">
        <f t="shared" si="11"/>
        <v>N</v>
      </c>
      <c r="R67" s="59" t="str">
        <f t="shared" si="12"/>
        <v>N</v>
      </c>
      <c r="S67" s="61"/>
      <c r="T67" s="62"/>
      <c r="U67" s="1" t="str">
        <f>IF(Dashboard!K67="P",IF(U66="",1,U66+1),"")</f>
        <v/>
      </c>
      <c r="V67" s="1" t="str">
        <f>IF(Dashboard!L67="B",IF(V66="",1,V66+1),"")</f>
        <v/>
      </c>
      <c r="W67" s="1" t="str">
        <f t="shared" si="21"/>
        <v>00000</v>
      </c>
      <c r="X67" s="1" t="str">
        <f t="shared" si="22"/>
        <v>00000</v>
      </c>
      <c r="Y67" s="1" t="str">
        <f t="shared" si="23"/>
        <v>000</v>
      </c>
      <c r="Z67" s="1" t="str">
        <f t="shared" si="24"/>
        <v>000</v>
      </c>
      <c r="AA67" t="str">
        <f t="shared" si="13"/>
        <v>B</v>
      </c>
    </row>
    <row r="68" spans="1:27" x14ac:dyDescent="0.25">
      <c r="A68" s="45"/>
      <c r="B68" s="46"/>
      <c r="C68" s="46"/>
      <c r="D68" s="47" t="str">
        <f t="shared" si="0"/>
        <v/>
      </c>
      <c r="E68" s="47" t="str">
        <f t="shared" si="1"/>
        <v/>
      </c>
      <c r="F68" s="45"/>
      <c r="G68" s="42" t="str">
        <f t="shared" si="25"/>
        <v/>
      </c>
      <c r="H68" s="42" t="str">
        <f t="shared" si="20"/>
        <v>B</v>
      </c>
      <c r="I68" s="46"/>
      <c r="J68" s="48"/>
      <c r="K68" s="45"/>
      <c r="L68" s="46"/>
      <c r="M68" s="46"/>
      <c r="N68" s="46"/>
      <c r="O68" s="48"/>
      <c r="P68" s="58" t="str">
        <f t="shared" si="10"/>
        <v>N</v>
      </c>
      <c r="Q68" s="59" t="str">
        <f t="shared" si="11"/>
        <v>N</v>
      </c>
      <c r="R68" s="59" t="str">
        <f t="shared" si="12"/>
        <v>N</v>
      </c>
      <c r="S68" s="61"/>
      <c r="T68" s="62"/>
      <c r="U68" s="1" t="str">
        <f>IF(Dashboard!K68="P",IF(U67="",1,U67+1),"")</f>
        <v/>
      </c>
      <c r="V68" s="1" t="str">
        <f>IF(Dashboard!L68="B",IF(V67="",1,V67+1),"")</f>
        <v/>
      </c>
      <c r="W68" s="1" t="str">
        <f t="shared" si="21"/>
        <v>00000</v>
      </c>
      <c r="X68" s="1" t="str">
        <f t="shared" si="22"/>
        <v>00000</v>
      </c>
      <c r="Y68" s="1" t="str">
        <f t="shared" si="23"/>
        <v>000</v>
      </c>
      <c r="Z68" s="1" t="str">
        <f t="shared" si="24"/>
        <v>000</v>
      </c>
      <c r="AA68" t="str">
        <f t="shared" si="13"/>
        <v>B</v>
      </c>
    </row>
    <row r="69" spans="1:27" x14ac:dyDescent="0.25">
      <c r="A69" s="45"/>
      <c r="B69" s="46"/>
      <c r="C69" s="46"/>
      <c r="D69" s="47" t="str">
        <f t="shared" si="0"/>
        <v/>
      </c>
      <c r="E69" s="47" t="str">
        <f t="shared" si="1"/>
        <v/>
      </c>
      <c r="F69" s="45"/>
      <c r="G69" s="42" t="str">
        <f t="shared" si="25"/>
        <v/>
      </c>
      <c r="H69" s="42" t="str">
        <f t="shared" si="20"/>
        <v>B</v>
      </c>
      <c r="I69" s="46"/>
      <c r="J69" s="48"/>
      <c r="K69" s="45"/>
      <c r="L69" s="46"/>
      <c r="M69" s="46"/>
      <c r="N69" s="46"/>
      <c r="O69" s="48"/>
      <c r="P69" s="58" t="str">
        <f t="shared" si="10"/>
        <v>N</v>
      </c>
      <c r="Q69" s="59" t="str">
        <f t="shared" si="11"/>
        <v>N</v>
      </c>
      <c r="R69" s="59" t="str">
        <f t="shared" si="12"/>
        <v>N</v>
      </c>
      <c r="S69" s="61"/>
      <c r="T69" s="62"/>
      <c r="U69" s="1" t="str">
        <f>IF(Dashboard!K69="P",IF(U68="",1,U68+1),"")</f>
        <v/>
      </c>
      <c r="V69" s="1" t="str">
        <f>IF(Dashboard!L69="B",IF(V68="",1,V68+1),"")</f>
        <v/>
      </c>
      <c r="W69" s="1" t="str">
        <f t="shared" si="21"/>
        <v>00000</v>
      </c>
      <c r="X69" s="1" t="str">
        <f t="shared" si="22"/>
        <v>00000</v>
      </c>
      <c r="Y69" s="1" t="str">
        <f t="shared" si="23"/>
        <v>000</v>
      </c>
      <c r="Z69" s="1" t="str">
        <f t="shared" si="24"/>
        <v>000</v>
      </c>
      <c r="AA69" t="str">
        <f t="shared" si="13"/>
        <v>B</v>
      </c>
    </row>
    <row r="70" spans="1:27" x14ac:dyDescent="0.25">
      <c r="A70" s="45"/>
      <c r="B70" s="46"/>
      <c r="C70" s="46"/>
      <c r="D70" s="47" t="str">
        <f t="shared" ref="D70:D100" si="26">IF(U70="","","P"&amp;U70)</f>
        <v/>
      </c>
      <c r="E70" s="47" t="str">
        <f t="shared" ref="E70:E100" si="27">IF(V70="","","B"&amp;V70)</f>
        <v/>
      </c>
      <c r="F70" s="45"/>
      <c r="G70" s="42" t="str">
        <f t="shared" si="25"/>
        <v/>
      </c>
      <c r="H70" s="42" t="str">
        <f t="shared" si="20"/>
        <v>B</v>
      </c>
      <c r="I70" s="46"/>
      <c r="J70" s="48"/>
      <c r="K70" s="45"/>
      <c r="L70" s="46"/>
      <c r="M70" s="46"/>
      <c r="N70" s="46"/>
      <c r="O70" s="48"/>
      <c r="P70" s="58" t="str">
        <f t="shared" si="10"/>
        <v>N</v>
      </c>
      <c r="Q70" s="59" t="str">
        <f t="shared" si="11"/>
        <v>N</v>
      </c>
      <c r="R70" s="59" t="str">
        <f t="shared" si="12"/>
        <v>N</v>
      </c>
      <c r="S70" s="61"/>
      <c r="T70" s="62"/>
      <c r="U70" s="1" t="str">
        <f>IF(Dashboard!K70="P",IF(U69="",1,U69+1),"")</f>
        <v/>
      </c>
      <c r="V70" s="1" t="str">
        <f>IF(Dashboard!L70="B",IF(V69="",1,V69+1),"")</f>
        <v/>
      </c>
      <c r="W70" s="1" t="str">
        <f t="shared" si="21"/>
        <v>00000</v>
      </c>
      <c r="X70" s="1" t="str">
        <f t="shared" si="22"/>
        <v>00000</v>
      </c>
      <c r="Y70" s="1" t="str">
        <f t="shared" si="23"/>
        <v>000</v>
      </c>
      <c r="Z70" s="1" t="str">
        <f t="shared" si="24"/>
        <v>000</v>
      </c>
      <c r="AA70" t="str">
        <f t="shared" si="13"/>
        <v>B</v>
      </c>
    </row>
    <row r="71" spans="1:27" x14ac:dyDescent="0.25">
      <c r="A71" s="45"/>
      <c r="B71" s="46"/>
      <c r="C71" s="46"/>
      <c r="D71" s="47" t="str">
        <f t="shared" si="26"/>
        <v/>
      </c>
      <c r="E71" s="47" t="str">
        <f t="shared" si="27"/>
        <v/>
      </c>
      <c r="F71" s="45"/>
      <c r="G71" s="42" t="str">
        <f t="shared" si="25"/>
        <v/>
      </c>
      <c r="H71" s="42" t="str">
        <f t="shared" si="20"/>
        <v>B</v>
      </c>
      <c r="I71" s="46"/>
      <c r="J71" s="48"/>
      <c r="K71" s="45"/>
      <c r="L71" s="46"/>
      <c r="M71" s="46"/>
      <c r="N71" s="46"/>
      <c r="O71" s="48"/>
      <c r="P71" s="58" t="str">
        <f t="shared" si="10"/>
        <v>N</v>
      </c>
      <c r="Q71" s="59" t="str">
        <f t="shared" si="11"/>
        <v>N</v>
      </c>
      <c r="R71" s="59" t="str">
        <f t="shared" si="12"/>
        <v>N</v>
      </c>
      <c r="S71" s="61"/>
      <c r="T71" s="62"/>
      <c r="U71" s="1" t="str">
        <f>IF(Dashboard!K71="P",IF(U70="",1,U70+1),"")</f>
        <v/>
      </c>
      <c r="V71" s="1" t="str">
        <f>IF(Dashboard!L71="B",IF(V70="",1,V70+1),"")</f>
        <v/>
      </c>
      <c r="W71" s="1" t="str">
        <f t="shared" si="21"/>
        <v>00000</v>
      </c>
      <c r="X71" s="1" t="str">
        <f t="shared" si="22"/>
        <v>00000</v>
      </c>
      <c r="Y71" s="1" t="str">
        <f t="shared" si="23"/>
        <v>000</v>
      </c>
      <c r="Z71" s="1" t="str">
        <f t="shared" si="24"/>
        <v>000</v>
      </c>
      <c r="AA71" t="str">
        <f t="shared" si="13"/>
        <v>B</v>
      </c>
    </row>
    <row r="72" spans="1:27" x14ac:dyDescent="0.25">
      <c r="A72" s="45"/>
      <c r="B72" s="46"/>
      <c r="C72" s="46"/>
      <c r="D72" s="47" t="str">
        <f t="shared" si="26"/>
        <v/>
      </c>
      <c r="E72" s="47" t="str">
        <f t="shared" si="27"/>
        <v/>
      </c>
      <c r="F72" s="45"/>
      <c r="G72" s="42" t="str">
        <f t="shared" si="25"/>
        <v/>
      </c>
      <c r="H72" s="42" t="str">
        <f t="shared" si="20"/>
        <v>B</v>
      </c>
      <c r="I72" s="46"/>
      <c r="J72" s="48"/>
      <c r="K72" s="45"/>
      <c r="L72" s="46"/>
      <c r="M72" s="46"/>
      <c r="N72" s="46"/>
      <c r="O72" s="48"/>
      <c r="P72" s="58" t="str">
        <f t="shared" si="10"/>
        <v>N</v>
      </c>
      <c r="Q72" s="59" t="str">
        <f t="shared" si="11"/>
        <v>N</v>
      </c>
      <c r="R72" s="59" t="str">
        <f t="shared" si="12"/>
        <v>N</v>
      </c>
      <c r="S72" s="61"/>
      <c r="T72" s="62"/>
      <c r="U72" s="1" t="str">
        <f>IF(Dashboard!K72="P",IF(U71="",1,U71+1),"")</f>
        <v/>
      </c>
      <c r="V72" s="1" t="str">
        <f>IF(Dashboard!L72="B",IF(V71="",1,V71+1),"")</f>
        <v/>
      </c>
      <c r="W72" s="1" t="str">
        <f t="shared" si="21"/>
        <v>00000</v>
      </c>
      <c r="X72" s="1" t="str">
        <f t="shared" si="22"/>
        <v>00000</v>
      </c>
      <c r="Y72" s="1" t="str">
        <f t="shared" si="23"/>
        <v>000</v>
      </c>
      <c r="Z72" s="1" t="str">
        <f t="shared" si="24"/>
        <v>000</v>
      </c>
      <c r="AA72" t="str">
        <f t="shared" si="13"/>
        <v>B</v>
      </c>
    </row>
    <row r="73" spans="1:27" x14ac:dyDescent="0.25">
      <c r="A73" s="45"/>
      <c r="B73" s="46"/>
      <c r="C73" s="46"/>
      <c r="D73" s="47" t="str">
        <f t="shared" si="26"/>
        <v/>
      </c>
      <c r="E73" s="47" t="str">
        <f t="shared" si="27"/>
        <v/>
      </c>
      <c r="F73" s="45"/>
      <c r="G73" s="42" t="str">
        <f t="shared" si="25"/>
        <v/>
      </c>
      <c r="H73" s="42" t="str">
        <f t="shared" si="20"/>
        <v>B</v>
      </c>
      <c r="I73" s="46"/>
      <c r="J73" s="48"/>
      <c r="K73" s="45"/>
      <c r="L73" s="46"/>
      <c r="M73" s="46"/>
      <c r="N73" s="46"/>
      <c r="O73" s="48"/>
      <c r="P73" s="58" t="str">
        <f t="shared" si="10"/>
        <v>N</v>
      </c>
      <c r="Q73" s="59" t="str">
        <f t="shared" si="11"/>
        <v>N</v>
      </c>
      <c r="R73" s="59" t="str">
        <f t="shared" si="12"/>
        <v>N</v>
      </c>
      <c r="S73" s="61"/>
      <c r="T73" s="62"/>
      <c r="U73" s="1" t="str">
        <f>IF(Dashboard!K73="P",IF(U72="",1,U72+1),"")</f>
        <v/>
      </c>
      <c r="V73" s="1" t="str">
        <f>IF(Dashboard!L73="B",IF(V72="",1,V72+1),"")</f>
        <v/>
      </c>
      <c r="W73" s="1" t="str">
        <f t="shared" si="21"/>
        <v>00000</v>
      </c>
      <c r="X73" s="1" t="str">
        <f t="shared" si="22"/>
        <v>00000</v>
      </c>
      <c r="Y73" s="1" t="str">
        <f t="shared" si="23"/>
        <v>000</v>
      </c>
      <c r="Z73" s="1" t="str">
        <f t="shared" si="24"/>
        <v>000</v>
      </c>
      <c r="AA73" t="str">
        <f t="shared" si="13"/>
        <v>B</v>
      </c>
    </row>
    <row r="74" spans="1:27" x14ac:dyDescent="0.25">
      <c r="A74" s="45"/>
      <c r="B74" s="46"/>
      <c r="C74" s="46"/>
      <c r="D74" s="47" t="str">
        <f t="shared" si="26"/>
        <v/>
      </c>
      <c r="E74" s="47" t="str">
        <f t="shared" si="27"/>
        <v/>
      </c>
      <c r="F74" s="45"/>
      <c r="G74" s="42" t="str">
        <f t="shared" si="25"/>
        <v/>
      </c>
      <c r="H74" s="42" t="str">
        <f t="shared" ref="H74:H100" si="28">IF(AA74="B","B"&amp;REPLACE(AB74, 1, 1, ""),"")</f>
        <v>B</v>
      </c>
      <c r="I74" s="46"/>
      <c r="J74" s="48"/>
      <c r="K74" s="45"/>
      <c r="L74" s="46"/>
      <c r="M74" s="46"/>
      <c r="N74" s="46"/>
      <c r="O74" s="48"/>
      <c r="P74" s="58" t="str">
        <f t="shared" si="10"/>
        <v>N</v>
      </c>
      <c r="Q74" s="59" t="str">
        <f t="shared" si="11"/>
        <v>N</v>
      </c>
      <c r="R74" s="59" t="str">
        <f t="shared" si="12"/>
        <v>N</v>
      </c>
      <c r="S74" s="61"/>
      <c r="T74" s="62"/>
      <c r="U74" s="1" t="str">
        <f>IF(Dashboard!K74="P",IF(U73="",1,U73+1),"")</f>
        <v/>
      </c>
      <c r="V74" s="1" t="str">
        <f>IF(Dashboard!L74="B",IF(V73="",1,V73+1),"")</f>
        <v/>
      </c>
      <c r="W74" s="1" t="str">
        <f t="shared" ref="W74:W100" si="29">IF(U69="",0,U69)&amp;IF(U70="",0,U70)&amp;IF(U71="",0,U71)&amp;IF(U72="",0,U72)&amp;IF(U73="",0,U73)</f>
        <v>00000</v>
      </c>
      <c r="X74" s="1" t="str">
        <f t="shared" ref="X74:X100" si="30">IF(V69="",0,V69)&amp;IF(V70="",0,V70)&amp;IF(V71="",0,V71)&amp;IF(V72="",0,V72)&amp;IF(V73="",0,V73)</f>
        <v>00000</v>
      </c>
      <c r="Y74" s="1" t="str">
        <f t="shared" ref="Y74:Y100" si="31">IF(U71="",0,U71)&amp;IF(U72="",0,U72)&amp;IF(U73="",0,U73)</f>
        <v>000</v>
      </c>
      <c r="Z74" s="1" t="str">
        <f t="shared" ref="Z74:Z100" si="32">IF(V71="",0,V71)&amp;IF(V72="",0,V72)&amp;IF(V73="",0,V73)</f>
        <v>000</v>
      </c>
      <c r="AA74" t="str">
        <f t="shared" si="13"/>
        <v>B</v>
      </c>
    </row>
    <row r="75" spans="1:27" x14ac:dyDescent="0.25">
      <c r="A75" s="45"/>
      <c r="B75" s="46"/>
      <c r="C75" s="46"/>
      <c r="D75" s="47" t="str">
        <f t="shared" si="26"/>
        <v/>
      </c>
      <c r="E75" s="47" t="str">
        <f t="shared" si="27"/>
        <v/>
      </c>
      <c r="F75" s="45"/>
      <c r="G75" s="42" t="str">
        <f t="shared" si="25"/>
        <v/>
      </c>
      <c r="H75" s="42" t="str">
        <f t="shared" si="28"/>
        <v>B</v>
      </c>
      <c r="I75" s="46"/>
      <c r="J75" s="48"/>
      <c r="K75" s="45"/>
      <c r="L75" s="46"/>
      <c r="M75" s="46"/>
      <c r="N75" s="46"/>
      <c r="O75" s="48"/>
      <c r="P75" s="58" t="str">
        <f t="shared" ref="P75:P100" si="33">IF(W75="10101","Y",IF(X75="10101","Y","N"))</f>
        <v>N</v>
      </c>
      <c r="Q75" s="59" t="str">
        <f t="shared" ref="Q75:Q100" si="34">IF(W75="12345","Y",IF(X75="12345","Y","N"))</f>
        <v>N</v>
      </c>
      <c r="R75" s="59" t="str">
        <f t="shared" ref="R75:R100" si="35">IF(Y75="101","Y",IF(Z75="101","Y","N"))</f>
        <v>N</v>
      </c>
      <c r="S75" s="61"/>
      <c r="T75" s="62"/>
      <c r="U75" s="1" t="str">
        <f>IF(Dashboard!K75="P",IF(U74="",1,U74+1),"")</f>
        <v/>
      </c>
      <c r="V75" s="1" t="str">
        <f>IF(Dashboard!L75="B",IF(V74="",1,V74+1),"")</f>
        <v/>
      </c>
      <c r="W75" s="1" t="str">
        <f t="shared" si="29"/>
        <v>00000</v>
      </c>
      <c r="X75" s="1" t="str">
        <f t="shared" si="30"/>
        <v>00000</v>
      </c>
      <c r="Y75" s="1" t="str">
        <f t="shared" si="31"/>
        <v>000</v>
      </c>
      <c r="Z75" s="1" t="str">
        <f t="shared" si="32"/>
        <v>000</v>
      </c>
      <c r="AA75" t="str">
        <f t="shared" ref="AA75:AA100" si="36">IF(COUNTBLANK(U70:U74)&gt;2,"B","P")</f>
        <v>B</v>
      </c>
    </row>
    <row r="76" spans="1:27" x14ac:dyDescent="0.25">
      <c r="A76" s="45"/>
      <c r="B76" s="46"/>
      <c r="C76" s="46"/>
      <c r="D76" s="47" t="str">
        <f t="shared" si="26"/>
        <v/>
      </c>
      <c r="E76" s="47" t="str">
        <f t="shared" si="27"/>
        <v/>
      </c>
      <c r="F76" s="45"/>
      <c r="G76" s="42" t="str">
        <f t="shared" si="25"/>
        <v/>
      </c>
      <c r="H76" s="42" t="str">
        <f t="shared" si="28"/>
        <v>B</v>
      </c>
      <c r="I76" s="46"/>
      <c r="J76" s="48"/>
      <c r="K76" s="45"/>
      <c r="L76" s="46"/>
      <c r="M76" s="46"/>
      <c r="N76" s="46"/>
      <c r="O76" s="48"/>
      <c r="P76" s="58" t="str">
        <f t="shared" si="33"/>
        <v>N</v>
      </c>
      <c r="Q76" s="59" t="str">
        <f t="shared" si="34"/>
        <v>N</v>
      </c>
      <c r="R76" s="59" t="str">
        <f t="shared" si="35"/>
        <v>N</v>
      </c>
      <c r="S76" s="61"/>
      <c r="T76" s="62"/>
      <c r="U76" s="1" t="str">
        <f>IF(Dashboard!K76="P",IF(U75="",1,U75+1),"")</f>
        <v/>
      </c>
      <c r="V76" s="1" t="str">
        <f>IF(Dashboard!L76="B",IF(V75="",1,V75+1),"")</f>
        <v/>
      </c>
      <c r="W76" s="1" t="str">
        <f t="shared" si="29"/>
        <v>00000</v>
      </c>
      <c r="X76" s="1" t="str">
        <f t="shared" si="30"/>
        <v>00000</v>
      </c>
      <c r="Y76" s="1" t="str">
        <f t="shared" si="31"/>
        <v>000</v>
      </c>
      <c r="Z76" s="1" t="str">
        <f t="shared" si="32"/>
        <v>000</v>
      </c>
      <c r="AA76" t="str">
        <f t="shared" si="36"/>
        <v>B</v>
      </c>
    </row>
    <row r="77" spans="1:27" x14ac:dyDescent="0.25">
      <c r="A77" s="45"/>
      <c r="B77" s="46"/>
      <c r="C77" s="46"/>
      <c r="D77" s="47" t="str">
        <f t="shared" si="26"/>
        <v/>
      </c>
      <c r="E77" s="47" t="str">
        <f t="shared" si="27"/>
        <v/>
      </c>
      <c r="F77" s="45"/>
      <c r="G77" s="42" t="str">
        <f t="shared" si="25"/>
        <v/>
      </c>
      <c r="H77" s="42" t="str">
        <f t="shared" si="28"/>
        <v>B</v>
      </c>
      <c r="I77" s="46"/>
      <c r="J77" s="48"/>
      <c r="K77" s="45"/>
      <c r="L77" s="46"/>
      <c r="M77" s="46"/>
      <c r="N77" s="46"/>
      <c r="O77" s="48"/>
      <c r="P77" s="58" t="str">
        <f t="shared" si="33"/>
        <v>N</v>
      </c>
      <c r="Q77" s="59" t="str">
        <f t="shared" si="34"/>
        <v>N</v>
      </c>
      <c r="R77" s="59" t="str">
        <f t="shared" si="35"/>
        <v>N</v>
      </c>
      <c r="S77" s="61"/>
      <c r="T77" s="62"/>
      <c r="U77" s="1" t="str">
        <f>IF(Dashboard!K77="P",IF(U76="",1,U76+1),"")</f>
        <v/>
      </c>
      <c r="V77" s="1" t="str">
        <f>IF(Dashboard!L77="B",IF(V76="",1,V76+1),"")</f>
        <v/>
      </c>
      <c r="W77" s="1" t="str">
        <f t="shared" si="29"/>
        <v>00000</v>
      </c>
      <c r="X77" s="1" t="str">
        <f t="shared" si="30"/>
        <v>00000</v>
      </c>
      <c r="Y77" s="1" t="str">
        <f t="shared" si="31"/>
        <v>000</v>
      </c>
      <c r="Z77" s="1" t="str">
        <f t="shared" si="32"/>
        <v>000</v>
      </c>
      <c r="AA77" t="str">
        <f t="shared" si="36"/>
        <v>B</v>
      </c>
    </row>
    <row r="78" spans="1:27" x14ac:dyDescent="0.25">
      <c r="A78" s="45"/>
      <c r="B78" s="46"/>
      <c r="C78" s="46"/>
      <c r="D78" s="47" t="str">
        <f t="shared" si="26"/>
        <v/>
      </c>
      <c r="E78" s="47" t="str">
        <f t="shared" si="27"/>
        <v/>
      </c>
      <c r="F78" s="45"/>
      <c r="G78" s="42" t="str">
        <f t="shared" si="25"/>
        <v/>
      </c>
      <c r="H78" s="42" t="str">
        <f t="shared" si="28"/>
        <v>B</v>
      </c>
      <c r="I78" s="46"/>
      <c r="J78" s="48"/>
      <c r="K78" s="45"/>
      <c r="L78" s="46"/>
      <c r="M78" s="46"/>
      <c r="N78" s="46"/>
      <c r="O78" s="48"/>
      <c r="P78" s="58" t="str">
        <f t="shared" si="33"/>
        <v>N</v>
      </c>
      <c r="Q78" s="59" t="str">
        <f t="shared" si="34"/>
        <v>N</v>
      </c>
      <c r="R78" s="59" t="str">
        <f t="shared" si="35"/>
        <v>N</v>
      </c>
      <c r="S78" s="61"/>
      <c r="T78" s="62"/>
      <c r="U78" s="1" t="str">
        <f>IF(Dashboard!K78="P",IF(U77="",1,U77+1),"")</f>
        <v/>
      </c>
      <c r="V78" s="1" t="str">
        <f>IF(Dashboard!L78="B",IF(V77="",1,V77+1),"")</f>
        <v/>
      </c>
      <c r="W78" s="1" t="str">
        <f t="shared" si="29"/>
        <v>00000</v>
      </c>
      <c r="X78" s="1" t="str">
        <f t="shared" si="30"/>
        <v>00000</v>
      </c>
      <c r="Y78" s="1" t="str">
        <f t="shared" si="31"/>
        <v>000</v>
      </c>
      <c r="Z78" s="1" t="str">
        <f t="shared" si="32"/>
        <v>000</v>
      </c>
      <c r="AA78" t="str">
        <f t="shared" si="36"/>
        <v>B</v>
      </c>
    </row>
    <row r="79" spans="1:27" x14ac:dyDescent="0.25">
      <c r="A79" s="45"/>
      <c r="B79" s="46"/>
      <c r="C79" s="46"/>
      <c r="D79" s="47" t="str">
        <f t="shared" si="26"/>
        <v/>
      </c>
      <c r="E79" s="47" t="str">
        <f t="shared" si="27"/>
        <v/>
      </c>
      <c r="F79" s="45"/>
      <c r="G79" s="42" t="str">
        <f t="shared" si="25"/>
        <v/>
      </c>
      <c r="H79" s="42" t="str">
        <f t="shared" si="28"/>
        <v>B</v>
      </c>
      <c r="I79" s="46"/>
      <c r="J79" s="48"/>
      <c r="K79" s="45"/>
      <c r="L79" s="46"/>
      <c r="M79" s="46"/>
      <c r="N79" s="46"/>
      <c r="O79" s="48"/>
      <c r="P79" s="58" t="str">
        <f t="shared" si="33"/>
        <v>N</v>
      </c>
      <c r="Q79" s="59" t="str">
        <f t="shared" si="34"/>
        <v>N</v>
      </c>
      <c r="R79" s="59" t="str">
        <f t="shared" si="35"/>
        <v>N</v>
      </c>
      <c r="S79" s="61"/>
      <c r="T79" s="62"/>
      <c r="U79" s="1" t="str">
        <f>IF(Dashboard!K79="P",IF(U78="",1,U78+1),"")</f>
        <v/>
      </c>
      <c r="V79" s="1" t="str">
        <f>IF(Dashboard!L79="B",IF(V78="",1,V78+1),"")</f>
        <v/>
      </c>
      <c r="W79" s="1" t="str">
        <f t="shared" si="29"/>
        <v>00000</v>
      </c>
      <c r="X79" s="1" t="str">
        <f t="shared" si="30"/>
        <v>00000</v>
      </c>
      <c r="Y79" s="1" t="str">
        <f t="shared" si="31"/>
        <v>000</v>
      </c>
      <c r="Z79" s="1" t="str">
        <f t="shared" si="32"/>
        <v>000</v>
      </c>
      <c r="AA79" t="str">
        <f t="shared" si="36"/>
        <v>B</v>
      </c>
    </row>
    <row r="80" spans="1:27" x14ac:dyDescent="0.25">
      <c r="A80" s="45"/>
      <c r="B80" s="46"/>
      <c r="C80" s="46"/>
      <c r="D80" s="47" t="str">
        <f t="shared" si="26"/>
        <v/>
      </c>
      <c r="E80" s="47" t="str">
        <f t="shared" si="27"/>
        <v/>
      </c>
      <c r="F80" s="45"/>
      <c r="G80" s="42" t="str">
        <f t="shared" si="25"/>
        <v/>
      </c>
      <c r="H80" s="42" t="str">
        <f t="shared" si="28"/>
        <v>B</v>
      </c>
      <c r="I80" s="46"/>
      <c r="J80" s="48"/>
      <c r="K80" s="45"/>
      <c r="L80" s="46"/>
      <c r="M80" s="46"/>
      <c r="N80" s="46"/>
      <c r="O80" s="48"/>
      <c r="P80" s="58" t="str">
        <f t="shared" si="33"/>
        <v>N</v>
      </c>
      <c r="Q80" s="59" t="str">
        <f t="shared" si="34"/>
        <v>N</v>
      </c>
      <c r="R80" s="59" t="str">
        <f t="shared" si="35"/>
        <v>N</v>
      </c>
      <c r="S80" s="61"/>
      <c r="T80" s="62"/>
      <c r="U80" s="1" t="str">
        <f>IF(Dashboard!K80="P",IF(U79="",1,U79+1),"")</f>
        <v/>
      </c>
      <c r="V80" s="1" t="str">
        <f>IF(Dashboard!L80="B",IF(V79="",1,V79+1),"")</f>
        <v/>
      </c>
      <c r="W80" s="1" t="str">
        <f t="shared" si="29"/>
        <v>00000</v>
      </c>
      <c r="X80" s="1" t="str">
        <f t="shared" si="30"/>
        <v>00000</v>
      </c>
      <c r="Y80" s="1" t="str">
        <f t="shared" si="31"/>
        <v>000</v>
      </c>
      <c r="Z80" s="1" t="str">
        <f t="shared" si="32"/>
        <v>000</v>
      </c>
      <c r="AA80" t="str">
        <f t="shared" si="36"/>
        <v>B</v>
      </c>
    </row>
    <row r="81" spans="1:27" x14ac:dyDescent="0.25">
      <c r="A81" s="45"/>
      <c r="B81" s="46"/>
      <c r="C81" s="46"/>
      <c r="D81" s="47" t="str">
        <f t="shared" si="26"/>
        <v/>
      </c>
      <c r="E81" s="47" t="str">
        <f t="shared" si="27"/>
        <v/>
      </c>
      <c r="F81" s="45"/>
      <c r="G81" s="42" t="str">
        <f t="shared" si="25"/>
        <v/>
      </c>
      <c r="H81" s="42" t="str">
        <f t="shared" si="28"/>
        <v>B</v>
      </c>
      <c r="I81" s="46"/>
      <c r="J81" s="48"/>
      <c r="K81" s="45"/>
      <c r="L81" s="46"/>
      <c r="M81" s="46"/>
      <c r="N81" s="46"/>
      <c r="O81" s="48"/>
      <c r="P81" s="58" t="str">
        <f t="shared" si="33"/>
        <v>N</v>
      </c>
      <c r="Q81" s="59" t="str">
        <f t="shared" si="34"/>
        <v>N</v>
      </c>
      <c r="R81" s="59" t="str">
        <f t="shared" si="35"/>
        <v>N</v>
      </c>
      <c r="S81" s="61"/>
      <c r="T81" s="62"/>
      <c r="U81" s="1" t="str">
        <f>IF(Dashboard!K81="P",IF(U80="",1,U80+1),"")</f>
        <v/>
      </c>
      <c r="V81" s="1" t="str">
        <f>IF(Dashboard!L81="B",IF(V80="",1,V80+1),"")</f>
        <v/>
      </c>
      <c r="W81" s="1" t="str">
        <f t="shared" si="29"/>
        <v>00000</v>
      </c>
      <c r="X81" s="1" t="str">
        <f t="shared" si="30"/>
        <v>00000</v>
      </c>
      <c r="Y81" s="1" t="str">
        <f t="shared" si="31"/>
        <v>000</v>
      </c>
      <c r="Z81" s="1" t="str">
        <f t="shared" si="32"/>
        <v>000</v>
      </c>
      <c r="AA81" t="str">
        <f t="shared" si="36"/>
        <v>B</v>
      </c>
    </row>
    <row r="82" spans="1:27" x14ac:dyDescent="0.25">
      <c r="A82" s="45"/>
      <c r="B82" s="46"/>
      <c r="C82" s="46"/>
      <c r="D82" s="47" t="str">
        <f t="shared" si="26"/>
        <v/>
      </c>
      <c r="E82" s="47" t="str">
        <f t="shared" si="27"/>
        <v/>
      </c>
      <c r="F82" s="45"/>
      <c r="G82" s="42" t="str">
        <f t="shared" si="25"/>
        <v/>
      </c>
      <c r="H82" s="42" t="str">
        <f t="shared" si="28"/>
        <v>B</v>
      </c>
      <c r="I82" s="46"/>
      <c r="J82" s="48"/>
      <c r="K82" s="45"/>
      <c r="L82" s="46"/>
      <c r="M82" s="46"/>
      <c r="N82" s="46"/>
      <c r="O82" s="48"/>
      <c r="P82" s="58" t="str">
        <f t="shared" si="33"/>
        <v>N</v>
      </c>
      <c r="Q82" s="59" t="str">
        <f t="shared" si="34"/>
        <v>N</v>
      </c>
      <c r="R82" s="59" t="str">
        <f t="shared" si="35"/>
        <v>N</v>
      </c>
      <c r="S82" s="61"/>
      <c r="T82" s="62"/>
      <c r="U82" s="1" t="str">
        <f>IF(Dashboard!K82="P",IF(U81="",1,U81+1),"")</f>
        <v/>
      </c>
      <c r="V82" s="1" t="str">
        <f>IF(Dashboard!L82="B",IF(V81="",1,V81+1),"")</f>
        <v/>
      </c>
      <c r="W82" s="1" t="str">
        <f t="shared" si="29"/>
        <v>00000</v>
      </c>
      <c r="X82" s="1" t="str">
        <f t="shared" si="30"/>
        <v>00000</v>
      </c>
      <c r="Y82" s="1" t="str">
        <f t="shared" si="31"/>
        <v>000</v>
      </c>
      <c r="Z82" s="1" t="str">
        <f t="shared" si="32"/>
        <v>000</v>
      </c>
      <c r="AA82" t="str">
        <f t="shared" si="36"/>
        <v>B</v>
      </c>
    </row>
    <row r="83" spans="1:27" x14ac:dyDescent="0.25">
      <c r="A83" s="45"/>
      <c r="B83" s="46"/>
      <c r="C83" s="46"/>
      <c r="D83" s="47" t="str">
        <f t="shared" si="26"/>
        <v/>
      </c>
      <c r="E83" s="47" t="str">
        <f t="shared" si="27"/>
        <v/>
      </c>
      <c r="F83" s="45"/>
      <c r="G83" s="42" t="str">
        <f t="shared" si="25"/>
        <v/>
      </c>
      <c r="H83" s="42" t="str">
        <f t="shared" si="28"/>
        <v>B</v>
      </c>
      <c r="I83" s="46"/>
      <c r="J83" s="48"/>
      <c r="K83" s="45"/>
      <c r="L83" s="46"/>
      <c r="M83" s="46"/>
      <c r="N83" s="46"/>
      <c r="O83" s="48"/>
      <c r="P83" s="58" t="str">
        <f t="shared" si="33"/>
        <v>N</v>
      </c>
      <c r="Q83" s="59" t="str">
        <f t="shared" si="34"/>
        <v>N</v>
      </c>
      <c r="R83" s="59" t="str">
        <f t="shared" si="35"/>
        <v>N</v>
      </c>
      <c r="S83" s="61"/>
      <c r="T83" s="62"/>
      <c r="U83" s="1" t="str">
        <f>IF(Dashboard!K83="P",IF(U82="",1,U82+1),"")</f>
        <v/>
      </c>
      <c r="V83" s="1" t="str">
        <f>IF(Dashboard!L83="B",IF(V82="",1,V82+1),"")</f>
        <v/>
      </c>
      <c r="W83" s="1" t="str">
        <f t="shared" si="29"/>
        <v>00000</v>
      </c>
      <c r="X83" s="1" t="str">
        <f t="shared" si="30"/>
        <v>00000</v>
      </c>
      <c r="Y83" s="1" t="str">
        <f t="shared" si="31"/>
        <v>000</v>
      </c>
      <c r="Z83" s="1" t="str">
        <f t="shared" si="32"/>
        <v>000</v>
      </c>
      <c r="AA83" t="str">
        <f t="shared" si="36"/>
        <v>B</v>
      </c>
    </row>
    <row r="84" spans="1:27" x14ac:dyDescent="0.25">
      <c r="A84" s="45"/>
      <c r="B84" s="46"/>
      <c r="C84" s="46"/>
      <c r="D84" s="47" t="str">
        <f t="shared" si="26"/>
        <v/>
      </c>
      <c r="E84" s="47" t="str">
        <f t="shared" si="27"/>
        <v/>
      </c>
      <c r="F84" s="45"/>
      <c r="G84" s="42" t="str">
        <f t="shared" ref="G84:G100" si="37">IF(AA84="P","P"&amp;REPLACE(AB84, 1, 1, ""),"")</f>
        <v/>
      </c>
      <c r="H84" s="42" t="str">
        <f t="shared" si="28"/>
        <v>B</v>
      </c>
      <c r="I84" s="46"/>
      <c r="J84" s="48"/>
      <c r="K84" s="45"/>
      <c r="L84" s="46"/>
      <c r="M84" s="46"/>
      <c r="N84" s="46"/>
      <c r="O84" s="48"/>
      <c r="P84" s="58" t="str">
        <f t="shared" si="33"/>
        <v>N</v>
      </c>
      <c r="Q84" s="59" t="str">
        <f t="shared" si="34"/>
        <v>N</v>
      </c>
      <c r="R84" s="59" t="str">
        <f t="shared" si="35"/>
        <v>N</v>
      </c>
      <c r="S84" s="61"/>
      <c r="T84" s="62"/>
      <c r="U84" s="1" t="str">
        <f>IF(Dashboard!K84="P",IF(U83="",1,U83+1),"")</f>
        <v/>
      </c>
      <c r="V84" s="1" t="str">
        <f>IF(Dashboard!L84="B",IF(V83="",1,V83+1),"")</f>
        <v/>
      </c>
      <c r="W84" s="1" t="str">
        <f t="shared" si="29"/>
        <v>00000</v>
      </c>
      <c r="X84" s="1" t="str">
        <f t="shared" si="30"/>
        <v>00000</v>
      </c>
      <c r="Y84" s="1" t="str">
        <f t="shared" si="31"/>
        <v>000</v>
      </c>
      <c r="Z84" s="1" t="str">
        <f t="shared" si="32"/>
        <v>000</v>
      </c>
      <c r="AA84" t="str">
        <f t="shared" si="36"/>
        <v>B</v>
      </c>
    </row>
    <row r="85" spans="1:27" x14ac:dyDescent="0.25">
      <c r="A85" s="45"/>
      <c r="B85" s="46"/>
      <c r="C85" s="46"/>
      <c r="D85" s="47" t="str">
        <f t="shared" si="26"/>
        <v/>
      </c>
      <c r="E85" s="47" t="str">
        <f t="shared" si="27"/>
        <v/>
      </c>
      <c r="F85" s="45"/>
      <c r="G85" s="42" t="str">
        <f t="shared" si="37"/>
        <v/>
      </c>
      <c r="H85" s="42" t="str">
        <f t="shared" si="28"/>
        <v>B</v>
      </c>
      <c r="I85" s="46"/>
      <c r="J85" s="48"/>
      <c r="K85" s="45"/>
      <c r="L85" s="46"/>
      <c r="M85" s="46"/>
      <c r="N85" s="46"/>
      <c r="O85" s="48"/>
      <c r="P85" s="58" t="str">
        <f t="shared" si="33"/>
        <v>N</v>
      </c>
      <c r="Q85" s="59" t="str">
        <f t="shared" si="34"/>
        <v>N</v>
      </c>
      <c r="R85" s="59" t="str">
        <f t="shared" si="35"/>
        <v>N</v>
      </c>
      <c r="S85" s="61"/>
      <c r="T85" s="62"/>
      <c r="U85" s="1" t="str">
        <f>IF(Dashboard!K85="P",IF(U84="",1,U84+1),"")</f>
        <v/>
      </c>
      <c r="V85" s="1" t="str">
        <f>IF(Dashboard!L85="B",IF(V84="",1,V84+1),"")</f>
        <v/>
      </c>
      <c r="W85" s="1" t="str">
        <f t="shared" si="29"/>
        <v>00000</v>
      </c>
      <c r="X85" s="1" t="str">
        <f t="shared" si="30"/>
        <v>00000</v>
      </c>
      <c r="Y85" s="1" t="str">
        <f t="shared" si="31"/>
        <v>000</v>
      </c>
      <c r="Z85" s="1" t="str">
        <f t="shared" si="32"/>
        <v>000</v>
      </c>
      <c r="AA85" t="str">
        <f t="shared" si="36"/>
        <v>B</v>
      </c>
    </row>
    <row r="86" spans="1:27" x14ac:dyDescent="0.25">
      <c r="A86" s="45"/>
      <c r="B86" s="46"/>
      <c r="C86" s="46"/>
      <c r="D86" s="47" t="str">
        <f t="shared" si="26"/>
        <v/>
      </c>
      <c r="E86" s="47" t="str">
        <f t="shared" si="27"/>
        <v/>
      </c>
      <c r="F86" s="45"/>
      <c r="G86" s="42" t="str">
        <f t="shared" si="37"/>
        <v/>
      </c>
      <c r="H86" s="42" t="str">
        <f t="shared" si="28"/>
        <v>B</v>
      </c>
      <c r="I86" s="46"/>
      <c r="J86" s="48"/>
      <c r="K86" s="45"/>
      <c r="L86" s="46"/>
      <c r="M86" s="46"/>
      <c r="N86" s="46"/>
      <c r="O86" s="48"/>
      <c r="P86" s="58" t="str">
        <f t="shared" si="33"/>
        <v>N</v>
      </c>
      <c r="Q86" s="59" t="str">
        <f t="shared" si="34"/>
        <v>N</v>
      </c>
      <c r="R86" s="59" t="str">
        <f t="shared" si="35"/>
        <v>N</v>
      </c>
      <c r="S86" s="61"/>
      <c r="T86" s="62"/>
      <c r="U86" s="1" t="str">
        <f>IF(Dashboard!K86="P",IF(U85="",1,U85+1),"")</f>
        <v/>
      </c>
      <c r="V86" s="1" t="str">
        <f>IF(Dashboard!L86="B",IF(V85="",1,V85+1),"")</f>
        <v/>
      </c>
      <c r="W86" s="1" t="str">
        <f t="shared" si="29"/>
        <v>00000</v>
      </c>
      <c r="X86" s="1" t="str">
        <f t="shared" si="30"/>
        <v>00000</v>
      </c>
      <c r="Y86" s="1" t="str">
        <f t="shared" si="31"/>
        <v>000</v>
      </c>
      <c r="Z86" s="1" t="str">
        <f t="shared" si="32"/>
        <v>000</v>
      </c>
      <c r="AA86" t="str">
        <f t="shared" si="36"/>
        <v>B</v>
      </c>
    </row>
    <row r="87" spans="1:27" x14ac:dyDescent="0.25">
      <c r="A87" s="45"/>
      <c r="B87" s="46"/>
      <c r="C87" s="46"/>
      <c r="D87" s="47" t="str">
        <f t="shared" si="26"/>
        <v/>
      </c>
      <c r="E87" s="47" t="str">
        <f t="shared" si="27"/>
        <v/>
      </c>
      <c r="F87" s="45"/>
      <c r="G87" s="42" t="str">
        <f t="shared" si="37"/>
        <v/>
      </c>
      <c r="H87" s="42" t="str">
        <f t="shared" si="28"/>
        <v>B</v>
      </c>
      <c r="I87" s="46"/>
      <c r="J87" s="48"/>
      <c r="K87" s="45"/>
      <c r="L87" s="46"/>
      <c r="M87" s="46"/>
      <c r="N87" s="46"/>
      <c r="O87" s="48"/>
      <c r="P87" s="58" t="str">
        <f t="shared" si="33"/>
        <v>N</v>
      </c>
      <c r="Q87" s="59" t="str">
        <f t="shared" si="34"/>
        <v>N</v>
      </c>
      <c r="R87" s="59" t="str">
        <f t="shared" si="35"/>
        <v>N</v>
      </c>
      <c r="S87" s="61"/>
      <c r="T87" s="62"/>
      <c r="U87" s="1" t="str">
        <f>IF(Dashboard!K87="P",IF(U86="",1,U86+1),"")</f>
        <v/>
      </c>
      <c r="V87" s="1" t="str">
        <f>IF(Dashboard!L87="B",IF(V86="",1,V86+1),"")</f>
        <v/>
      </c>
      <c r="W87" s="1" t="str">
        <f t="shared" si="29"/>
        <v>00000</v>
      </c>
      <c r="X87" s="1" t="str">
        <f t="shared" si="30"/>
        <v>00000</v>
      </c>
      <c r="Y87" s="1" t="str">
        <f t="shared" si="31"/>
        <v>000</v>
      </c>
      <c r="Z87" s="1" t="str">
        <f t="shared" si="32"/>
        <v>000</v>
      </c>
      <c r="AA87" t="str">
        <f t="shared" si="36"/>
        <v>B</v>
      </c>
    </row>
    <row r="88" spans="1:27" x14ac:dyDescent="0.25">
      <c r="A88" s="45"/>
      <c r="B88" s="46"/>
      <c r="C88" s="46"/>
      <c r="D88" s="47" t="str">
        <f t="shared" si="26"/>
        <v/>
      </c>
      <c r="E88" s="47" t="str">
        <f t="shared" si="27"/>
        <v/>
      </c>
      <c r="F88" s="45"/>
      <c r="G88" s="42" t="str">
        <f t="shared" si="37"/>
        <v/>
      </c>
      <c r="H88" s="42" t="str">
        <f t="shared" si="28"/>
        <v>B</v>
      </c>
      <c r="I88" s="46"/>
      <c r="J88" s="48"/>
      <c r="K88" s="45"/>
      <c r="L88" s="46"/>
      <c r="M88" s="46"/>
      <c r="N88" s="46"/>
      <c r="O88" s="48"/>
      <c r="P88" s="58" t="str">
        <f t="shared" si="33"/>
        <v>N</v>
      </c>
      <c r="Q88" s="59" t="str">
        <f t="shared" si="34"/>
        <v>N</v>
      </c>
      <c r="R88" s="59" t="str">
        <f t="shared" si="35"/>
        <v>N</v>
      </c>
      <c r="S88" s="61"/>
      <c r="T88" s="62"/>
      <c r="U88" s="1" t="str">
        <f>IF(Dashboard!K88="P",IF(U87="",1,U87+1),"")</f>
        <v/>
      </c>
      <c r="V88" s="1" t="str">
        <f>IF(Dashboard!L88="B",IF(V87="",1,V87+1),"")</f>
        <v/>
      </c>
      <c r="W88" s="1" t="str">
        <f t="shared" si="29"/>
        <v>00000</v>
      </c>
      <c r="X88" s="1" t="str">
        <f t="shared" si="30"/>
        <v>00000</v>
      </c>
      <c r="Y88" s="1" t="str">
        <f t="shared" si="31"/>
        <v>000</v>
      </c>
      <c r="Z88" s="1" t="str">
        <f t="shared" si="32"/>
        <v>000</v>
      </c>
      <c r="AA88" t="str">
        <f t="shared" si="36"/>
        <v>B</v>
      </c>
    </row>
    <row r="89" spans="1:27" x14ac:dyDescent="0.25">
      <c r="A89" s="45"/>
      <c r="B89" s="46"/>
      <c r="C89" s="46"/>
      <c r="D89" s="47" t="str">
        <f t="shared" si="26"/>
        <v/>
      </c>
      <c r="E89" s="47" t="str">
        <f t="shared" si="27"/>
        <v/>
      </c>
      <c r="F89" s="45"/>
      <c r="G89" s="42" t="str">
        <f t="shared" si="37"/>
        <v/>
      </c>
      <c r="H89" s="42" t="str">
        <f t="shared" si="28"/>
        <v>B</v>
      </c>
      <c r="I89" s="46"/>
      <c r="J89" s="48"/>
      <c r="K89" s="45"/>
      <c r="L89" s="46"/>
      <c r="M89" s="46"/>
      <c r="N89" s="46"/>
      <c r="O89" s="48"/>
      <c r="P89" s="58" t="str">
        <f t="shared" si="33"/>
        <v>N</v>
      </c>
      <c r="Q89" s="59" t="str">
        <f t="shared" si="34"/>
        <v>N</v>
      </c>
      <c r="R89" s="59" t="str">
        <f t="shared" si="35"/>
        <v>N</v>
      </c>
      <c r="S89" s="61"/>
      <c r="T89" s="62"/>
      <c r="U89" s="1" t="str">
        <f>IF(Dashboard!K89="P",IF(U88="",1,U88+1),"")</f>
        <v/>
      </c>
      <c r="V89" s="1" t="str">
        <f>IF(Dashboard!L89="B",IF(V88="",1,V88+1),"")</f>
        <v/>
      </c>
      <c r="W89" s="1" t="str">
        <f t="shared" si="29"/>
        <v>00000</v>
      </c>
      <c r="X89" s="1" t="str">
        <f t="shared" si="30"/>
        <v>00000</v>
      </c>
      <c r="Y89" s="1" t="str">
        <f t="shared" si="31"/>
        <v>000</v>
      </c>
      <c r="Z89" s="1" t="str">
        <f t="shared" si="32"/>
        <v>000</v>
      </c>
      <c r="AA89" t="str">
        <f t="shared" si="36"/>
        <v>B</v>
      </c>
    </row>
    <row r="90" spans="1:27" x14ac:dyDescent="0.25">
      <c r="A90" s="45"/>
      <c r="B90" s="46"/>
      <c r="C90" s="46"/>
      <c r="D90" s="47" t="str">
        <f t="shared" si="26"/>
        <v/>
      </c>
      <c r="E90" s="47" t="str">
        <f t="shared" si="27"/>
        <v/>
      </c>
      <c r="F90" s="45"/>
      <c r="G90" s="42" t="str">
        <f t="shared" si="37"/>
        <v/>
      </c>
      <c r="H90" s="42" t="str">
        <f t="shared" si="28"/>
        <v>B</v>
      </c>
      <c r="I90" s="46"/>
      <c r="J90" s="48"/>
      <c r="K90" s="45"/>
      <c r="L90" s="46"/>
      <c r="M90" s="46"/>
      <c r="N90" s="46"/>
      <c r="O90" s="48"/>
      <c r="P90" s="58" t="str">
        <f t="shared" si="33"/>
        <v>N</v>
      </c>
      <c r="Q90" s="59" t="str">
        <f t="shared" si="34"/>
        <v>N</v>
      </c>
      <c r="R90" s="59" t="str">
        <f t="shared" si="35"/>
        <v>N</v>
      </c>
      <c r="S90" s="61"/>
      <c r="T90" s="62"/>
      <c r="U90" s="1" t="str">
        <f>IF(Dashboard!K90="P",IF(U89="",1,U89+1),"")</f>
        <v/>
      </c>
      <c r="V90" s="1" t="str">
        <f>IF(Dashboard!L90="B",IF(V89="",1,V89+1),"")</f>
        <v/>
      </c>
      <c r="W90" s="1" t="str">
        <f t="shared" si="29"/>
        <v>00000</v>
      </c>
      <c r="X90" s="1" t="str">
        <f t="shared" si="30"/>
        <v>00000</v>
      </c>
      <c r="Y90" s="1" t="str">
        <f t="shared" si="31"/>
        <v>000</v>
      </c>
      <c r="Z90" s="1" t="str">
        <f t="shared" si="32"/>
        <v>000</v>
      </c>
      <c r="AA90" t="str">
        <f t="shared" si="36"/>
        <v>B</v>
      </c>
    </row>
    <row r="91" spans="1:27" x14ac:dyDescent="0.25">
      <c r="A91" s="45"/>
      <c r="B91" s="46"/>
      <c r="C91" s="46"/>
      <c r="D91" s="47" t="str">
        <f t="shared" si="26"/>
        <v/>
      </c>
      <c r="E91" s="47" t="str">
        <f t="shared" si="27"/>
        <v/>
      </c>
      <c r="F91" s="45"/>
      <c r="G91" s="42" t="str">
        <f t="shared" si="37"/>
        <v/>
      </c>
      <c r="H91" s="42" t="str">
        <f t="shared" si="28"/>
        <v>B</v>
      </c>
      <c r="I91" s="46"/>
      <c r="J91" s="48"/>
      <c r="K91" s="45"/>
      <c r="L91" s="46"/>
      <c r="M91" s="46"/>
      <c r="N91" s="46"/>
      <c r="O91" s="48"/>
      <c r="P91" s="58" t="str">
        <f t="shared" si="33"/>
        <v>N</v>
      </c>
      <c r="Q91" s="59" t="str">
        <f t="shared" si="34"/>
        <v>N</v>
      </c>
      <c r="R91" s="59" t="str">
        <f t="shared" si="35"/>
        <v>N</v>
      </c>
      <c r="S91" s="61"/>
      <c r="T91" s="62"/>
      <c r="U91" s="1" t="str">
        <f>IF(Dashboard!K91="P",IF(U90="",1,U90+1),"")</f>
        <v/>
      </c>
      <c r="V91" s="1" t="str">
        <f>IF(Dashboard!L91="B",IF(V90="",1,V90+1),"")</f>
        <v/>
      </c>
      <c r="W91" s="1" t="str">
        <f t="shared" si="29"/>
        <v>00000</v>
      </c>
      <c r="X91" s="1" t="str">
        <f t="shared" si="30"/>
        <v>00000</v>
      </c>
      <c r="Y91" s="1" t="str">
        <f t="shared" si="31"/>
        <v>000</v>
      </c>
      <c r="Z91" s="1" t="str">
        <f t="shared" si="32"/>
        <v>000</v>
      </c>
      <c r="AA91" t="str">
        <f t="shared" si="36"/>
        <v>B</v>
      </c>
    </row>
    <row r="92" spans="1:27" x14ac:dyDescent="0.25">
      <c r="A92" s="45"/>
      <c r="B92" s="46"/>
      <c r="C92" s="46"/>
      <c r="D92" s="47" t="str">
        <f t="shared" si="26"/>
        <v/>
      </c>
      <c r="E92" s="47" t="str">
        <f t="shared" si="27"/>
        <v/>
      </c>
      <c r="F92" s="45"/>
      <c r="G92" s="42" t="str">
        <f t="shared" si="37"/>
        <v/>
      </c>
      <c r="H92" s="42" t="str">
        <f t="shared" si="28"/>
        <v>B</v>
      </c>
      <c r="I92" s="46"/>
      <c r="J92" s="48"/>
      <c r="K92" s="45"/>
      <c r="L92" s="46"/>
      <c r="M92" s="46"/>
      <c r="N92" s="46"/>
      <c r="O92" s="48"/>
      <c r="P92" s="58" t="str">
        <f t="shared" si="33"/>
        <v>N</v>
      </c>
      <c r="Q92" s="59" t="str">
        <f t="shared" si="34"/>
        <v>N</v>
      </c>
      <c r="R92" s="59" t="str">
        <f t="shared" si="35"/>
        <v>N</v>
      </c>
      <c r="S92" s="61"/>
      <c r="T92" s="62"/>
      <c r="U92" s="1" t="str">
        <f>IF(Dashboard!K92="P",IF(U91="",1,U91+1),"")</f>
        <v/>
      </c>
      <c r="V92" s="1" t="str">
        <f>IF(Dashboard!L92="B",IF(V91="",1,V91+1),"")</f>
        <v/>
      </c>
      <c r="W92" s="1" t="str">
        <f t="shared" si="29"/>
        <v>00000</v>
      </c>
      <c r="X92" s="1" t="str">
        <f t="shared" si="30"/>
        <v>00000</v>
      </c>
      <c r="Y92" s="1" t="str">
        <f t="shared" si="31"/>
        <v>000</v>
      </c>
      <c r="Z92" s="1" t="str">
        <f t="shared" si="32"/>
        <v>000</v>
      </c>
      <c r="AA92" t="str">
        <f t="shared" si="36"/>
        <v>B</v>
      </c>
    </row>
    <row r="93" spans="1:27" x14ac:dyDescent="0.25">
      <c r="A93" s="45"/>
      <c r="B93" s="46"/>
      <c r="C93" s="46"/>
      <c r="D93" s="47" t="str">
        <f t="shared" si="26"/>
        <v/>
      </c>
      <c r="E93" s="47" t="str">
        <f t="shared" si="27"/>
        <v/>
      </c>
      <c r="F93" s="45"/>
      <c r="G93" s="42" t="str">
        <f t="shared" si="37"/>
        <v/>
      </c>
      <c r="H93" s="42" t="str">
        <f t="shared" si="28"/>
        <v>B</v>
      </c>
      <c r="I93" s="46"/>
      <c r="J93" s="48"/>
      <c r="K93" s="45"/>
      <c r="L93" s="46"/>
      <c r="M93" s="46"/>
      <c r="N93" s="46"/>
      <c r="O93" s="48"/>
      <c r="P93" s="58" t="str">
        <f t="shared" si="33"/>
        <v>N</v>
      </c>
      <c r="Q93" s="59" t="str">
        <f t="shared" si="34"/>
        <v>N</v>
      </c>
      <c r="R93" s="59" t="str">
        <f t="shared" si="35"/>
        <v>N</v>
      </c>
      <c r="S93" s="61"/>
      <c r="T93" s="62"/>
      <c r="U93" s="1" t="str">
        <f>IF(Dashboard!K93="P",IF(U92="",1,U92+1),"")</f>
        <v/>
      </c>
      <c r="V93" s="1" t="str">
        <f>IF(Dashboard!L93="B",IF(V92="",1,V92+1),"")</f>
        <v/>
      </c>
      <c r="W93" s="1" t="str">
        <f t="shared" si="29"/>
        <v>00000</v>
      </c>
      <c r="X93" s="1" t="str">
        <f t="shared" si="30"/>
        <v>00000</v>
      </c>
      <c r="Y93" s="1" t="str">
        <f t="shared" si="31"/>
        <v>000</v>
      </c>
      <c r="Z93" s="1" t="str">
        <f t="shared" si="32"/>
        <v>000</v>
      </c>
      <c r="AA93" t="str">
        <f t="shared" si="36"/>
        <v>B</v>
      </c>
    </row>
    <row r="94" spans="1:27" x14ac:dyDescent="0.25">
      <c r="A94" s="45"/>
      <c r="B94" s="46"/>
      <c r="C94" s="46"/>
      <c r="D94" s="47" t="str">
        <f t="shared" si="26"/>
        <v/>
      </c>
      <c r="E94" s="47" t="str">
        <f t="shared" si="27"/>
        <v/>
      </c>
      <c r="F94" s="45"/>
      <c r="G94" s="42" t="str">
        <f t="shared" si="37"/>
        <v/>
      </c>
      <c r="H94" s="42" t="str">
        <f t="shared" si="28"/>
        <v>B</v>
      </c>
      <c r="I94" s="46"/>
      <c r="J94" s="48"/>
      <c r="K94" s="45"/>
      <c r="L94" s="46"/>
      <c r="M94" s="46"/>
      <c r="N94" s="46"/>
      <c r="O94" s="48"/>
      <c r="P94" s="58" t="str">
        <f t="shared" si="33"/>
        <v>N</v>
      </c>
      <c r="Q94" s="59" t="str">
        <f t="shared" si="34"/>
        <v>N</v>
      </c>
      <c r="R94" s="59" t="str">
        <f t="shared" si="35"/>
        <v>N</v>
      </c>
      <c r="S94" s="61"/>
      <c r="T94" s="62"/>
      <c r="U94" s="1" t="str">
        <f>IF(Dashboard!K94="P",IF(U93="",1,U93+1),"")</f>
        <v/>
      </c>
      <c r="V94" s="1" t="str">
        <f>IF(Dashboard!L94="B",IF(V93="",1,V93+1),"")</f>
        <v/>
      </c>
      <c r="W94" s="1" t="str">
        <f t="shared" si="29"/>
        <v>00000</v>
      </c>
      <c r="X94" s="1" t="str">
        <f t="shared" si="30"/>
        <v>00000</v>
      </c>
      <c r="Y94" s="1" t="str">
        <f t="shared" si="31"/>
        <v>000</v>
      </c>
      <c r="Z94" s="1" t="str">
        <f t="shared" si="32"/>
        <v>000</v>
      </c>
      <c r="AA94" t="str">
        <f t="shared" si="36"/>
        <v>B</v>
      </c>
    </row>
    <row r="95" spans="1:27" x14ac:dyDescent="0.25">
      <c r="A95" s="45"/>
      <c r="B95" s="46"/>
      <c r="C95" s="46"/>
      <c r="D95" s="47" t="str">
        <f t="shared" si="26"/>
        <v/>
      </c>
      <c r="E95" s="47" t="str">
        <f t="shared" si="27"/>
        <v/>
      </c>
      <c r="F95" s="45"/>
      <c r="G95" s="42" t="str">
        <f t="shared" si="37"/>
        <v/>
      </c>
      <c r="H95" s="42" t="str">
        <f t="shared" si="28"/>
        <v>B</v>
      </c>
      <c r="I95" s="46"/>
      <c r="J95" s="48"/>
      <c r="K95" s="45"/>
      <c r="L95" s="46"/>
      <c r="M95" s="46"/>
      <c r="N95" s="46"/>
      <c r="O95" s="48"/>
      <c r="P95" s="58" t="str">
        <f t="shared" si="33"/>
        <v>N</v>
      </c>
      <c r="Q95" s="59" t="str">
        <f t="shared" si="34"/>
        <v>N</v>
      </c>
      <c r="R95" s="59" t="str">
        <f t="shared" si="35"/>
        <v>N</v>
      </c>
      <c r="S95" s="61"/>
      <c r="T95" s="62"/>
      <c r="U95" s="1" t="str">
        <f>IF(Dashboard!K95="P",IF(U94="",1,U94+1),"")</f>
        <v/>
      </c>
      <c r="V95" s="1" t="str">
        <f>IF(Dashboard!L95="B",IF(V94="",1,V94+1),"")</f>
        <v/>
      </c>
      <c r="W95" s="1" t="str">
        <f t="shared" si="29"/>
        <v>00000</v>
      </c>
      <c r="X95" s="1" t="str">
        <f t="shared" si="30"/>
        <v>00000</v>
      </c>
      <c r="Y95" s="1" t="str">
        <f t="shared" si="31"/>
        <v>000</v>
      </c>
      <c r="Z95" s="1" t="str">
        <f t="shared" si="32"/>
        <v>000</v>
      </c>
      <c r="AA95" t="str">
        <f t="shared" si="36"/>
        <v>B</v>
      </c>
    </row>
    <row r="96" spans="1:27" x14ac:dyDescent="0.25">
      <c r="A96" s="45"/>
      <c r="B96" s="46"/>
      <c r="C96" s="46"/>
      <c r="D96" s="47" t="str">
        <f t="shared" si="26"/>
        <v/>
      </c>
      <c r="E96" s="47" t="str">
        <f t="shared" si="27"/>
        <v/>
      </c>
      <c r="F96" s="45"/>
      <c r="G96" s="42" t="str">
        <f t="shared" si="37"/>
        <v/>
      </c>
      <c r="H96" s="42" t="str">
        <f t="shared" si="28"/>
        <v>B</v>
      </c>
      <c r="I96" s="46"/>
      <c r="J96" s="48"/>
      <c r="K96" s="45"/>
      <c r="L96" s="46"/>
      <c r="M96" s="46"/>
      <c r="N96" s="46"/>
      <c r="O96" s="48"/>
      <c r="P96" s="58" t="str">
        <f t="shared" si="33"/>
        <v>N</v>
      </c>
      <c r="Q96" s="59" t="str">
        <f t="shared" si="34"/>
        <v>N</v>
      </c>
      <c r="R96" s="59" t="str">
        <f t="shared" si="35"/>
        <v>N</v>
      </c>
      <c r="S96" s="61"/>
      <c r="T96" s="62"/>
      <c r="U96" s="1" t="str">
        <f>IF(Dashboard!K96="P",IF(U95="",1,U95+1),"")</f>
        <v/>
      </c>
      <c r="V96" s="1" t="str">
        <f>IF(Dashboard!L96="B",IF(V95="",1,V95+1),"")</f>
        <v/>
      </c>
      <c r="W96" s="1" t="str">
        <f t="shared" si="29"/>
        <v>00000</v>
      </c>
      <c r="X96" s="1" t="str">
        <f t="shared" si="30"/>
        <v>00000</v>
      </c>
      <c r="Y96" s="1" t="str">
        <f t="shared" si="31"/>
        <v>000</v>
      </c>
      <c r="Z96" s="1" t="str">
        <f t="shared" si="32"/>
        <v>000</v>
      </c>
      <c r="AA96" t="str">
        <f t="shared" si="36"/>
        <v>B</v>
      </c>
    </row>
    <row r="97" spans="1:27" x14ac:dyDescent="0.25">
      <c r="A97" s="45"/>
      <c r="B97" s="46"/>
      <c r="C97" s="46"/>
      <c r="D97" s="47" t="str">
        <f t="shared" si="26"/>
        <v/>
      </c>
      <c r="E97" s="47" t="str">
        <f t="shared" si="27"/>
        <v/>
      </c>
      <c r="F97" s="45"/>
      <c r="G97" s="42" t="str">
        <f t="shared" si="37"/>
        <v/>
      </c>
      <c r="H97" s="42" t="str">
        <f t="shared" si="28"/>
        <v>B</v>
      </c>
      <c r="I97" s="46"/>
      <c r="J97" s="48"/>
      <c r="K97" s="45"/>
      <c r="L97" s="46"/>
      <c r="M97" s="46"/>
      <c r="N97" s="46"/>
      <c r="O97" s="48"/>
      <c r="P97" s="58" t="str">
        <f t="shared" si="33"/>
        <v>N</v>
      </c>
      <c r="Q97" s="59" t="str">
        <f t="shared" si="34"/>
        <v>N</v>
      </c>
      <c r="R97" s="59" t="str">
        <f t="shared" si="35"/>
        <v>N</v>
      </c>
      <c r="S97" s="61"/>
      <c r="T97" s="62"/>
      <c r="U97" s="1" t="str">
        <f>IF(Dashboard!K97="P",IF(U96="",1,U96+1),"")</f>
        <v/>
      </c>
      <c r="V97" s="1" t="str">
        <f>IF(Dashboard!L97="B",IF(V96="",1,V96+1),"")</f>
        <v/>
      </c>
      <c r="W97" s="1" t="str">
        <f t="shared" si="29"/>
        <v>00000</v>
      </c>
      <c r="X97" s="1" t="str">
        <f t="shared" si="30"/>
        <v>00000</v>
      </c>
      <c r="Y97" s="1" t="str">
        <f t="shared" si="31"/>
        <v>000</v>
      </c>
      <c r="Z97" s="1" t="str">
        <f t="shared" si="32"/>
        <v>000</v>
      </c>
      <c r="AA97" t="str">
        <f t="shared" si="36"/>
        <v>B</v>
      </c>
    </row>
    <row r="98" spans="1:27" x14ac:dyDescent="0.25">
      <c r="A98" s="45"/>
      <c r="B98" s="46"/>
      <c r="C98" s="46"/>
      <c r="D98" s="47" t="str">
        <f t="shared" si="26"/>
        <v/>
      </c>
      <c r="E98" s="47" t="str">
        <f t="shared" si="27"/>
        <v/>
      </c>
      <c r="F98" s="45"/>
      <c r="G98" s="42" t="str">
        <f t="shared" si="37"/>
        <v/>
      </c>
      <c r="H98" s="42" t="str">
        <f t="shared" si="28"/>
        <v>B</v>
      </c>
      <c r="I98" s="46"/>
      <c r="J98" s="48"/>
      <c r="K98" s="45"/>
      <c r="L98" s="46"/>
      <c r="M98" s="46"/>
      <c r="N98" s="46"/>
      <c r="O98" s="48"/>
      <c r="P98" s="58" t="str">
        <f t="shared" si="33"/>
        <v>N</v>
      </c>
      <c r="Q98" s="59" t="str">
        <f t="shared" si="34"/>
        <v>N</v>
      </c>
      <c r="R98" s="59" t="str">
        <f t="shared" si="35"/>
        <v>N</v>
      </c>
      <c r="S98" s="61"/>
      <c r="T98" s="62"/>
      <c r="U98" s="1" t="str">
        <f>IF(Dashboard!K98="P",IF(U97="",1,U97+1),"")</f>
        <v/>
      </c>
      <c r="V98" s="1" t="str">
        <f>IF(Dashboard!L98="B",IF(V97="",1,V97+1),"")</f>
        <v/>
      </c>
      <c r="W98" s="1" t="str">
        <f t="shared" si="29"/>
        <v>00000</v>
      </c>
      <c r="X98" s="1" t="str">
        <f t="shared" si="30"/>
        <v>00000</v>
      </c>
      <c r="Y98" s="1" t="str">
        <f t="shared" si="31"/>
        <v>000</v>
      </c>
      <c r="Z98" s="1" t="str">
        <f t="shared" si="32"/>
        <v>000</v>
      </c>
      <c r="AA98" t="str">
        <f t="shared" si="36"/>
        <v>B</v>
      </c>
    </row>
    <row r="99" spans="1:27" x14ac:dyDescent="0.25">
      <c r="A99" s="45"/>
      <c r="B99" s="46"/>
      <c r="C99" s="46"/>
      <c r="D99" s="47" t="str">
        <f t="shared" si="26"/>
        <v/>
      </c>
      <c r="E99" s="47" t="str">
        <f t="shared" si="27"/>
        <v/>
      </c>
      <c r="F99" s="45"/>
      <c r="G99" s="42" t="str">
        <f t="shared" si="37"/>
        <v/>
      </c>
      <c r="H99" s="42" t="str">
        <f t="shared" si="28"/>
        <v>B</v>
      </c>
      <c r="I99" s="46"/>
      <c r="J99" s="48"/>
      <c r="K99" s="45"/>
      <c r="L99" s="46"/>
      <c r="M99" s="46"/>
      <c r="N99" s="46"/>
      <c r="O99" s="48"/>
      <c r="P99" s="58" t="str">
        <f t="shared" si="33"/>
        <v>N</v>
      </c>
      <c r="Q99" s="59" t="str">
        <f t="shared" si="34"/>
        <v>N</v>
      </c>
      <c r="R99" s="59" t="str">
        <f t="shared" si="35"/>
        <v>N</v>
      </c>
      <c r="S99" s="61"/>
      <c r="T99" s="62"/>
      <c r="U99" s="1" t="str">
        <f>IF(Dashboard!K99="P",IF(U98="",1,U98+1),"")</f>
        <v/>
      </c>
      <c r="V99" s="1" t="str">
        <f>IF(Dashboard!L99="B",IF(V98="",1,V98+1),"")</f>
        <v/>
      </c>
      <c r="W99" s="1" t="str">
        <f t="shared" si="29"/>
        <v>00000</v>
      </c>
      <c r="X99" s="1" t="str">
        <f t="shared" si="30"/>
        <v>00000</v>
      </c>
      <c r="Y99" s="1" t="str">
        <f t="shared" si="31"/>
        <v>000</v>
      </c>
      <c r="Z99" s="1" t="str">
        <f t="shared" si="32"/>
        <v>000</v>
      </c>
      <c r="AA99" t="str">
        <f t="shared" si="36"/>
        <v>B</v>
      </c>
    </row>
    <row r="100" spans="1:27" ht="15.75" thickBot="1" x14ac:dyDescent="0.3">
      <c r="A100" s="49"/>
      <c r="B100" s="50"/>
      <c r="C100" s="69"/>
      <c r="D100" s="47" t="str">
        <f t="shared" si="26"/>
        <v/>
      </c>
      <c r="E100" s="47" t="str">
        <f t="shared" si="27"/>
        <v/>
      </c>
      <c r="F100" s="49"/>
      <c r="G100" s="42" t="str">
        <f t="shared" si="37"/>
        <v/>
      </c>
      <c r="H100" s="42" t="str">
        <f t="shared" si="28"/>
        <v>B</v>
      </c>
      <c r="I100" s="50"/>
      <c r="J100" s="51"/>
      <c r="K100" s="49"/>
      <c r="L100" s="50"/>
      <c r="M100" s="50"/>
      <c r="N100" s="50"/>
      <c r="O100" s="51"/>
      <c r="P100" s="58" t="str">
        <f t="shared" si="33"/>
        <v>N</v>
      </c>
      <c r="Q100" s="59" t="str">
        <f t="shared" si="34"/>
        <v>N</v>
      </c>
      <c r="R100" s="59" t="str">
        <f t="shared" si="35"/>
        <v>N</v>
      </c>
      <c r="S100" s="63"/>
      <c r="T100" s="64"/>
      <c r="U100" s="1" t="str">
        <f>IF(Dashboard!K100="P",IF(U99="",1,U99+1),"")</f>
        <v/>
      </c>
      <c r="V100" s="1" t="str">
        <f>IF(Dashboard!L100="B",IF(V99="",1,V99+1),"")</f>
        <v/>
      </c>
      <c r="W100" s="1" t="str">
        <f t="shared" si="29"/>
        <v>00000</v>
      </c>
      <c r="X100" s="1" t="str">
        <f t="shared" si="30"/>
        <v>00000</v>
      </c>
      <c r="Y100" s="1" t="str">
        <f t="shared" si="31"/>
        <v>000</v>
      </c>
      <c r="Z100" s="1" t="str">
        <f t="shared" si="32"/>
        <v>000</v>
      </c>
      <c r="AA100" t="str">
        <f t="shared" si="36"/>
        <v>B</v>
      </c>
    </row>
  </sheetData>
  <mergeCells count="17">
    <mergeCell ref="Y3:Z3"/>
    <mergeCell ref="AA3:AA4"/>
    <mergeCell ref="AB3:AB4"/>
    <mergeCell ref="Q3:Q4"/>
    <mergeCell ref="R3:R4"/>
    <mergeCell ref="S3:S4"/>
    <mergeCell ref="T3:T4"/>
    <mergeCell ref="G3:H3"/>
    <mergeCell ref="W3:X3"/>
    <mergeCell ref="A1:T1"/>
    <mergeCell ref="A2:A4"/>
    <mergeCell ref="B2:B4"/>
    <mergeCell ref="D2:E3"/>
    <mergeCell ref="F2:J2"/>
    <mergeCell ref="K2:O2"/>
    <mergeCell ref="P2:T2"/>
    <mergeCell ref="P3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67F3-CC11-4AED-8F63-EE02E4505C5C}">
  <dimension ref="A1:R28"/>
  <sheetViews>
    <sheetView workbookViewId="0">
      <selection activeCell="I20" sqref="I20"/>
    </sheetView>
  </sheetViews>
  <sheetFormatPr defaultRowHeight="15" x14ac:dyDescent="0.25"/>
  <cols>
    <col min="1" max="2" width="9.140625" style="1"/>
    <col min="15" max="15" width="12.28515625" customWidth="1"/>
  </cols>
  <sheetData>
    <row r="1" spans="1:18" x14ac:dyDescent="0.25">
      <c r="A1" s="100" t="s">
        <v>3</v>
      </c>
      <c r="B1" s="134"/>
      <c r="C1" s="100" t="s">
        <v>12</v>
      </c>
      <c r="D1" s="134"/>
      <c r="E1" s="100" t="s">
        <v>13</v>
      </c>
      <c r="F1" s="134"/>
      <c r="G1" s="100" t="s">
        <v>14</v>
      </c>
      <c r="H1" s="134"/>
      <c r="I1" s="100" t="s">
        <v>15</v>
      </c>
      <c r="J1" s="134"/>
      <c r="K1" s="100" t="s">
        <v>16</v>
      </c>
      <c r="L1" s="134"/>
      <c r="M1" s="100" t="s">
        <v>17</v>
      </c>
      <c r="N1" s="134"/>
      <c r="O1" t="s">
        <v>58</v>
      </c>
      <c r="Q1" t="s">
        <v>46</v>
      </c>
      <c r="R1" t="s">
        <v>47</v>
      </c>
    </row>
    <row r="2" spans="1:18" x14ac:dyDescent="0.25">
      <c r="A2" s="4" t="s">
        <v>10</v>
      </c>
      <c r="B2" s="5" t="s">
        <v>11</v>
      </c>
      <c r="C2" s="4" t="s">
        <v>10</v>
      </c>
      <c r="D2" s="5" t="s">
        <v>11</v>
      </c>
      <c r="E2" s="4" t="s">
        <v>10</v>
      </c>
      <c r="F2" s="5" t="s">
        <v>11</v>
      </c>
      <c r="G2" s="4" t="s">
        <v>10</v>
      </c>
      <c r="H2" s="5" t="s">
        <v>11</v>
      </c>
      <c r="I2" s="4" t="s">
        <v>10</v>
      </c>
      <c r="J2" s="5" t="s">
        <v>11</v>
      </c>
      <c r="K2" s="4" t="s">
        <v>10</v>
      </c>
      <c r="L2" s="5" t="s">
        <v>11</v>
      </c>
      <c r="M2" s="4" t="s">
        <v>10</v>
      </c>
      <c r="N2" s="5" t="s">
        <v>11</v>
      </c>
    </row>
    <row r="3" spans="1:18" x14ac:dyDescent="0.25">
      <c r="A3" s="6" t="s">
        <v>4</v>
      </c>
      <c r="B3" s="7" t="s">
        <v>7</v>
      </c>
      <c r="C3" s="10"/>
      <c r="D3" s="11"/>
      <c r="E3" s="10"/>
      <c r="F3" s="11"/>
      <c r="G3" s="10"/>
      <c r="H3" s="11"/>
      <c r="I3" s="10"/>
      <c r="J3" s="11"/>
      <c r="K3" s="10"/>
      <c r="L3" s="11"/>
      <c r="M3" s="10"/>
      <c r="N3" s="11"/>
      <c r="O3" t="s">
        <v>59</v>
      </c>
    </row>
    <row r="4" spans="1:18" x14ac:dyDescent="0.25">
      <c r="A4" s="6" t="s">
        <v>5</v>
      </c>
      <c r="B4" s="7" t="s">
        <v>8</v>
      </c>
      <c r="C4" s="10"/>
      <c r="D4" s="11"/>
      <c r="E4" s="10"/>
      <c r="F4" s="11"/>
      <c r="G4" s="10"/>
      <c r="H4" s="11"/>
      <c r="I4" s="10"/>
      <c r="J4" s="11"/>
      <c r="K4" s="10"/>
      <c r="L4" s="11"/>
      <c r="M4" s="10"/>
      <c r="N4" s="11"/>
    </row>
    <row r="5" spans="1:18" x14ac:dyDescent="0.25">
      <c r="A5" s="6" t="s">
        <v>6</v>
      </c>
      <c r="B5" s="7">
        <v>44</v>
      </c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1"/>
      <c r="O5" t="s">
        <v>60</v>
      </c>
    </row>
    <row r="6" spans="1:18" x14ac:dyDescent="0.25">
      <c r="A6" s="6"/>
      <c r="B6" s="7" t="s">
        <v>9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</row>
    <row r="7" spans="1:18" x14ac:dyDescent="0.25">
      <c r="A7" s="6"/>
      <c r="B7" s="7"/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t="s">
        <v>61</v>
      </c>
    </row>
    <row r="8" spans="1:18" x14ac:dyDescent="0.25">
      <c r="A8" s="6"/>
      <c r="B8" s="7"/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</row>
    <row r="9" spans="1:18" x14ac:dyDescent="0.25">
      <c r="A9" s="6"/>
      <c r="B9" s="7"/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t="s">
        <v>62</v>
      </c>
    </row>
    <row r="10" spans="1:18" x14ac:dyDescent="0.25">
      <c r="A10" s="6"/>
      <c r="B10" s="7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</row>
    <row r="11" spans="1:18" x14ac:dyDescent="0.25">
      <c r="A11" s="6"/>
      <c r="B11" s="7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t="s">
        <v>63</v>
      </c>
    </row>
    <row r="12" spans="1:18" x14ac:dyDescent="0.25">
      <c r="A12" s="6"/>
      <c r="B12" s="7"/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</row>
    <row r="13" spans="1:18" x14ac:dyDescent="0.25">
      <c r="A13" s="6"/>
      <c r="B13" s="7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t="s">
        <v>64</v>
      </c>
    </row>
    <row r="14" spans="1:18" x14ac:dyDescent="0.25">
      <c r="A14" s="6"/>
      <c r="B14" s="7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</row>
    <row r="15" spans="1:18" x14ac:dyDescent="0.25">
      <c r="A15" s="6"/>
      <c r="B15" s="7"/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t="s">
        <v>65</v>
      </c>
    </row>
    <row r="16" spans="1:18" ht="15.75" thickBot="1" x14ac:dyDescent="0.3">
      <c r="A16" s="8"/>
      <c r="B16" s="9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</row>
    <row r="17" spans="7:15" x14ac:dyDescent="0.25">
      <c r="O17" t="s">
        <v>66</v>
      </c>
    </row>
    <row r="19" spans="7:15" x14ac:dyDescent="0.25">
      <c r="O19" t="s">
        <v>67</v>
      </c>
    </row>
    <row r="21" spans="7:15" x14ac:dyDescent="0.25">
      <c r="L21" t="s">
        <v>70</v>
      </c>
      <c r="O21" t="s">
        <v>68</v>
      </c>
    </row>
    <row r="22" spans="7:15" x14ac:dyDescent="0.25">
      <c r="L22" t="s">
        <v>71</v>
      </c>
      <c r="O22" t="s">
        <v>69</v>
      </c>
    </row>
    <row r="23" spans="7:15" x14ac:dyDescent="0.25">
      <c r="G23" t="s">
        <v>32</v>
      </c>
      <c r="H23" t="s">
        <v>32</v>
      </c>
      <c r="I23" t="s">
        <v>31</v>
      </c>
      <c r="J23" t="s">
        <v>31</v>
      </c>
      <c r="K23" t="s">
        <v>32</v>
      </c>
      <c r="L23" t="s">
        <v>32</v>
      </c>
      <c r="O23" t="s">
        <v>72</v>
      </c>
    </row>
    <row r="24" spans="7:15" x14ac:dyDescent="0.25">
      <c r="G24" t="s">
        <v>31</v>
      </c>
      <c r="H24" t="s">
        <v>31</v>
      </c>
      <c r="I24" t="s">
        <v>32</v>
      </c>
      <c r="J24" t="s">
        <v>32</v>
      </c>
      <c r="K24" t="s">
        <v>31</v>
      </c>
      <c r="L24" t="s">
        <v>31</v>
      </c>
    </row>
    <row r="26" spans="7:15" x14ac:dyDescent="0.25">
      <c r="G26" t="s">
        <v>75</v>
      </c>
      <c r="I26" t="s">
        <v>76</v>
      </c>
    </row>
    <row r="27" spans="7:15" x14ac:dyDescent="0.25">
      <c r="G27" t="s">
        <v>77</v>
      </c>
      <c r="I27" t="s">
        <v>78</v>
      </c>
    </row>
    <row r="28" spans="7:15" x14ac:dyDescent="0.25">
      <c r="G28" t="s">
        <v>79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68A7-730C-4244-BA67-4E3A0ECFDCEA}">
  <dimension ref="A1:AO2233"/>
  <sheetViews>
    <sheetView tabSelected="1" topLeftCell="A3" workbookViewId="0">
      <selection activeCell="A10" sqref="A10:A21"/>
    </sheetView>
  </sheetViews>
  <sheetFormatPr defaultRowHeight="15" x14ac:dyDescent="0.25"/>
  <cols>
    <col min="6" max="6" width="1.28515625" customWidth="1"/>
    <col min="7" max="7" width="7.7109375" style="14" customWidth="1"/>
    <col min="8" max="8" width="1.42578125" customWidth="1"/>
    <col min="15" max="15" width="9" customWidth="1"/>
    <col min="16" max="17" width="7.85546875" style="1" customWidth="1"/>
    <col min="18" max="19" width="9.140625" customWidth="1"/>
    <col min="20" max="20" width="4.140625" customWidth="1"/>
    <col min="21" max="22" width="7.28515625" style="1" customWidth="1"/>
    <col min="23" max="26" width="7" style="1" customWidth="1"/>
    <col min="27" max="33" width="9.140625" customWidth="1"/>
    <col min="38" max="40" width="5.140625" customWidth="1"/>
  </cols>
  <sheetData>
    <row r="1" spans="1:41" ht="15.75" hidden="1" thickBot="1" x14ac:dyDescent="0.3">
      <c r="P1"/>
      <c r="Q1"/>
    </row>
    <row r="2" spans="1:41" ht="15.75" hidden="1" thickBot="1" x14ac:dyDescent="0.3">
      <c r="P2"/>
      <c r="Q2"/>
      <c r="W2" s="15"/>
      <c r="X2" s="15"/>
      <c r="Y2" s="15"/>
      <c r="Z2" s="15"/>
      <c r="AA2" s="15"/>
    </row>
    <row r="3" spans="1:41" s="84" customFormat="1" ht="19.5" customHeight="1" thickBot="1" x14ac:dyDescent="0.3">
      <c r="A3" s="136" t="str">
        <f>Dashboard!A3</f>
        <v>Strategy 1 : PD/TG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8"/>
      <c r="O3" s="84" t="s">
        <v>125</v>
      </c>
      <c r="P3" s="125" t="s">
        <v>30</v>
      </c>
      <c r="Q3" s="125"/>
      <c r="R3" s="125"/>
      <c r="S3" s="93"/>
      <c r="U3" s="115" t="s">
        <v>1</v>
      </c>
      <c r="V3" s="115" t="s">
        <v>2</v>
      </c>
      <c r="W3" s="104" t="s">
        <v>40</v>
      </c>
      <c r="X3" s="105"/>
      <c r="Y3" s="104" t="s">
        <v>89</v>
      </c>
      <c r="Z3" s="105"/>
      <c r="AA3" s="115" t="s">
        <v>44</v>
      </c>
      <c r="AB3" s="140" t="s">
        <v>10</v>
      </c>
      <c r="AC3" s="141"/>
      <c r="AD3" s="140" t="s">
        <v>11</v>
      </c>
      <c r="AE3" s="141"/>
      <c r="AF3" s="79" t="s">
        <v>10</v>
      </c>
      <c r="AG3" s="79" t="s">
        <v>11</v>
      </c>
      <c r="AH3" s="139" t="s">
        <v>121</v>
      </c>
      <c r="AI3" s="139"/>
      <c r="AJ3" s="79"/>
      <c r="AK3" s="79"/>
      <c r="AL3" s="84" t="s">
        <v>91</v>
      </c>
      <c r="AM3" s="84" t="s">
        <v>84</v>
      </c>
      <c r="AN3" s="84" t="s">
        <v>92</v>
      </c>
      <c r="AO3" s="84" t="s">
        <v>93</v>
      </c>
    </row>
    <row r="4" spans="1:41" s="84" customFormat="1" ht="30.75" thickBot="1" x14ac:dyDescent="0.3">
      <c r="A4" s="85" t="s">
        <v>80</v>
      </c>
      <c r="B4" s="86" t="s">
        <v>81</v>
      </c>
      <c r="C4" s="86" t="s">
        <v>82</v>
      </c>
      <c r="D4" s="86" t="s">
        <v>83</v>
      </c>
      <c r="E4" s="87" t="s">
        <v>84</v>
      </c>
      <c r="F4" s="88"/>
      <c r="G4" s="80" t="s">
        <v>0</v>
      </c>
      <c r="H4" s="88"/>
      <c r="I4" s="89" t="s">
        <v>85</v>
      </c>
      <c r="J4" s="90" t="s">
        <v>82</v>
      </c>
      <c r="K4" s="90" t="s">
        <v>83</v>
      </c>
      <c r="L4" s="90" t="s">
        <v>84</v>
      </c>
      <c r="M4" s="90" t="s">
        <v>86</v>
      </c>
      <c r="N4" s="91" t="s">
        <v>87</v>
      </c>
      <c r="O4" s="84" t="s">
        <v>126</v>
      </c>
      <c r="P4" s="75" t="s">
        <v>35</v>
      </c>
      <c r="Q4" s="75" t="s">
        <v>36</v>
      </c>
      <c r="R4" s="75" t="s">
        <v>88</v>
      </c>
      <c r="S4" s="94"/>
      <c r="U4" s="135"/>
      <c r="V4" s="135"/>
      <c r="W4" s="16" t="s">
        <v>1</v>
      </c>
      <c r="X4" s="16" t="s">
        <v>2</v>
      </c>
      <c r="Y4" s="16" t="s">
        <v>1</v>
      </c>
      <c r="Z4" s="16" t="s">
        <v>2</v>
      </c>
      <c r="AA4" s="135"/>
      <c r="AB4" s="92" t="s">
        <v>114</v>
      </c>
      <c r="AC4" s="92" t="s">
        <v>115</v>
      </c>
      <c r="AD4" s="92" t="s">
        <v>116</v>
      </c>
      <c r="AE4" s="92" t="s">
        <v>117</v>
      </c>
      <c r="AF4" s="79" t="s">
        <v>118</v>
      </c>
      <c r="AG4" s="79" t="s">
        <v>118</v>
      </c>
      <c r="AH4" s="79" t="s">
        <v>122</v>
      </c>
      <c r="AI4" s="79" t="s">
        <v>123</v>
      </c>
      <c r="AJ4" s="79"/>
      <c r="AK4" s="79"/>
      <c r="AL4" s="84" t="s">
        <v>32</v>
      </c>
      <c r="AM4" s="84" t="s">
        <v>51</v>
      </c>
      <c r="AN4" s="84" t="str">
        <f>AL4&amp;AM4</f>
        <v>BW</v>
      </c>
      <c r="AO4" s="84" t="s">
        <v>90</v>
      </c>
    </row>
    <row r="5" spans="1:41" ht="15.75" thickBot="1" x14ac:dyDescent="0.3">
      <c r="A5" s="37"/>
      <c r="B5" s="38"/>
      <c r="C5" s="38"/>
      <c r="D5" s="38"/>
      <c r="E5" s="40"/>
      <c r="G5" s="81" t="str">
        <f>IF(Dashboard!K5="P","P",IF(Dashboard!L5="B","B",""))</f>
        <v>B</v>
      </c>
      <c r="I5" s="37"/>
      <c r="J5" s="38"/>
      <c r="K5" s="38"/>
      <c r="L5" s="38"/>
      <c r="M5" s="38"/>
      <c r="N5" s="40"/>
      <c r="P5" s="2"/>
      <c r="Q5" s="2"/>
      <c r="R5" s="3"/>
      <c r="U5">
        <f>IF(Dashboard!K5="P",1,0)</f>
        <v>0</v>
      </c>
      <c r="V5">
        <f>IF(Dashboard!L5="B",1,"")</f>
        <v>1</v>
      </c>
      <c r="AL5" t="s">
        <v>32</v>
      </c>
      <c r="AM5" t="s">
        <v>50</v>
      </c>
      <c r="AN5" s="84" t="str">
        <f t="shared" ref="AN5:AN7" si="0">AL5&amp;AM5</f>
        <v>BL</v>
      </c>
      <c r="AO5" t="s">
        <v>94</v>
      </c>
    </row>
    <row r="6" spans="1:41" ht="15.75" thickBot="1" x14ac:dyDescent="0.3">
      <c r="A6" s="10"/>
      <c r="B6" s="38"/>
      <c r="C6" s="3"/>
      <c r="D6" s="3"/>
      <c r="E6" s="11"/>
      <c r="G6" s="82" t="str">
        <f>IF(Dashboard!K6="P","P",IF(Dashboard!L6="B","B",""))</f>
        <v/>
      </c>
      <c r="I6" s="37"/>
      <c r="J6" s="3"/>
      <c r="K6" s="3"/>
      <c r="L6" s="3"/>
      <c r="M6" s="3"/>
      <c r="N6" s="11"/>
      <c r="P6" s="2"/>
      <c r="Q6" s="2"/>
      <c r="R6" s="3"/>
      <c r="U6" t="str">
        <f>IF(Dashboard!K6="P",IF(U5="",1,U5+1),"")</f>
        <v/>
      </c>
      <c r="V6" t="str">
        <f>IF(Dashboard!L6="B",IF(V5="",1,V5+1),"")</f>
        <v/>
      </c>
      <c r="AL6" t="s">
        <v>90</v>
      </c>
      <c r="AM6" t="s">
        <v>51</v>
      </c>
      <c r="AN6" s="84" t="str">
        <f t="shared" si="0"/>
        <v>L5W</v>
      </c>
      <c r="AO6" t="s">
        <v>95</v>
      </c>
    </row>
    <row r="7" spans="1:41" ht="15.75" thickBot="1" x14ac:dyDescent="0.3">
      <c r="A7" s="10"/>
      <c r="B7" s="38"/>
      <c r="C7" s="3"/>
      <c r="D7" s="3"/>
      <c r="E7" s="11"/>
      <c r="G7" s="82" t="str">
        <f>IF(Dashboard!K7="P","P",IF(Dashboard!L7="B","B",""))</f>
        <v>P</v>
      </c>
      <c r="I7" s="37"/>
      <c r="J7" s="3"/>
      <c r="K7" s="3"/>
      <c r="L7" s="3"/>
      <c r="M7" s="3"/>
      <c r="N7" s="11"/>
      <c r="P7" s="2"/>
      <c r="Q7" s="2"/>
      <c r="R7" s="3"/>
      <c r="U7">
        <f>IF(Dashboard!K7="P",IF(U6="",1,U6+1),"")</f>
        <v>1</v>
      </c>
      <c r="V7" t="str">
        <f>IF(Dashboard!L7="B",IF(V6="",1,V6+1),"")</f>
        <v/>
      </c>
      <c r="AL7" t="s">
        <v>95</v>
      </c>
      <c r="AM7" t="s">
        <v>51</v>
      </c>
      <c r="AN7" s="84" t="str">
        <f t="shared" si="0"/>
        <v>L6W</v>
      </c>
      <c r="AO7" t="s">
        <v>96</v>
      </c>
    </row>
    <row r="8" spans="1:41" ht="15.75" thickBot="1" x14ac:dyDescent="0.3">
      <c r="A8" s="10"/>
      <c r="B8" s="38"/>
      <c r="C8" s="3"/>
      <c r="D8" s="3"/>
      <c r="E8" s="11"/>
      <c r="G8" s="82" t="str">
        <f>IF(Dashboard!K8="P","P",IF(Dashboard!L8="B","B",""))</f>
        <v>P</v>
      </c>
      <c r="I8" s="37"/>
      <c r="J8" s="3"/>
      <c r="K8" s="3"/>
      <c r="L8" s="3"/>
      <c r="M8" s="3"/>
      <c r="N8" s="11"/>
      <c r="P8" s="2"/>
      <c r="Q8" s="2"/>
      <c r="R8" s="3"/>
      <c r="U8">
        <f>IF(Dashboard!K8="P",IF(U7="",1,U7+1),"")</f>
        <v>2</v>
      </c>
      <c r="V8" t="str">
        <f>IF(Dashboard!L8="B",IF(V7="",1,V7+1),"")</f>
        <v/>
      </c>
      <c r="AL8" t="s">
        <v>96</v>
      </c>
      <c r="AM8" t="s">
        <v>51</v>
      </c>
      <c r="AN8" s="84" t="str">
        <f t="shared" ref="AN8:AN11" si="1">AL8&amp;AM8</f>
        <v>L7W</v>
      </c>
      <c r="AO8" t="s">
        <v>97</v>
      </c>
    </row>
    <row r="9" spans="1:41" ht="15.75" thickBot="1" x14ac:dyDescent="0.3">
      <c r="A9" s="12"/>
      <c r="B9" s="38"/>
      <c r="C9" s="19"/>
      <c r="D9" s="19"/>
      <c r="E9" s="13"/>
      <c r="G9" s="83" t="str">
        <f>IF(Dashboard!K9="P","P",IF(Dashboard!L9="B","B",""))</f>
        <v>B</v>
      </c>
      <c r="I9" s="37"/>
      <c r="J9" s="19"/>
      <c r="K9" s="19"/>
      <c r="L9" s="19"/>
      <c r="M9" s="19"/>
      <c r="N9" s="13"/>
      <c r="P9" s="2"/>
      <c r="Q9" s="2"/>
      <c r="R9" s="3"/>
      <c r="U9" t="str">
        <f>IF(Dashboard!K9="P",IF(U8="",1,U8+1),"")</f>
        <v/>
      </c>
      <c r="V9">
        <f>IF(Dashboard!L9="B",IF(V8="",1,V8+1),"")</f>
        <v>1</v>
      </c>
      <c r="AL9" t="s">
        <v>97</v>
      </c>
      <c r="AM9" t="s">
        <v>51</v>
      </c>
      <c r="AN9" s="84" t="str">
        <f t="shared" si="1"/>
        <v>L8W</v>
      </c>
      <c r="AO9" t="s">
        <v>98</v>
      </c>
    </row>
    <row r="10" spans="1:41" ht="15.75" thickBot="1" x14ac:dyDescent="0.3">
      <c r="A10" s="37" t="str">
        <f>IF(AND(D10="",K10=""),"P"&amp;(REPLACE(C10,1,1,"")+REPLACE(J10,1,1,"")),IF(AND(C10="",J10=""),"B"&amp;(REPLACE(D10,1,1,"")+REPLACE(K10,1,1,"")),IF(AND(C10="",K10=""),IF(REPLACE(D10,1,1,"")&gt;REPLACE(J10,1,1,""),"B"&amp;(REPLACE(D10,1,1,"")-REPLACE(J10,1,1,"")),IF(REPLACE(D10,1,1,"")=REPLACE(J10,1,1,""),"NO-BET","P"&amp;(REPLACE(J10,1,1,"")-REPLACE(D10,1,1,"")))),IF(AND(D10="",J10=""),IF(REPLACE(C10,1,1,"")&gt;REPLACE(K10,1,1,""),"P"&amp;(REPLACE(C10,1,1,"")-REPLACE(K10,1,1,"")),IF(REPLACE(C10,1,1,"")=REPLACE(K10,1,1,""),"NB","B"&amp;(REPLACE(K10,1,1,"")-REPLACE(C10,1,1,""))))))))</f>
        <v>NB</v>
      </c>
      <c r="B10" s="38" t="str">
        <f t="shared" ref="B10:B68" si="2">IF(P10="Y","CT",IF(Q10="Y","BT",IF(R10="Y","TG","PD")))</f>
        <v>PD</v>
      </c>
      <c r="C10" s="38" t="str">
        <f>IF(B10="PD",IF(AA10="P",AC10,""),"")</f>
        <v>B</v>
      </c>
      <c r="D10" s="38" t="str">
        <f>IF(B10="PD",IF(AA10="B",AC10,""),"TBD")</f>
        <v/>
      </c>
      <c r="E10" s="40" t="str">
        <f>IF(G10="","",IF(G10="P",IF(C10="","L","W"),IF(D10="","L","W")))</f>
        <v>L</v>
      </c>
      <c r="G10" s="81" t="str">
        <f>IF(Dashboard!K10="P","P",IF(Dashboard!L10="B","B",""))</f>
        <v>B</v>
      </c>
      <c r="I10" s="37" t="str">
        <f t="shared" ref="I10:I69" si="3">IF(P10="Y","CT",IF(Q10="Y","BT",IF(R10="Y","TGT","TG")))</f>
        <v>TG</v>
      </c>
      <c r="J10" s="20" t="str">
        <f t="shared" ref="J10:J20" si="4">IF(I10="TG",IF(G8="B",IF(AND(AE10=C10,LEN(C10)&gt;0,NOT(C10="B")),LEFT(C10)&amp;(AF10-3),AE10),""),"TBD")</f>
        <v/>
      </c>
      <c r="K10" s="20" t="str">
        <f>IF(I10="TG",IF(G8="P",IF(AND(AE10=D10,LEN(D10)&gt;0,NOT(C10="B")),LEFT(D10)&amp;(AF10-3),AE10),""),"TBD")</f>
        <v>B</v>
      </c>
      <c r="L10" s="20" t="str">
        <f>IF(G10="","",IF(G10="P",IF(J10="","L","W"),IF(K10="","L","W")))</f>
        <v>W</v>
      </c>
      <c r="M10" s="20">
        <f>IF(L10="W",M9+AG10,M9-AG10)+IF(E10="W",A9+AF10,A9-AF10)</f>
        <v>0</v>
      </c>
      <c r="N10" s="11" t="str">
        <f>IF(O10="S","",IF(M10&gt;0,M10,""))</f>
        <v/>
      </c>
      <c r="O10" t="s">
        <v>127</v>
      </c>
      <c r="P10" s="61" t="str">
        <f>IF(W10="10101","Y",IF(X10="10101","Y","N"))</f>
        <v>N</v>
      </c>
      <c r="Q10" s="61" t="str">
        <f>IF(W10="12345","Y",IF(X10="12345","Y","N"))</f>
        <v>N</v>
      </c>
      <c r="R10" s="61" t="str">
        <f>IF(Y10="120012","Y",IF(Z10="120012","Y","N"))</f>
        <v>N</v>
      </c>
      <c r="S10" s="95"/>
      <c r="U10" t="str">
        <f>IF(Dashboard!K10="P",IF(U9="",1,U9+1),"")</f>
        <v/>
      </c>
      <c r="V10">
        <f>IF(Dashboard!L10="B",IF(V9="",1,V9+1),"")</f>
        <v>2</v>
      </c>
      <c r="W10" s="1" t="str">
        <f t="shared" ref="W10:X25" si="5">IF(U5="",0,U5)&amp;IF(U6="",0,U6)&amp;IF(U7="",0,U7)&amp;IF(U8="",0,U8)&amp;IF(U9="",0,U9)</f>
        <v>00120</v>
      </c>
      <c r="X10" s="1" t="str">
        <f t="shared" si="5"/>
        <v>10001</v>
      </c>
      <c r="AA10" t="str">
        <f>IF(COUNTBLANK(U5:U9)&gt;2,"B","P")</f>
        <v>P</v>
      </c>
      <c r="AB10" t="str">
        <f>IF(C9="",D9,C9)&amp;E9</f>
        <v/>
      </c>
      <c r="AC10" t="str">
        <f t="shared" ref="AC10:AC34" si="6">IF(O10="S","B",IFERROR(VLOOKUP(AB10,$AN$3:$AO$100,2,FALSE),""))</f>
        <v>B</v>
      </c>
      <c r="AD10" t="str">
        <f>IF(J9="",K9,J9)&amp;L9</f>
        <v/>
      </c>
      <c r="AE10" t="str">
        <f>IF(O10="S","B",IFERROR(VLOOKUP(AD10,$AN$3:$AO$100,2,FALSE),""))</f>
        <v>B</v>
      </c>
      <c r="AF10">
        <f>IF(REPLACE(AC10, 1, 1, "")="",1,REPLACE(AC10, 1, 1, ""))</f>
        <v>1</v>
      </c>
      <c r="AG10">
        <f>IF(REPLACE(AE10, 1, 1, "")="",1,REPLACE(AE10, 1, 1, ""))</f>
        <v>1</v>
      </c>
      <c r="AL10" t="s">
        <v>98</v>
      </c>
      <c r="AM10" t="s">
        <v>51</v>
      </c>
      <c r="AN10" s="84" t="str">
        <f t="shared" si="1"/>
        <v>L9W</v>
      </c>
      <c r="AO10" t="s">
        <v>99</v>
      </c>
    </row>
    <row r="11" spans="1:41" ht="15.75" thickBot="1" x14ac:dyDescent="0.3">
      <c r="A11" s="37" t="str">
        <f t="shared" ref="A11:A21" si="7">IF(AND(D11="",K11=""),"P"&amp;(REPLACE(C11,1,1,"")+REPLACE(J11,1,1,"")),IF(AND(C11="",J11=""),"B"&amp;(REPLACE(D11,1,1,"")+REPLACE(K11,1,1,"")),IF(AND(C11="",K11=""),IF(REPLACE(D11,1,1,"")&gt;REPLACE(J11,1,1,""),"B"&amp;(REPLACE(D11,1,1,"")-REPLACE(J11,1,1,"")),IF(REPLACE(D11,1,1,"")=REPLACE(J11,1,1,""),"NO-BET","P"&amp;(REPLACE(J11,1,1,"")-REPLACE(D11,1,1,"")))),IF(AND(D11="",J11=""),IF(REPLACE(C11,1,1,"")&gt;REPLACE(K11,1,1,""),"P"&amp;(REPLACE(C11,1,1,"")-REPLACE(K11,1,1,"")),IF(REPLACE(C11,1,1,"")=REPLACE(K11,1,1,""),"NB","B"&amp;(REPLACE(K11,1,1,"")-REPLACE(C11,1,1,""))))))))</f>
        <v>P3</v>
      </c>
      <c r="B11" s="38" t="str">
        <f t="shared" si="2"/>
        <v>PD</v>
      </c>
      <c r="C11" s="38" t="str">
        <f t="shared" ref="C11:C74" si="8">IF(B11="PD",IF(AA11="P",AC11,""),"TBD")</f>
        <v/>
      </c>
      <c r="D11" s="38" t="str">
        <f t="shared" ref="D11:D74" si="9">IF(B11="PD",IF(AA11="B",AC11,""),"TBD")</f>
        <v>F2</v>
      </c>
      <c r="E11" s="40" t="str">
        <f t="shared" ref="E11:E64" si="10">IF(G11="","",IF(G11="P",IF(C11="","L","W"),IF(D11="","L","W")))</f>
        <v>L</v>
      </c>
      <c r="G11" s="82" t="str">
        <f>IF(Dashboard!K11="P","P",IF(Dashboard!L11="B","B",""))</f>
        <v>P</v>
      </c>
      <c r="I11" s="37" t="str">
        <f t="shared" si="3"/>
        <v>TG</v>
      </c>
      <c r="J11" s="20" t="str">
        <f t="shared" si="4"/>
        <v>L5</v>
      </c>
      <c r="K11" s="20" t="str">
        <f t="shared" ref="K11:K74" si="11">IF(I11="TG",IF(G9="P",IF(AND(AE11=D11,LEN(D11)&gt;0,NOT(C11="B")),LEFT(D11)&amp;(AF11-3),AE11),""),"TBD")</f>
        <v/>
      </c>
      <c r="L11" s="20" t="str">
        <f t="shared" ref="L11:L74" si="12">IF(G11="","",IF(G11="P",IF(J11="","L","W"),IF(K11="","L","W")))</f>
        <v>W</v>
      </c>
      <c r="M11" s="20">
        <f t="shared" ref="M11:M14" si="13">IF(L11="W",M10+AG11,M10-AG11)</f>
        <v>5</v>
      </c>
      <c r="N11" s="11">
        <f t="shared" ref="N11:N74" si="14">IF(O11="S","",IF(M11&gt;0,M11,""))</f>
        <v>5</v>
      </c>
      <c r="O11" t="str">
        <f>IF(O10="S","C",IF(M10&gt;0,"S","C"))</f>
        <v>C</v>
      </c>
      <c r="P11" s="61" t="str">
        <f t="shared" ref="P11:P74" si="15">IF(W11="10101","Y",IF(X11="10101","Y","N"))</f>
        <v>N</v>
      </c>
      <c r="Q11" s="61" t="str">
        <f t="shared" ref="Q11:Q74" si="16">IF(W11="12345","Y",IF(X11="12345","Y","N"))</f>
        <v>N</v>
      </c>
      <c r="R11" s="61" t="str">
        <f t="shared" ref="R11:R74" si="17">IF(Y11="120012","Y",IF(Z11="120012","Y","N"))</f>
        <v>N</v>
      </c>
      <c r="S11" s="95"/>
      <c r="U11">
        <f>IF(Dashboard!K11="P",IF(U10="",1,U10+1),"")</f>
        <v>1</v>
      </c>
      <c r="V11" t="str">
        <f>IF(Dashboard!L11="B",IF(V10="",1,V10+1),"")</f>
        <v/>
      </c>
      <c r="W11" s="1" t="str">
        <f t="shared" si="5"/>
        <v>01200</v>
      </c>
      <c r="X11" s="1" t="str">
        <f t="shared" si="5"/>
        <v>00012</v>
      </c>
      <c r="Y11" s="1" t="str">
        <f>IF(U5="",0,U5)&amp;IF(U6="",0,U6)&amp;IF(U7="",0,U7)&amp;IF(U8="",0,U8)&amp;IF(U9="",0,U9)&amp;IF(U10="",0,U10)</f>
        <v>001200</v>
      </c>
      <c r="Z11" s="1" t="str">
        <f>IF(V5="",0,V5)&amp;IF(V6="",0,V6)&amp;IF(V7="",0,V7)&amp;IF(V8="",0,V8)&amp;IF(V9="",0,V9)&amp;IF(V10="",0,V10)</f>
        <v>100012</v>
      </c>
      <c r="AA11" t="str">
        <f t="shared" ref="AA11:AA74" si="18">IF(COUNTBLANK(U6:U10)&gt;2,"B","P")</f>
        <v>B</v>
      </c>
      <c r="AB11" t="str">
        <f t="shared" ref="AB11:AB74" si="19">IF(C10="",D10,C10)&amp;E10</f>
        <v>BL</v>
      </c>
      <c r="AC11" t="str">
        <f t="shared" si="6"/>
        <v>F2</v>
      </c>
      <c r="AD11" t="str">
        <f t="shared" ref="AD11:AD30" si="20">IF(J10="",K10,J10)&amp;L10</f>
        <v>BW</v>
      </c>
      <c r="AE11" t="str">
        <f>IF(O11="S","B",IFERROR(VLOOKUP(AD11,$AN$3:$AO$100,2,FALSE),""))</f>
        <v>L5</v>
      </c>
      <c r="AF11" t="str">
        <f t="shared" ref="AF11:AF74" si="21">IF(REPLACE(AC11, 1, 1, "")="",1,REPLACE(AC11, 1, 1, ""))</f>
        <v>2</v>
      </c>
      <c r="AG11" t="str">
        <f t="shared" ref="AG11:AG50" si="22">IF(REPLACE(AE11, 1, 1, "")="",1,REPLACE(AE11, 1, 1, ""))</f>
        <v>5</v>
      </c>
      <c r="AL11" t="s">
        <v>99</v>
      </c>
      <c r="AM11" t="s">
        <v>51</v>
      </c>
      <c r="AN11" s="84" t="str">
        <f t="shared" si="1"/>
        <v>L10W</v>
      </c>
      <c r="AO11" t="s">
        <v>100</v>
      </c>
    </row>
    <row r="12" spans="1:41" ht="15.75" thickBot="1" x14ac:dyDescent="0.3">
      <c r="A12" s="37" t="e">
        <f t="shared" si="7"/>
        <v>#VALUE!</v>
      </c>
      <c r="B12" s="38" t="str">
        <f t="shared" si="2"/>
        <v>PD</v>
      </c>
      <c r="C12" s="38" t="str">
        <f t="shared" si="8"/>
        <v>B</v>
      </c>
      <c r="D12" s="38" t="str">
        <f t="shared" si="9"/>
        <v/>
      </c>
      <c r="E12" s="40" t="str">
        <f t="shared" si="10"/>
        <v>W</v>
      </c>
      <c r="G12" s="82" t="str">
        <f>IF(Dashboard!K12="P","P",IF(Dashboard!L12="B","B",""))</f>
        <v>P</v>
      </c>
      <c r="I12" s="37" t="str">
        <f t="shared" si="3"/>
        <v>TG</v>
      </c>
      <c r="J12" s="20" t="str">
        <f t="shared" si="4"/>
        <v>B</v>
      </c>
      <c r="K12" s="20" t="str">
        <f t="shared" si="11"/>
        <v/>
      </c>
      <c r="L12" s="20" t="str">
        <f t="shared" si="12"/>
        <v>W</v>
      </c>
      <c r="M12" s="20">
        <f t="shared" si="13"/>
        <v>6</v>
      </c>
      <c r="N12" s="11" t="str">
        <f t="shared" si="14"/>
        <v/>
      </c>
      <c r="O12" t="str">
        <f t="shared" ref="O12:O75" si="23">IF(O11="S","C",IF(M11&gt;0,"S","C"))</f>
        <v>S</v>
      </c>
      <c r="P12" s="61" t="str">
        <f t="shared" si="15"/>
        <v>N</v>
      </c>
      <c r="Q12" s="61" t="str">
        <f t="shared" si="16"/>
        <v>N</v>
      </c>
      <c r="R12" s="61" t="str">
        <f t="shared" si="17"/>
        <v>N</v>
      </c>
      <c r="S12" s="95"/>
      <c r="U12">
        <f>IF(Dashboard!K12="P",IF(U11="",1,U11+1),"")</f>
        <v>2</v>
      </c>
      <c r="V12" t="str">
        <f>IF(Dashboard!L12="B",IF(V11="",1,V11+1),"")</f>
        <v/>
      </c>
      <c r="W12" s="1" t="str">
        <f t="shared" si="5"/>
        <v>12001</v>
      </c>
      <c r="X12" s="1" t="str">
        <f t="shared" si="5"/>
        <v>00120</v>
      </c>
      <c r="Y12" s="1" t="str">
        <f t="shared" ref="Y12:Y15" si="24">IF(U6="",0,U6)&amp;IF(U7="",0,U7)&amp;IF(U8="",0,U8)&amp;IF(U9="",0,U9)&amp;IF(U10="",0,U10)&amp;IF(U11="",0,U11)</f>
        <v>012001</v>
      </c>
      <c r="Z12" s="1" t="str">
        <f t="shared" ref="Z12:Z15" si="25">IF(V6="",0,V6)&amp;IF(V7="",0,V7)&amp;IF(V8="",0,V8)&amp;IF(V9="",0,V9)&amp;IF(V10="",0,V10)&amp;IF(V11="",0,V11)</f>
        <v>000120</v>
      </c>
      <c r="AA12" t="str">
        <f t="shared" si="18"/>
        <v>P</v>
      </c>
      <c r="AB12" t="str">
        <f t="shared" si="19"/>
        <v>F2L</v>
      </c>
      <c r="AC12" t="str">
        <f t="shared" si="6"/>
        <v>B</v>
      </c>
      <c r="AD12" t="str">
        <f t="shared" si="20"/>
        <v>L5W</v>
      </c>
      <c r="AE12" t="str">
        <f t="shared" ref="AE12:AE75" si="26">IF(O12="S","B",IFERROR(VLOOKUP(AD12,$AN$3:$AO$100,2,FALSE),""))</f>
        <v>B</v>
      </c>
      <c r="AF12">
        <f t="shared" si="21"/>
        <v>1</v>
      </c>
      <c r="AG12">
        <f t="shared" si="22"/>
        <v>1</v>
      </c>
      <c r="AL12" t="s">
        <v>100</v>
      </c>
      <c r="AM12" t="s">
        <v>51</v>
      </c>
      <c r="AN12" s="84" t="str">
        <f t="shared" ref="AN12:AN15" si="27">AL12&amp;AM12</f>
        <v>L11W</v>
      </c>
      <c r="AO12" t="s">
        <v>101</v>
      </c>
    </row>
    <row r="13" spans="1:41" ht="15.75" thickBot="1" x14ac:dyDescent="0.3">
      <c r="A13" s="37" t="b">
        <f t="shared" si="7"/>
        <v>0</v>
      </c>
      <c r="B13" s="38" t="str">
        <f t="shared" si="2"/>
        <v>TG</v>
      </c>
      <c r="C13" s="38" t="str">
        <f t="shared" si="8"/>
        <v>TBD</v>
      </c>
      <c r="D13" s="38" t="str">
        <f t="shared" si="9"/>
        <v>TBD</v>
      </c>
      <c r="E13" s="40" t="str">
        <f t="shared" si="10"/>
        <v>W</v>
      </c>
      <c r="G13" s="82" t="str">
        <f>IF(Dashboard!K13="P","P",IF(Dashboard!L13="B","B",""))</f>
        <v>P</v>
      </c>
      <c r="I13" s="37" t="str">
        <f t="shared" si="3"/>
        <v>TGT</v>
      </c>
      <c r="J13" s="20" t="str">
        <f t="shared" si="4"/>
        <v>TBD</v>
      </c>
      <c r="K13" s="20" t="str">
        <f t="shared" si="11"/>
        <v>TBD</v>
      </c>
      <c r="L13" s="20" t="str">
        <f t="shared" si="12"/>
        <v>W</v>
      </c>
      <c r="M13" s="20">
        <f t="shared" si="13"/>
        <v>11</v>
      </c>
      <c r="N13" s="11">
        <f t="shared" si="14"/>
        <v>11</v>
      </c>
      <c r="O13" t="str">
        <f t="shared" si="23"/>
        <v>C</v>
      </c>
      <c r="P13" s="61" t="str">
        <f t="shared" si="15"/>
        <v>N</v>
      </c>
      <c r="Q13" s="61" t="str">
        <f t="shared" si="16"/>
        <v>N</v>
      </c>
      <c r="R13" s="61" t="str">
        <f t="shared" si="17"/>
        <v>Y</v>
      </c>
      <c r="S13" s="95"/>
      <c r="U13">
        <f>IF(Dashboard!K13="P",IF(U12="",1,U12+1),"")</f>
        <v>3</v>
      </c>
      <c r="V13" t="str">
        <f>IF(Dashboard!L13="B",IF(V12="",1,V12+1),"")</f>
        <v/>
      </c>
      <c r="W13" s="1" t="str">
        <f t="shared" si="5"/>
        <v>20012</v>
      </c>
      <c r="X13" s="1" t="str">
        <f t="shared" si="5"/>
        <v>01200</v>
      </c>
      <c r="Y13" s="1" t="str">
        <f t="shared" si="24"/>
        <v>120012</v>
      </c>
      <c r="Z13" s="1" t="str">
        <f t="shared" si="25"/>
        <v>001200</v>
      </c>
      <c r="AA13" t="str">
        <f t="shared" si="18"/>
        <v>P</v>
      </c>
      <c r="AB13" t="str">
        <f t="shared" si="19"/>
        <v>BW</v>
      </c>
      <c r="AC13" t="str">
        <f t="shared" si="6"/>
        <v>L5</v>
      </c>
      <c r="AD13" t="str">
        <f t="shared" si="20"/>
        <v>BW</v>
      </c>
      <c r="AE13" t="str">
        <f t="shared" si="26"/>
        <v>L5</v>
      </c>
      <c r="AF13" t="str">
        <f t="shared" si="21"/>
        <v>5</v>
      </c>
      <c r="AG13" t="str">
        <f t="shared" si="22"/>
        <v>5</v>
      </c>
      <c r="AL13" t="s">
        <v>101</v>
      </c>
      <c r="AM13" t="s">
        <v>51</v>
      </c>
      <c r="AN13" s="84" t="str">
        <f t="shared" si="27"/>
        <v>L12W</v>
      </c>
      <c r="AO13" t="s">
        <v>102</v>
      </c>
    </row>
    <row r="14" spans="1:41" ht="15.75" thickBot="1" x14ac:dyDescent="0.3">
      <c r="A14" s="37" t="str">
        <f t="shared" si="7"/>
        <v>NB</v>
      </c>
      <c r="B14" s="38" t="str">
        <f t="shared" si="2"/>
        <v>PD</v>
      </c>
      <c r="C14" s="38" t="str">
        <f t="shared" si="8"/>
        <v>B</v>
      </c>
      <c r="D14" s="38" t="str">
        <f t="shared" si="9"/>
        <v/>
      </c>
      <c r="E14" s="40" t="str">
        <f t="shared" si="10"/>
        <v>W</v>
      </c>
      <c r="G14" s="83" t="str">
        <f>IF(Dashboard!K14="P","P",IF(Dashboard!L14="B","B",""))</f>
        <v>P</v>
      </c>
      <c r="I14" s="37" t="str">
        <f t="shared" si="3"/>
        <v>TG</v>
      </c>
      <c r="J14" s="20" t="str">
        <f t="shared" si="4"/>
        <v/>
      </c>
      <c r="K14" s="20" t="str">
        <f t="shared" si="11"/>
        <v>B</v>
      </c>
      <c r="L14" s="20" t="str">
        <f t="shared" si="12"/>
        <v>L</v>
      </c>
      <c r="M14" s="20">
        <f t="shared" si="13"/>
        <v>10</v>
      </c>
      <c r="N14" s="11" t="str">
        <f t="shared" si="14"/>
        <v/>
      </c>
      <c r="O14" t="str">
        <f t="shared" si="23"/>
        <v>S</v>
      </c>
      <c r="P14" s="61" t="str">
        <f t="shared" si="15"/>
        <v>N</v>
      </c>
      <c r="Q14" s="61" t="str">
        <f t="shared" si="16"/>
        <v>N</v>
      </c>
      <c r="R14" s="61" t="str">
        <f t="shared" si="17"/>
        <v>N</v>
      </c>
      <c r="S14" s="95"/>
      <c r="U14">
        <f>IF(Dashboard!K14="P",IF(U13="",1,U13+1),"")</f>
        <v>4</v>
      </c>
      <c r="V14" t="str">
        <f>IF(Dashboard!L14="B",IF(V13="",1,V13+1),"")</f>
        <v/>
      </c>
      <c r="W14" s="1" t="str">
        <f t="shared" si="5"/>
        <v>00123</v>
      </c>
      <c r="X14" s="1" t="str">
        <f t="shared" si="5"/>
        <v>12000</v>
      </c>
      <c r="Y14" s="1" t="str">
        <f t="shared" si="24"/>
        <v>200123</v>
      </c>
      <c r="Z14" s="1" t="str">
        <f t="shared" si="25"/>
        <v>012000</v>
      </c>
      <c r="AA14" t="str">
        <f t="shared" si="18"/>
        <v>P</v>
      </c>
      <c r="AB14" t="str">
        <f t="shared" si="19"/>
        <v>TBDW</v>
      </c>
      <c r="AC14" t="str">
        <f t="shared" si="6"/>
        <v>B</v>
      </c>
      <c r="AD14" t="str">
        <f t="shared" si="20"/>
        <v>TBDW</v>
      </c>
      <c r="AE14" t="str">
        <f t="shared" si="26"/>
        <v>B</v>
      </c>
      <c r="AF14">
        <f t="shared" si="21"/>
        <v>1</v>
      </c>
      <c r="AG14">
        <f t="shared" si="22"/>
        <v>1</v>
      </c>
      <c r="AL14" t="s">
        <v>102</v>
      </c>
      <c r="AM14" t="s">
        <v>51</v>
      </c>
      <c r="AN14" s="84" t="str">
        <f t="shared" si="27"/>
        <v>L13W</v>
      </c>
      <c r="AO14" t="s">
        <v>103</v>
      </c>
    </row>
    <row r="15" spans="1:41" ht="15.75" thickBot="1" x14ac:dyDescent="0.3">
      <c r="A15" s="37" t="str">
        <f t="shared" si="7"/>
        <v>P3</v>
      </c>
      <c r="B15" s="38" t="str">
        <f t="shared" si="2"/>
        <v>PD</v>
      </c>
      <c r="C15" s="38" t="str">
        <f t="shared" si="8"/>
        <v>L5</v>
      </c>
      <c r="D15" s="38" t="str">
        <f t="shared" si="9"/>
        <v/>
      </c>
      <c r="E15" s="40" t="str">
        <f t="shared" si="10"/>
        <v>W</v>
      </c>
      <c r="G15" s="81" t="str">
        <f>IF(Dashboard!K15="P","P",IF(Dashboard!L15="B","B",""))</f>
        <v>P</v>
      </c>
      <c r="I15" s="37" t="str">
        <f t="shared" si="3"/>
        <v>TG</v>
      </c>
      <c r="J15" s="20" t="str">
        <f t="shared" si="4"/>
        <v/>
      </c>
      <c r="K15" s="20" t="str">
        <f t="shared" si="11"/>
        <v>F2</v>
      </c>
      <c r="L15" s="20" t="str">
        <f t="shared" si="12"/>
        <v>L</v>
      </c>
      <c r="N15" s="11" t="str">
        <f t="shared" si="14"/>
        <v/>
      </c>
      <c r="O15" t="str">
        <f t="shared" si="23"/>
        <v>C</v>
      </c>
      <c r="P15" s="61" t="str">
        <f t="shared" si="15"/>
        <v>N</v>
      </c>
      <c r="Q15" s="61" t="str">
        <f t="shared" si="16"/>
        <v>N</v>
      </c>
      <c r="R15" s="61" t="str">
        <f t="shared" si="17"/>
        <v>N</v>
      </c>
      <c r="S15" s="95"/>
      <c r="U15">
        <f>IF(Dashboard!K15="P",IF(U14="",1,U14+1),"")</f>
        <v>5</v>
      </c>
      <c r="V15" t="str">
        <f>IF(Dashboard!L15="B",IF(V14="",1,V14+1),"")</f>
        <v/>
      </c>
      <c r="W15" s="1" t="str">
        <f t="shared" si="5"/>
        <v>01234</v>
      </c>
      <c r="X15" s="1" t="str">
        <f t="shared" si="5"/>
        <v>20000</v>
      </c>
      <c r="Y15" s="1" t="str">
        <f t="shared" si="24"/>
        <v>001234</v>
      </c>
      <c r="Z15" s="1" t="str">
        <f t="shared" si="25"/>
        <v>120000</v>
      </c>
      <c r="AA15" t="str">
        <f t="shared" si="18"/>
        <v>P</v>
      </c>
      <c r="AB15" t="str">
        <f t="shared" si="19"/>
        <v>BW</v>
      </c>
      <c r="AC15" t="str">
        <f t="shared" si="6"/>
        <v>L5</v>
      </c>
      <c r="AD15" t="str">
        <f t="shared" si="20"/>
        <v>BL</v>
      </c>
      <c r="AE15" t="str">
        <f t="shared" si="26"/>
        <v>F2</v>
      </c>
      <c r="AF15" t="str">
        <f t="shared" si="21"/>
        <v>5</v>
      </c>
      <c r="AG15" t="str">
        <f t="shared" si="22"/>
        <v>2</v>
      </c>
      <c r="AL15" t="s">
        <v>103</v>
      </c>
      <c r="AM15" t="s">
        <v>51</v>
      </c>
      <c r="AN15" s="84" t="str">
        <f t="shared" si="27"/>
        <v>L14W</v>
      </c>
      <c r="AO15" t="s">
        <v>104</v>
      </c>
    </row>
    <row r="16" spans="1:41" ht="15.75" thickBot="1" x14ac:dyDescent="0.3">
      <c r="A16" s="37" t="b">
        <f t="shared" si="7"/>
        <v>0</v>
      </c>
      <c r="B16" s="38" t="str">
        <f t="shared" si="2"/>
        <v>BT</v>
      </c>
      <c r="C16" s="38" t="str">
        <f t="shared" si="8"/>
        <v>TBD</v>
      </c>
      <c r="D16" s="38" t="str">
        <f t="shared" si="9"/>
        <v>TBD</v>
      </c>
      <c r="E16" s="40" t="str">
        <f t="shared" si="10"/>
        <v>W</v>
      </c>
      <c r="G16" s="82" t="str">
        <f>IF(Dashboard!K16="P","P",IF(Dashboard!L16="B","B",""))</f>
        <v>P</v>
      </c>
      <c r="I16" s="37" t="str">
        <f t="shared" si="3"/>
        <v>BT</v>
      </c>
      <c r="J16" s="20" t="str">
        <f t="shared" si="4"/>
        <v>TBD</v>
      </c>
      <c r="K16" s="20" t="str">
        <f t="shared" si="11"/>
        <v>TBD</v>
      </c>
      <c r="L16" s="20" t="str">
        <f t="shared" si="12"/>
        <v>W</v>
      </c>
      <c r="N16" s="11" t="str">
        <f t="shared" si="14"/>
        <v/>
      </c>
      <c r="O16" t="str">
        <f t="shared" si="23"/>
        <v>C</v>
      </c>
      <c r="P16" s="61" t="str">
        <f t="shared" si="15"/>
        <v>N</v>
      </c>
      <c r="Q16" s="61" t="str">
        <f t="shared" si="16"/>
        <v>Y</v>
      </c>
      <c r="R16" s="61" t="str">
        <f t="shared" si="17"/>
        <v>N</v>
      </c>
      <c r="S16" s="95"/>
      <c r="U16">
        <f>IF(Dashboard!K16="P",IF(U15="",1,U15+1),"")</f>
        <v>6</v>
      </c>
      <c r="V16" t="str">
        <f>IF(Dashboard!L16="B",IF(V15="",1,V15+1),"")</f>
        <v/>
      </c>
      <c r="W16" s="1" t="str">
        <f t="shared" si="5"/>
        <v>12345</v>
      </c>
      <c r="X16" s="1" t="str">
        <f t="shared" si="5"/>
        <v>00000</v>
      </c>
      <c r="Y16" s="1" t="str">
        <f t="shared" ref="Y16:Y79" si="28">IF(U10="",0,U10)&amp;IF(U11="",0,U11)&amp;IF(U12="",0,U12)&amp;IF(U13="",0,U13)&amp;IF(U14="",0,U14)&amp;IF(U15="",0,U15)</f>
        <v>012345</v>
      </c>
      <c r="Z16" s="1" t="str">
        <f t="shared" ref="Z16:Z79" si="29">IF(V10="",0,V10)&amp;IF(V11="",0,V11)&amp;IF(V12="",0,V12)&amp;IF(V13="",0,V13)&amp;IF(V14="",0,V14)&amp;IF(V15="",0,V15)</f>
        <v>200000</v>
      </c>
      <c r="AA16" t="str">
        <f t="shared" si="18"/>
        <v>P</v>
      </c>
      <c r="AB16" t="str">
        <f t="shared" si="19"/>
        <v>L5W</v>
      </c>
      <c r="AC16" t="str">
        <f t="shared" si="6"/>
        <v>L6</v>
      </c>
      <c r="AD16" t="str">
        <f t="shared" si="20"/>
        <v>F2L</v>
      </c>
      <c r="AE16" t="str">
        <f t="shared" si="26"/>
        <v>F3</v>
      </c>
      <c r="AF16" t="str">
        <f t="shared" si="21"/>
        <v>6</v>
      </c>
      <c r="AG16" t="str">
        <f t="shared" si="22"/>
        <v>3</v>
      </c>
      <c r="AL16" t="s">
        <v>94</v>
      </c>
      <c r="AM16" t="s">
        <v>50</v>
      </c>
      <c r="AN16" s="84" t="str">
        <f t="shared" ref="AN16:AN30" si="30">AL16&amp;AM16</f>
        <v>F2L</v>
      </c>
      <c r="AO16" t="s">
        <v>105</v>
      </c>
    </row>
    <row r="17" spans="1:41" ht="15.75" thickBot="1" x14ac:dyDescent="0.3">
      <c r="A17" s="37" t="e">
        <f t="shared" si="7"/>
        <v>#VALUE!</v>
      </c>
      <c r="B17" s="38" t="str">
        <f t="shared" si="2"/>
        <v>PD</v>
      </c>
      <c r="C17" s="38" t="str">
        <f t="shared" si="8"/>
        <v/>
      </c>
      <c r="D17" s="38" t="str">
        <f t="shared" si="9"/>
        <v/>
      </c>
      <c r="E17" s="40" t="str">
        <f t="shared" si="10"/>
        <v>L</v>
      </c>
      <c r="G17" s="82" t="str">
        <f>IF(Dashboard!K17="P","P",IF(Dashboard!L17="B","B",""))</f>
        <v>P</v>
      </c>
      <c r="I17" s="37" t="str">
        <f t="shared" si="3"/>
        <v>TG</v>
      </c>
      <c r="J17" s="20" t="str">
        <f t="shared" si="4"/>
        <v/>
      </c>
      <c r="K17" s="20" t="str">
        <f t="shared" si="11"/>
        <v/>
      </c>
      <c r="L17" s="20" t="str">
        <f t="shared" si="12"/>
        <v>L</v>
      </c>
      <c r="N17" s="11" t="str">
        <f t="shared" si="14"/>
        <v/>
      </c>
      <c r="O17" t="str">
        <f t="shared" si="23"/>
        <v>C</v>
      </c>
      <c r="P17" s="61" t="str">
        <f t="shared" si="15"/>
        <v>N</v>
      </c>
      <c r="Q17" s="61" t="str">
        <f t="shared" si="16"/>
        <v>N</v>
      </c>
      <c r="R17" s="61" t="str">
        <f t="shared" si="17"/>
        <v>N</v>
      </c>
      <c r="S17" s="95"/>
      <c r="U17">
        <f>IF(Dashboard!K17="P",IF(U16="",1,U16+1),"")</f>
        <v>7</v>
      </c>
      <c r="V17" t="str">
        <f>IF(Dashboard!L17="B",IF(V16="",1,V16+1),"")</f>
        <v/>
      </c>
      <c r="W17" s="1" t="str">
        <f t="shared" si="5"/>
        <v>23456</v>
      </c>
      <c r="X17" s="1" t="str">
        <f t="shared" si="5"/>
        <v>00000</v>
      </c>
      <c r="Y17" s="1" t="str">
        <f t="shared" si="28"/>
        <v>123456</v>
      </c>
      <c r="Z17" s="1" t="str">
        <f t="shared" si="29"/>
        <v>000000</v>
      </c>
      <c r="AA17" t="str">
        <f t="shared" si="18"/>
        <v>P</v>
      </c>
      <c r="AB17" t="str">
        <f t="shared" si="19"/>
        <v>TBDW</v>
      </c>
      <c r="AC17" t="str">
        <f t="shared" si="6"/>
        <v/>
      </c>
      <c r="AD17" t="str">
        <f t="shared" si="20"/>
        <v>TBDW</v>
      </c>
      <c r="AE17" t="str">
        <f t="shared" si="26"/>
        <v/>
      </c>
      <c r="AF17">
        <f t="shared" si="21"/>
        <v>1</v>
      </c>
      <c r="AG17">
        <f t="shared" si="22"/>
        <v>1</v>
      </c>
      <c r="AL17" t="s">
        <v>105</v>
      </c>
      <c r="AM17" t="s">
        <v>50</v>
      </c>
      <c r="AN17" s="84" t="str">
        <f t="shared" si="30"/>
        <v>F3L</v>
      </c>
      <c r="AO17" t="s">
        <v>106</v>
      </c>
    </row>
    <row r="18" spans="1:41" ht="15.75" thickBot="1" x14ac:dyDescent="0.3">
      <c r="A18" s="37" t="e">
        <f t="shared" si="7"/>
        <v>#VALUE!</v>
      </c>
      <c r="B18" s="38" t="str">
        <f t="shared" si="2"/>
        <v>PD</v>
      </c>
      <c r="C18" s="38" t="str">
        <f t="shared" si="8"/>
        <v/>
      </c>
      <c r="D18" s="38" t="str">
        <f t="shared" si="9"/>
        <v/>
      </c>
      <c r="E18" s="40" t="str">
        <f t="shared" si="10"/>
        <v>L</v>
      </c>
      <c r="G18" s="82" t="str">
        <f>IF(Dashboard!K18="P","P",IF(Dashboard!L18="B","B",""))</f>
        <v>P</v>
      </c>
      <c r="I18" s="37" t="str">
        <f t="shared" si="3"/>
        <v>TG</v>
      </c>
      <c r="J18" s="20" t="str">
        <f t="shared" si="4"/>
        <v/>
      </c>
      <c r="K18" s="20" t="str">
        <f t="shared" si="11"/>
        <v/>
      </c>
      <c r="L18" s="20" t="str">
        <f t="shared" si="12"/>
        <v>L</v>
      </c>
      <c r="N18" s="11" t="str">
        <f t="shared" si="14"/>
        <v/>
      </c>
      <c r="O18" t="str">
        <f t="shared" si="23"/>
        <v>C</v>
      </c>
      <c r="P18" s="61" t="str">
        <f t="shared" si="15"/>
        <v>N</v>
      </c>
      <c r="Q18" s="61" t="str">
        <f t="shared" si="16"/>
        <v>N</v>
      </c>
      <c r="R18" s="61" t="str">
        <f t="shared" si="17"/>
        <v>N</v>
      </c>
      <c r="S18" s="95"/>
      <c r="U18">
        <f>IF(Dashboard!K18="P",IF(U17="",1,U17+1),"")</f>
        <v>8</v>
      </c>
      <c r="V18" t="str">
        <f>IF(Dashboard!L18="B",IF(V17="",1,V17+1),"")</f>
        <v/>
      </c>
      <c r="W18" s="1" t="str">
        <f t="shared" si="5"/>
        <v>34567</v>
      </c>
      <c r="X18" s="1" t="str">
        <f t="shared" si="5"/>
        <v>00000</v>
      </c>
      <c r="Y18" s="1" t="str">
        <f t="shared" si="28"/>
        <v>234567</v>
      </c>
      <c r="Z18" s="1" t="str">
        <f t="shared" si="29"/>
        <v>000000</v>
      </c>
      <c r="AA18" t="str">
        <f t="shared" si="18"/>
        <v>P</v>
      </c>
      <c r="AB18" t="str">
        <f t="shared" si="19"/>
        <v>L</v>
      </c>
      <c r="AC18" t="str">
        <f t="shared" si="6"/>
        <v/>
      </c>
      <c r="AD18" t="str">
        <f t="shared" si="20"/>
        <v>L</v>
      </c>
      <c r="AE18" t="str">
        <f t="shared" si="26"/>
        <v/>
      </c>
      <c r="AF18">
        <f t="shared" si="21"/>
        <v>1</v>
      </c>
      <c r="AG18">
        <f t="shared" si="22"/>
        <v>1</v>
      </c>
      <c r="AL18" t="s">
        <v>106</v>
      </c>
      <c r="AM18" t="s">
        <v>50</v>
      </c>
      <c r="AN18" s="84" t="str">
        <f t="shared" si="30"/>
        <v>F4L</v>
      </c>
      <c r="AO18" t="s">
        <v>107</v>
      </c>
    </row>
    <row r="19" spans="1:41" ht="15.75" thickBot="1" x14ac:dyDescent="0.3">
      <c r="A19" s="37" t="e">
        <f t="shared" si="7"/>
        <v>#VALUE!</v>
      </c>
      <c r="B19" s="38" t="str">
        <f t="shared" si="2"/>
        <v>PD</v>
      </c>
      <c r="C19" s="38" t="str">
        <f t="shared" si="8"/>
        <v/>
      </c>
      <c r="D19" s="38" t="str">
        <f t="shared" si="9"/>
        <v/>
      </c>
      <c r="E19" s="40" t="str">
        <f t="shared" si="10"/>
        <v>L</v>
      </c>
      <c r="G19" s="83" t="str">
        <f>IF(Dashboard!K19="P","P",IF(Dashboard!L19="B","B",""))</f>
        <v>P</v>
      </c>
      <c r="I19" s="37" t="str">
        <f t="shared" si="3"/>
        <v>TG</v>
      </c>
      <c r="J19" s="20" t="str">
        <f t="shared" si="4"/>
        <v/>
      </c>
      <c r="K19" s="20" t="str">
        <f t="shared" si="11"/>
        <v/>
      </c>
      <c r="L19" s="20" t="str">
        <f t="shared" si="12"/>
        <v>L</v>
      </c>
      <c r="M19" s="73"/>
      <c r="N19" s="11" t="str">
        <f t="shared" si="14"/>
        <v/>
      </c>
      <c r="O19" t="str">
        <f t="shared" si="23"/>
        <v>C</v>
      </c>
      <c r="P19" s="61" t="str">
        <f t="shared" si="15"/>
        <v>N</v>
      </c>
      <c r="Q19" s="61" t="str">
        <f t="shared" si="16"/>
        <v>N</v>
      </c>
      <c r="R19" s="61" t="str">
        <f t="shared" si="17"/>
        <v>N</v>
      </c>
      <c r="S19" s="95"/>
      <c r="U19">
        <f>IF(Dashboard!K19="P",IF(U18="",1,U18+1),"")</f>
        <v>9</v>
      </c>
      <c r="V19" t="str">
        <f>IF(Dashboard!L19="B",IF(V18="",1,V18+1),"")</f>
        <v/>
      </c>
      <c r="W19" s="1" t="str">
        <f t="shared" si="5"/>
        <v>45678</v>
      </c>
      <c r="X19" s="1" t="str">
        <f t="shared" si="5"/>
        <v>00000</v>
      </c>
      <c r="Y19" s="1" t="str">
        <f t="shared" si="28"/>
        <v>345678</v>
      </c>
      <c r="Z19" s="1" t="str">
        <f t="shared" si="29"/>
        <v>000000</v>
      </c>
      <c r="AA19" t="str">
        <f t="shared" si="18"/>
        <v>P</v>
      </c>
      <c r="AB19" t="str">
        <f t="shared" si="19"/>
        <v>L</v>
      </c>
      <c r="AC19" t="str">
        <f t="shared" si="6"/>
        <v/>
      </c>
      <c r="AD19" t="str">
        <f t="shared" si="20"/>
        <v>L</v>
      </c>
      <c r="AE19" t="str">
        <f t="shared" si="26"/>
        <v/>
      </c>
      <c r="AF19">
        <f t="shared" si="21"/>
        <v>1</v>
      </c>
      <c r="AG19">
        <f t="shared" si="22"/>
        <v>1</v>
      </c>
      <c r="AL19" t="s">
        <v>107</v>
      </c>
      <c r="AM19" t="s">
        <v>50</v>
      </c>
      <c r="AN19" s="84" t="str">
        <f t="shared" si="30"/>
        <v>F5L</v>
      </c>
      <c r="AO19" t="s">
        <v>108</v>
      </c>
    </row>
    <row r="20" spans="1:41" ht="15.75" thickBot="1" x14ac:dyDescent="0.3">
      <c r="A20" s="37" t="e">
        <f t="shared" si="7"/>
        <v>#VALUE!</v>
      </c>
      <c r="B20" s="38" t="str">
        <f t="shared" si="2"/>
        <v>PD</v>
      </c>
      <c r="C20" s="38" t="str">
        <f t="shared" si="8"/>
        <v/>
      </c>
      <c r="D20" s="38" t="str">
        <f t="shared" si="9"/>
        <v/>
      </c>
      <c r="E20" s="40" t="str">
        <f t="shared" si="10"/>
        <v>L</v>
      </c>
      <c r="G20" s="81" t="str">
        <f>IF(Dashboard!K20="P","P",IF(Dashboard!L20="B","B",""))</f>
        <v>B</v>
      </c>
      <c r="I20" s="37" t="str">
        <f t="shared" si="3"/>
        <v>TG</v>
      </c>
      <c r="J20" s="20" t="str">
        <f t="shared" si="4"/>
        <v/>
      </c>
      <c r="K20" s="20" t="str">
        <f t="shared" si="11"/>
        <v/>
      </c>
      <c r="L20" s="20" t="str">
        <f t="shared" si="12"/>
        <v>L</v>
      </c>
      <c r="M20" s="77"/>
      <c r="N20" s="11" t="str">
        <f t="shared" si="14"/>
        <v/>
      </c>
      <c r="O20" t="str">
        <f t="shared" si="23"/>
        <v>C</v>
      </c>
      <c r="P20" s="61" t="str">
        <f t="shared" si="15"/>
        <v>N</v>
      </c>
      <c r="Q20" s="61" t="str">
        <f t="shared" si="16"/>
        <v>N</v>
      </c>
      <c r="R20" s="61" t="str">
        <f t="shared" si="17"/>
        <v>N</v>
      </c>
      <c r="S20" s="95"/>
      <c r="U20" t="str">
        <f>IF(Dashboard!K20="P",IF(U19="",1,U19+1),"")</f>
        <v/>
      </c>
      <c r="V20">
        <f>IF(Dashboard!L20="B",IF(V19="",1,V19+1),"")</f>
        <v>1</v>
      </c>
      <c r="W20" s="1" t="str">
        <f t="shared" si="5"/>
        <v>56789</v>
      </c>
      <c r="X20" s="1" t="str">
        <f t="shared" si="5"/>
        <v>00000</v>
      </c>
      <c r="Y20" s="1" t="str">
        <f t="shared" si="28"/>
        <v>456789</v>
      </c>
      <c r="Z20" s="1" t="str">
        <f t="shared" si="29"/>
        <v>000000</v>
      </c>
      <c r="AA20" t="str">
        <f t="shared" si="18"/>
        <v>P</v>
      </c>
      <c r="AB20" t="str">
        <f t="shared" si="19"/>
        <v>L</v>
      </c>
      <c r="AC20" t="str">
        <f t="shared" si="6"/>
        <v/>
      </c>
      <c r="AD20" t="str">
        <f t="shared" si="20"/>
        <v>L</v>
      </c>
      <c r="AE20" t="str">
        <f t="shared" si="26"/>
        <v/>
      </c>
      <c r="AF20">
        <f t="shared" si="21"/>
        <v>1</v>
      </c>
      <c r="AG20">
        <f t="shared" si="22"/>
        <v>1</v>
      </c>
      <c r="AL20" t="s">
        <v>108</v>
      </c>
      <c r="AM20" t="s">
        <v>50</v>
      </c>
      <c r="AN20" s="84" t="str">
        <f t="shared" si="30"/>
        <v>F6L</v>
      </c>
      <c r="AO20" t="s">
        <v>109</v>
      </c>
    </row>
    <row r="21" spans="1:41" ht="15.75" thickBot="1" x14ac:dyDescent="0.3">
      <c r="A21" s="37" t="e">
        <f t="shared" si="7"/>
        <v>#VALUE!</v>
      </c>
      <c r="B21" s="38" t="str">
        <f t="shared" si="2"/>
        <v>PD</v>
      </c>
      <c r="C21" s="38" t="str">
        <f t="shared" si="8"/>
        <v/>
      </c>
      <c r="D21" s="38" t="str">
        <f t="shared" si="9"/>
        <v/>
      </c>
      <c r="E21" s="40" t="str">
        <f t="shared" si="10"/>
        <v>L</v>
      </c>
      <c r="G21" s="82" t="str">
        <f>IF(Dashboard!K21="P","P",IF(Dashboard!L21="B","B",""))</f>
        <v>B</v>
      </c>
      <c r="I21" s="37" t="str">
        <f t="shared" si="3"/>
        <v>TG</v>
      </c>
      <c r="J21" s="20" t="str">
        <f t="shared" ref="J21:J52" si="31">IF(I21="TG",IF(G19="B",IF(AND(AE21=C21,LEN(C21)&gt;0),LEFT(C21)&amp;(AF21-3),AE21),""),"TBD")</f>
        <v/>
      </c>
      <c r="K21" s="20" t="str">
        <f t="shared" si="11"/>
        <v/>
      </c>
      <c r="L21" s="20" t="str">
        <f t="shared" si="12"/>
        <v>L</v>
      </c>
      <c r="N21" s="11" t="str">
        <f t="shared" si="14"/>
        <v/>
      </c>
      <c r="O21" t="str">
        <f t="shared" si="23"/>
        <v>C</v>
      </c>
      <c r="P21" s="61" t="str">
        <f t="shared" si="15"/>
        <v>N</v>
      </c>
      <c r="Q21" s="61" t="str">
        <f t="shared" si="16"/>
        <v>N</v>
      </c>
      <c r="R21" s="61" t="str">
        <f t="shared" si="17"/>
        <v>N</v>
      </c>
      <c r="S21" s="95"/>
      <c r="U21" t="str">
        <f>IF(Dashboard!K21="P",IF(U20="",1,U20+1),"")</f>
        <v/>
      </c>
      <c r="V21">
        <f>IF(Dashboard!L21="B",IF(V20="",1,V20+1),"")</f>
        <v>2</v>
      </c>
      <c r="W21" s="1" t="str">
        <f t="shared" si="5"/>
        <v>67890</v>
      </c>
      <c r="X21" s="1" t="str">
        <f t="shared" si="5"/>
        <v>00001</v>
      </c>
      <c r="Y21" s="1" t="str">
        <f t="shared" si="28"/>
        <v>567890</v>
      </c>
      <c r="Z21" s="1" t="str">
        <f t="shared" si="29"/>
        <v>000001</v>
      </c>
      <c r="AA21" t="str">
        <f t="shared" si="18"/>
        <v>P</v>
      </c>
      <c r="AB21" t="str">
        <f t="shared" si="19"/>
        <v>L</v>
      </c>
      <c r="AC21" t="str">
        <f t="shared" si="6"/>
        <v/>
      </c>
      <c r="AD21" t="str">
        <f t="shared" si="20"/>
        <v>L</v>
      </c>
      <c r="AE21" t="str">
        <f t="shared" si="26"/>
        <v/>
      </c>
      <c r="AF21">
        <f t="shared" si="21"/>
        <v>1</v>
      </c>
      <c r="AG21">
        <f t="shared" si="22"/>
        <v>1</v>
      </c>
      <c r="AL21" t="s">
        <v>109</v>
      </c>
      <c r="AM21" t="s">
        <v>50</v>
      </c>
      <c r="AN21" s="84" t="str">
        <f t="shared" si="30"/>
        <v>F7L</v>
      </c>
      <c r="AO21" t="s">
        <v>110</v>
      </c>
    </row>
    <row r="22" spans="1:41" ht="15.75" thickBot="1" x14ac:dyDescent="0.3">
      <c r="A22" s="37"/>
      <c r="B22" s="38" t="str">
        <f t="shared" si="2"/>
        <v>PD</v>
      </c>
      <c r="C22" s="38" t="str">
        <f t="shared" si="8"/>
        <v/>
      </c>
      <c r="D22" s="38" t="str">
        <f t="shared" si="9"/>
        <v/>
      </c>
      <c r="E22" s="40" t="str">
        <f t="shared" si="10"/>
        <v>L</v>
      </c>
      <c r="G22" s="82" t="str">
        <f>IF(Dashboard!K22="P","P",IF(Dashboard!L22="B","B",""))</f>
        <v>P</v>
      </c>
      <c r="I22" s="37" t="str">
        <f t="shared" si="3"/>
        <v>TG</v>
      </c>
      <c r="J22" s="20" t="str">
        <f t="shared" si="31"/>
        <v/>
      </c>
      <c r="K22" s="20" t="str">
        <f t="shared" si="11"/>
        <v/>
      </c>
      <c r="L22" s="20" t="str">
        <f t="shared" si="12"/>
        <v>L</v>
      </c>
      <c r="N22" s="11" t="str">
        <f t="shared" si="14"/>
        <v/>
      </c>
      <c r="O22" t="str">
        <f t="shared" si="23"/>
        <v>C</v>
      </c>
      <c r="P22" s="61" t="str">
        <f t="shared" si="15"/>
        <v>N</v>
      </c>
      <c r="Q22" s="61" t="str">
        <f t="shared" si="16"/>
        <v>N</v>
      </c>
      <c r="R22" s="61" t="str">
        <f t="shared" si="17"/>
        <v>N</v>
      </c>
      <c r="S22" s="95"/>
      <c r="U22">
        <f>IF(Dashboard!K22="P",IF(U21="",1,U21+1),"")</f>
        <v>1</v>
      </c>
      <c r="V22" t="str">
        <f>IF(Dashboard!L22="B",IF(V21="",1,V21+1),"")</f>
        <v/>
      </c>
      <c r="W22" s="1" t="str">
        <f t="shared" si="5"/>
        <v>78900</v>
      </c>
      <c r="X22" s="1" t="str">
        <f t="shared" si="5"/>
        <v>00012</v>
      </c>
      <c r="Y22" s="1" t="str">
        <f t="shared" si="28"/>
        <v>678900</v>
      </c>
      <c r="Z22" s="1" t="str">
        <f t="shared" si="29"/>
        <v>000012</v>
      </c>
      <c r="AA22" t="str">
        <f t="shared" si="18"/>
        <v>P</v>
      </c>
      <c r="AB22" t="str">
        <f t="shared" si="19"/>
        <v>L</v>
      </c>
      <c r="AC22" t="str">
        <f t="shared" si="6"/>
        <v/>
      </c>
      <c r="AD22" t="str">
        <f t="shared" si="20"/>
        <v>L</v>
      </c>
      <c r="AE22" t="str">
        <f t="shared" si="26"/>
        <v/>
      </c>
      <c r="AF22">
        <f t="shared" si="21"/>
        <v>1</v>
      </c>
      <c r="AG22">
        <f t="shared" si="22"/>
        <v>1</v>
      </c>
      <c r="AL22" t="s">
        <v>110</v>
      </c>
      <c r="AM22" t="s">
        <v>50</v>
      </c>
      <c r="AN22" s="84" t="str">
        <f t="shared" si="30"/>
        <v>F8L</v>
      </c>
      <c r="AO22" t="s">
        <v>111</v>
      </c>
    </row>
    <row r="23" spans="1:41" ht="15.75" thickBot="1" x14ac:dyDescent="0.3">
      <c r="A23" s="37"/>
      <c r="B23" s="38" t="str">
        <f t="shared" si="2"/>
        <v>PD</v>
      </c>
      <c r="C23" s="38" t="str">
        <f t="shared" si="8"/>
        <v/>
      </c>
      <c r="D23" s="38" t="str">
        <f t="shared" si="9"/>
        <v/>
      </c>
      <c r="E23" s="40" t="str">
        <f t="shared" si="10"/>
        <v>L</v>
      </c>
      <c r="G23" s="82" t="str">
        <f>IF(Dashboard!K23="P","P",IF(Dashboard!L23="B","B",""))</f>
        <v>P</v>
      </c>
      <c r="I23" s="37" t="str">
        <f t="shared" si="3"/>
        <v>TG</v>
      </c>
      <c r="J23" s="20" t="str">
        <f t="shared" si="31"/>
        <v/>
      </c>
      <c r="K23" s="20" t="str">
        <f t="shared" si="11"/>
        <v/>
      </c>
      <c r="L23" s="20" t="str">
        <f t="shared" si="12"/>
        <v>L</v>
      </c>
      <c r="N23" s="11" t="str">
        <f t="shared" si="14"/>
        <v/>
      </c>
      <c r="O23" t="str">
        <f t="shared" si="23"/>
        <v>C</v>
      </c>
      <c r="P23" s="61" t="str">
        <f t="shared" si="15"/>
        <v>N</v>
      </c>
      <c r="Q23" s="61" t="str">
        <f t="shared" si="16"/>
        <v>N</v>
      </c>
      <c r="R23" s="61" t="str">
        <f t="shared" si="17"/>
        <v>N</v>
      </c>
      <c r="S23" s="95"/>
      <c r="U23">
        <f>IF(Dashboard!K23="P",IF(U22="",1,U22+1),"")</f>
        <v>2</v>
      </c>
      <c r="V23" t="str">
        <f>IF(Dashboard!L23="B",IF(V22="",1,V22+1),"")</f>
        <v/>
      </c>
      <c r="W23" s="1" t="str">
        <f t="shared" si="5"/>
        <v>89001</v>
      </c>
      <c r="X23" s="1" t="str">
        <f t="shared" si="5"/>
        <v>00120</v>
      </c>
      <c r="Y23" s="1" t="str">
        <f t="shared" si="28"/>
        <v>789001</v>
      </c>
      <c r="Z23" s="1" t="str">
        <f t="shared" si="29"/>
        <v>000120</v>
      </c>
      <c r="AA23" t="str">
        <f t="shared" si="18"/>
        <v>P</v>
      </c>
      <c r="AB23" t="str">
        <f t="shared" si="19"/>
        <v>L</v>
      </c>
      <c r="AC23" t="str">
        <f t="shared" si="6"/>
        <v/>
      </c>
      <c r="AD23" t="str">
        <f t="shared" si="20"/>
        <v>L</v>
      </c>
      <c r="AE23" t="str">
        <f t="shared" si="26"/>
        <v/>
      </c>
      <c r="AF23">
        <f t="shared" si="21"/>
        <v>1</v>
      </c>
      <c r="AG23">
        <f t="shared" si="22"/>
        <v>1</v>
      </c>
      <c r="AL23" t="s">
        <v>111</v>
      </c>
      <c r="AM23" t="s">
        <v>50</v>
      </c>
      <c r="AN23" s="84" t="str">
        <f t="shared" si="30"/>
        <v>F9L</v>
      </c>
      <c r="AO23" t="s">
        <v>112</v>
      </c>
    </row>
    <row r="24" spans="1:41" ht="15.75" thickBot="1" x14ac:dyDescent="0.3">
      <c r="A24" s="37"/>
      <c r="B24" s="38" t="str">
        <f t="shared" si="2"/>
        <v>PD</v>
      </c>
      <c r="C24" s="38" t="str">
        <f t="shared" si="8"/>
        <v/>
      </c>
      <c r="D24" s="38" t="str">
        <f t="shared" si="9"/>
        <v/>
      </c>
      <c r="E24" s="40" t="str">
        <f t="shared" si="10"/>
        <v>L</v>
      </c>
      <c r="G24" s="83" t="str">
        <f>IF(Dashboard!K24="P","P",IF(Dashboard!L24="B","B",""))</f>
        <v>P</v>
      </c>
      <c r="I24" s="37" t="str">
        <f t="shared" si="3"/>
        <v>TG</v>
      </c>
      <c r="J24" s="20" t="str">
        <f t="shared" si="31"/>
        <v/>
      </c>
      <c r="K24" s="20" t="str">
        <f t="shared" si="11"/>
        <v/>
      </c>
      <c r="L24" s="20" t="str">
        <f t="shared" si="12"/>
        <v>L</v>
      </c>
      <c r="M24" s="73"/>
      <c r="N24" s="11" t="str">
        <f t="shared" si="14"/>
        <v/>
      </c>
      <c r="O24" t="str">
        <f t="shared" si="23"/>
        <v>C</v>
      </c>
      <c r="P24" s="61" t="str">
        <f t="shared" si="15"/>
        <v>N</v>
      </c>
      <c r="Q24" s="61" t="str">
        <f t="shared" si="16"/>
        <v>N</v>
      </c>
      <c r="R24" s="61" t="str">
        <f t="shared" si="17"/>
        <v>N</v>
      </c>
      <c r="S24" s="95"/>
      <c r="U24">
        <f>IF(Dashboard!K24="P",IF(U23="",1,U23+1),"")</f>
        <v>3</v>
      </c>
      <c r="V24" t="str">
        <f>IF(Dashboard!L24="B",IF(V23="",1,V23+1),"")</f>
        <v/>
      </c>
      <c r="W24" s="1" t="str">
        <f t="shared" si="5"/>
        <v>90012</v>
      </c>
      <c r="X24" s="1" t="str">
        <f t="shared" si="5"/>
        <v>01200</v>
      </c>
      <c r="Y24" s="1" t="str">
        <f t="shared" si="28"/>
        <v>890012</v>
      </c>
      <c r="Z24" s="1" t="str">
        <f t="shared" si="29"/>
        <v>001200</v>
      </c>
      <c r="AA24" t="str">
        <f t="shared" si="18"/>
        <v>P</v>
      </c>
      <c r="AB24" t="str">
        <f t="shared" si="19"/>
        <v>L</v>
      </c>
      <c r="AC24" t="str">
        <f t="shared" si="6"/>
        <v/>
      </c>
      <c r="AD24" t="str">
        <f t="shared" si="20"/>
        <v>L</v>
      </c>
      <c r="AE24" t="str">
        <f t="shared" si="26"/>
        <v/>
      </c>
      <c r="AF24">
        <f t="shared" si="21"/>
        <v>1</v>
      </c>
      <c r="AG24">
        <f t="shared" si="22"/>
        <v>1</v>
      </c>
      <c r="AL24" t="s">
        <v>112</v>
      </c>
      <c r="AM24" t="s">
        <v>50</v>
      </c>
      <c r="AN24" s="84" t="str">
        <f t="shared" si="30"/>
        <v>F10L</v>
      </c>
      <c r="AO24" t="s">
        <v>113</v>
      </c>
    </row>
    <row r="25" spans="1:41" ht="15.75" thickBot="1" x14ac:dyDescent="0.3">
      <c r="A25" s="37"/>
      <c r="B25" s="38" t="str">
        <f t="shared" si="2"/>
        <v>PD</v>
      </c>
      <c r="C25" s="38" t="str">
        <f t="shared" si="8"/>
        <v/>
      </c>
      <c r="D25" s="38" t="str">
        <f t="shared" si="9"/>
        <v/>
      </c>
      <c r="E25" s="40" t="str">
        <f t="shared" si="10"/>
        <v>L</v>
      </c>
      <c r="G25" s="81" t="str">
        <f>IF(Dashboard!K25="P","P",IF(Dashboard!L25="B","B",""))</f>
        <v>P</v>
      </c>
      <c r="I25" s="37" t="str">
        <f t="shared" si="3"/>
        <v>TG</v>
      </c>
      <c r="J25" s="20" t="str">
        <f t="shared" si="31"/>
        <v/>
      </c>
      <c r="K25" s="20" t="str">
        <f t="shared" si="11"/>
        <v/>
      </c>
      <c r="L25" s="20" t="str">
        <f t="shared" si="12"/>
        <v>L</v>
      </c>
      <c r="M25" s="77"/>
      <c r="N25" s="11" t="str">
        <f t="shared" si="14"/>
        <v/>
      </c>
      <c r="O25" t="str">
        <f t="shared" si="23"/>
        <v>C</v>
      </c>
      <c r="P25" s="61" t="str">
        <f t="shared" si="15"/>
        <v>N</v>
      </c>
      <c r="Q25" s="61" t="str">
        <f t="shared" si="16"/>
        <v>N</v>
      </c>
      <c r="R25" s="61" t="str">
        <f t="shared" si="17"/>
        <v>N</v>
      </c>
      <c r="S25" s="95"/>
      <c r="U25">
        <f>IF(Dashboard!K25="P",IF(U24="",1,U24+1),"")</f>
        <v>4</v>
      </c>
      <c r="V25" t="str">
        <f>IF(Dashboard!L25="B",IF(V24="",1,V24+1),"")</f>
        <v/>
      </c>
      <c r="W25" s="1" t="str">
        <f t="shared" si="5"/>
        <v>00123</v>
      </c>
      <c r="X25" s="1" t="str">
        <f t="shared" si="5"/>
        <v>12000</v>
      </c>
      <c r="Y25" s="1" t="str">
        <f t="shared" si="28"/>
        <v>900123</v>
      </c>
      <c r="Z25" s="1" t="str">
        <f t="shared" si="29"/>
        <v>012000</v>
      </c>
      <c r="AA25" t="str">
        <f t="shared" si="18"/>
        <v>P</v>
      </c>
      <c r="AB25" t="str">
        <f t="shared" si="19"/>
        <v>L</v>
      </c>
      <c r="AC25" t="str">
        <f t="shared" si="6"/>
        <v/>
      </c>
      <c r="AD25" t="str">
        <f t="shared" si="20"/>
        <v>L</v>
      </c>
      <c r="AE25" t="str">
        <f t="shared" si="26"/>
        <v/>
      </c>
      <c r="AF25">
        <f t="shared" si="21"/>
        <v>1</v>
      </c>
      <c r="AG25">
        <f t="shared" si="22"/>
        <v>1</v>
      </c>
      <c r="AL25" t="s">
        <v>90</v>
      </c>
      <c r="AM25" t="s">
        <v>50</v>
      </c>
      <c r="AN25" s="84" t="str">
        <f t="shared" si="30"/>
        <v>L5L</v>
      </c>
      <c r="AO25" t="s">
        <v>94</v>
      </c>
    </row>
    <row r="26" spans="1:41" ht="15.75" thickBot="1" x14ac:dyDescent="0.3">
      <c r="A26" s="37"/>
      <c r="B26" s="38" t="str">
        <f t="shared" si="2"/>
        <v>PD</v>
      </c>
      <c r="C26" s="38" t="str">
        <f t="shared" si="8"/>
        <v/>
      </c>
      <c r="D26" s="38" t="str">
        <f t="shared" si="9"/>
        <v/>
      </c>
      <c r="E26" s="40" t="str">
        <f t="shared" si="10"/>
        <v>L</v>
      </c>
      <c r="G26" s="82" t="str">
        <f>IF(Dashboard!K26="P","P",IF(Dashboard!L26="B","B",""))</f>
        <v>B</v>
      </c>
      <c r="I26" s="37" t="str">
        <f t="shared" si="3"/>
        <v>TG</v>
      </c>
      <c r="J26" s="20" t="str">
        <f t="shared" si="31"/>
        <v/>
      </c>
      <c r="K26" s="20" t="str">
        <f t="shared" si="11"/>
        <v/>
      </c>
      <c r="L26" s="20" t="str">
        <f t="shared" si="12"/>
        <v>L</v>
      </c>
      <c r="N26" s="11" t="str">
        <f t="shared" si="14"/>
        <v/>
      </c>
      <c r="O26" t="str">
        <f t="shared" si="23"/>
        <v>C</v>
      </c>
      <c r="P26" s="61" t="str">
        <f t="shared" si="15"/>
        <v>N</v>
      </c>
      <c r="Q26" s="61" t="str">
        <f t="shared" si="16"/>
        <v>N</v>
      </c>
      <c r="R26" s="61" t="str">
        <f t="shared" si="17"/>
        <v>N</v>
      </c>
      <c r="S26" s="95"/>
      <c r="U26" t="str">
        <f>IF(Dashboard!K26="P",IF(U25="",1,U25+1),"")</f>
        <v/>
      </c>
      <c r="V26">
        <f>IF(Dashboard!L26="B",IF(V25="",1,V25+1),"")</f>
        <v>1</v>
      </c>
      <c r="W26" s="1" t="str">
        <f t="shared" ref="W26:X41" si="32">IF(U21="",0,U21)&amp;IF(U22="",0,U22)&amp;IF(U23="",0,U23)&amp;IF(U24="",0,U24)&amp;IF(U25="",0,U25)</f>
        <v>01234</v>
      </c>
      <c r="X26" s="1" t="str">
        <f t="shared" si="32"/>
        <v>20000</v>
      </c>
      <c r="Y26" s="1" t="str">
        <f t="shared" si="28"/>
        <v>001234</v>
      </c>
      <c r="Z26" s="1" t="str">
        <f t="shared" si="29"/>
        <v>120000</v>
      </c>
      <c r="AA26" t="str">
        <f t="shared" si="18"/>
        <v>P</v>
      </c>
      <c r="AB26" t="str">
        <f t="shared" si="19"/>
        <v>L</v>
      </c>
      <c r="AC26" t="str">
        <f t="shared" si="6"/>
        <v/>
      </c>
      <c r="AD26" t="str">
        <f t="shared" si="20"/>
        <v>L</v>
      </c>
      <c r="AE26" t="str">
        <f t="shared" si="26"/>
        <v/>
      </c>
      <c r="AF26">
        <f t="shared" si="21"/>
        <v>1</v>
      </c>
      <c r="AG26">
        <f t="shared" si="22"/>
        <v>1</v>
      </c>
      <c r="AL26" t="s">
        <v>95</v>
      </c>
      <c r="AM26" t="s">
        <v>50</v>
      </c>
      <c r="AN26" s="84" t="str">
        <f t="shared" si="30"/>
        <v>L6L</v>
      </c>
      <c r="AO26" t="s">
        <v>105</v>
      </c>
    </row>
    <row r="27" spans="1:41" ht="15.75" thickBot="1" x14ac:dyDescent="0.3">
      <c r="A27" s="37"/>
      <c r="B27" s="38" t="str">
        <f t="shared" si="2"/>
        <v>PD</v>
      </c>
      <c r="C27" s="38" t="str">
        <f t="shared" si="8"/>
        <v/>
      </c>
      <c r="D27" s="38" t="str">
        <f t="shared" si="9"/>
        <v/>
      </c>
      <c r="E27" s="40" t="str">
        <f t="shared" si="10"/>
        <v>L</v>
      </c>
      <c r="G27" s="82" t="str">
        <f>IF(Dashboard!K27="P","P",IF(Dashboard!L27="B","B",""))</f>
        <v>B</v>
      </c>
      <c r="I27" s="37" t="str">
        <f t="shared" si="3"/>
        <v>TG</v>
      </c>
      <c r="J27" s="20" t="str">
        <f t="shared" si="31"/>
        <v/>
      </c>
      <c r="K27" s="20" t="str">
        <f t="shared" si="11"/>
        <v/>
      </c>
      <c r="L27" s="20" t="str">
        <f t="shared" si="12"/>
        <v>L</v>
      </c>
      <c r="N27" s="11" t="str">
        <f t="shared" si="14"/>
        <v/>
      </c>
      <c r="O27" t="str">
        <f t="shared" si="23"/>
        <v>C</v>
      </c>
      <c r="P27" s="61" t="str">
        <f t="shared" si="15"/>
        <v>N</v>
      </c>
      <c r="Q27" s="61" t="str">
        <f t="shared" si="16"/>
        <v>N</v>
      </c>
      <c r="R27" s="61" t="str">
        <f t="shared" si="17"/>
        <v>N</v>
      </c>
      <c r="S27" s="95"/>
      <c r="U27" t="str">
        <f>IF(Dashboard!K27="P",IF(U26="",1,U26+1),"")</f>
        <v/>
      </c>
      <c r="V27">
        <f>IF(Dashboard!L27="B",IF(V26="",1,V26+1),"")</f>
        <v>2</v>
      </c>
      <c r="W27" s="1" t="str">
        <f t="shared" si="32"/>
        <v>12340</v>
      </c>
      <c r="X27" s="1" t="str">
        <f t="shared" si="32"/>
        <v>00001</v>
      </c>
      <c r="Y27" s="1" t="str">
        <f t="shared" si="28"/>
        <v>012340</v>
      </c>
      <c r="Z27" s="1" t="str">
        <f t="shared" si="29"/>
        <v>200001</v>
      </c>
      <c r="AA27" t="str">
        <f t="shared" si="18"/>
        <v>P</v>
      </c>
      <c r="AB27" t="str">
        <f t="shared" si="19"/>
        <v>L</v>
      </c>
      <c r="AC27" t="str">
        <f t="shared" si="6"/>
        <v/>
      </c>
      <c r="AD27" t="str">
        <f t="shared" si="20"/>
        <v>L</v>
      </c>
      <c r="AE27" t="str">
        <f t="shared" si="26"/>
        <v/>
      </c>
      <c r="AF27">
        <f t="shared" si="21"/>
        <v>1</v>
      </c>
      <c r="AG27">
        <f t="shared" si="22"/>
        <v>1</v>
      </c>
      <c r="AL27" t="s">
        <v>96</v>
      </c>
      <c r="AM27" t="s">
        <v>50</v>
      </c>
      <c r="AN27" s="84" t="str">
        <f t="shared" si="30"/>
        <v>L7L</v>
      </c>
      <c r="AO27" t="s">
        <v>106</v>
      </c>
    </row>
    <row r="28" spans="1:41" ht="15.75" thickBot="1" x14ac:dyDescent="0.3">
      <c r="A28" s="37">
        <f t="shared" ref="A28:A74" si="33">M28+T28</f>
        <v>0</v>
      </c>
      <c r="B28" s="38" t="str">
        <f t="shared" si="2"/>
        <v>PD</v>
      </c>
      <c r="C28" s="38" t="str">
        <f t="shared" si="8"/>
        <v/>
      </c>
      <c r="D28" s="38" t="str">
        <f t="shared" si="9"/>
        <v/>
      </c>
      <c r="E28" s="40" t="str">
        <f t="shared" si="10"/>
        <v>L</v>
      </c>
      <c r="G28" s="82" t="str">
        <f>IF(Dashboard!K28="P","P",IF(Dashboard!L28="B","B",""))</f>
        <v>P</v>
      </c>
      <c r="I28" s="37" t="str">
        <f t="shared" si="3"/>
        <v>TG</v>
      </c>
      <c r="J28" s="20" t="str">
        <f t="shared" si="31"/>
        <v/>
      </c>
      <c r="K28" s="20" t="str">
        <f t="shared" si="11"/>
        <v/>
      </c>
      <c r="L28" s="20" t="str">
        <f t="shared" si="12"/>
        <v>L</v>
      </c>
      <c r="N28" s="11" t="str">
        <f t="shared" si="14"/>
        <v/>
      </c>
      <c r="O28" t="str">
        <f t="shared" si="23"/>
        <v>C</v>
      </c>
      <c r="P28" s="61" t="str">
        <f t="shared" si="15"/>
        <v>N</v>
      </c>
      <c r="Q28" s="61" t="str">
        <f t="shared" si="16"/>
        <v>N</v>
      </c>
      <c r="R28" s="61" t="str">
        <f t="shared" si="17"/>
        <v>N</v>
      </c>
      <c r="S28" s="95"/>
      <c r="U28">
        <f>IF(Dashboard!K28="P",IF(U27="",1,U27+1),"")</f>
        <v>1</v>
      </c>
      <c r="V28" t="str">
        <f>IF(Dashboard!L28="B",IF(V27="",1,V27+1),"")</f>
        <v/>
      </c>
      <c r="W28" s="1" t="str">
        <f t="shared" si="32"/>
        <v>23400</v>
      </c>
      <c r="X28" s="1" t="str">
        <f t="shared" si="32"/>
        <v>00012</v>
      </c>
      <c r="Y28" s="1" t="str">
        <f t="shared" si="28"/>
        <v>123400</v>
      </c>
      <c r="Z28" s="1" t="str">
        <f t="shared" si="29"/>
        <v>000012</v>
      </c>
      <c r="AA28" t="str">
        <f t="shared" si="18"/>
        <v>P</v>
      </c>
      <c r="AB28" t="str">
        <f t="shared" si="19"/>
        <v>L</v>
      </c>
      <c r="AC28" t="str">
        <f t="shared" si="6"/>
        <v/>
      </c>
      <c r="AD28" t="str">
        <f t="shared" si="20"/>
        <v>L</v>
      </c>
      <c r="AE28" t="str">
        <f t="shared" si="26"/>
        <v/>
      </c>
      <c r="AF28">
        <f t="shared" si="21"/>
        <v>1</v>
      </c>
      <c r="AG28">
        <f t="shared" si="22"/>
        <v>1</v>
      </c>
      <c r="AL28" t="s">
        <v>97</v>
      </c>
      <c r="AM28" t="s">
        <v>50</v>
      </c>
      <c r="AN28" s="84" t="str">
        <f t="shared" si="30"/>
        <v>L8L</v>
      </c>
      <c r="AO28" t="s">
        <v>107</v>
      </c>
    </row>
    <row r="29" spans="1:41" ht="15.75" thickBot="1" x14ac:dyDescent="0.3">
      <c r="A29" s="37">
        <f t="shared" si="33"/>
        <v>0</v>
      </c>
      <c r="B29" s="38" t="str">
        <f t="shared" si="2"/>
        <v>PD</v>
      </c>
      <c r="C29" s="38" t="str">
        <f t="shared" si="8"/>
        <v/>
      </c>
      <c r="D29" s="38" t="str">
        <f t="shared" si="9"/>
        <v/>
      </c>
      <c r="E29" s="40" t="str">
        <f t="shared" si="10"/>
        <v>L</v>
      </c>
      <c r="G29" s="83" t="str">
        <f>IF(Dashboard!K29="P","P",IF(Dashboard!L29="B","B",""))</f>
        <v>P</v>
      </c>
      <c r="I29" s="37" t="str">
        <f t="shared" si="3"/>
        <v>TG</v>
      </c>
      <c r="J29" s="20" t="str">
        <f t="shared" si="31"/>
        <v/>
      </c>
      <c r="K29" s="20" t="str">
        <f t="shared" si="11"/>
        <v/>
      </c>
      <c r="L29" s="20" t="str">
        <f t="shared" si="12"/>
        <v>L</v>
      </c>
      <c r="M29" s="73"/>
      <c r="N29" s="11" t="str">
        <f t="shared" si="14"/>
        <v/>
      </c>
      <c r="O29" t="str">
        <f t="shared" si="23"/>
        <v>C</v>
      </c>
      <c r="P29" s="61" t="str">
        <f t="shared" si="15"/>
        <v>N</v>
      </c>
      <c r="Q29" s="61" t="str">
        <f t="shared" si="16"/>
        <v>N</v>
      </c>
      <c r="R29" s="61" t="str">
        <f t="shared" si="17"/>
        <v>N</v>
      </c>
      <c r="S29" s="95"/>
      <c r="U29">
        <f>IF(Dashboard!K29="P",IF(U28="",1,U28+1),"")</f>
        <v>2</v>
      </c>
      <c r="V29" t="str">
        <f>IF(Dashboard!L29="B",IF(V28="",1,V28+1),"")</f>
        <v/>
      </c>
      <c r="W29" s="1" t="str">
        <f t="shared" si="32"/>
        <v>34001</v>
      </c>
      <c r="X29" s="1" t="str">
        <f t="shared" si="32"/>
        <v>00120</v>
      </c>
      <c r="Y29" s="1" t="str">
        <f t="shared" si="28"/>
        <v>234001</v>
      </c>
      <c r="Z29" s="1" t="str">
        <f t="shared" si="29"/>
        <v>000120</v>
      </c>
      <c r="AA29" t="str">
        <f t="shared" si="18"/>
        <v>P</v>
      </c>
      <c r="AB29" t="str">
        <f t="shared" si="19"/>
        <v>L</v>
      </c>
      <c r="AC29" t="str">
        <f t="shared" si="6"/>
        <v/>
      </c>
      <c r="AD29" t="str">
        <f t="shared" si="20"/>
        <v>L</v>
      </c>
      <c r="AE29" t="str">
        <f t="shared" si="26"/>
        <v/>
      </c>
      <c r="AF29">
        <f t="shared" si="21"/>
        <v>1</v>
      </c>
      <c r="AG29">
        <f t="shared" si="22"/>
        <v>1</v>
      </c>
      <c r="AL29" t="s">
        <v>98</v>
      </c>
      <c r="AM29" t="s">
        <v>50</v>
      </c>
      <c r="AN29" s="84" t="str">
        <f t="shared" si="30"/>
        <v>L9L</v>
      </c>
      <c r="AO29" t="s">
        <v>108</v>
      </c>
    </row>
    <row r="30" spans="1:41" ht="15.75" thickBot="1" x14ac:dyDescent="0.3">
      <c r="A30" s="37">
        <f t="shared" si="33"/>
        <v>0</v>
      </c>
      <c r="B30" s="38" t="str">
        <f t="shared" si="2"/>
        <v>PD</v>
      </c>
      <c r="C30" s="38" t="str">
        <f t="shared" si="8"/>
        <v/>
      </c>
      <c r="D30" s="38" t="str">
        <f t="shared" si="9"/>
        <v/>
      </c>
      <c r="E30" s="40" t="str">
        <f t="shared" si="10"/>
        <v>L</v>
      </c>
      <c r="G30" s="81" t="str">
        <f>IF(Dashboard!K30="P","P",IF(Dashboard!L30="B","B",""))</f>
        <v>P</v>
      </c>
      <c r="I30" s="37" t="str">
        <f t="shared" si="3"/>
        <v>TG</v>
      </c>
      <c r="J30" s="20" t="str">
        <f t="shared" si="31"/>
        <v/>
      </c>
      <c r="K30" s="20" t="str">
        <f t="shared" si="11"/>
        <v/>
      </c>
      <c r="L30" s="20" t="str">
        <f t="shared" si="12"/>
        <v>L</v>
      </c>
      <c r="M30" s="77"/>
      <c r="N30" s="11" t="str">
        <f t="shared" si="14"/>
        <v/>
      </c>
      <c r="O30" t="str">
        <f t="shared" si="23"/>
        <v>C</v>
      </c>
      <c r="P30" s="61" t="str">
        <f t="shared" si="15"/>
        <v>N</v>
      </c>
      <c r="Q30" s="61" t="str">
        <f t="shared" si="16"/>
        <v>N</v>
      </c>
      <c r="R30" s="61" t="str">
        <f t="shared" si="17"/>
        <v>N</v>
      </c>
      <c r="S30" s="95"/>
      <c r="U30">
        <f>IF(Dashboard!K30="P",IF(U29="",1,U29+1),"")</f>
        <v>3</v>
      </c>
      <c r="V30" t="str">
        <f>IF(Dashboard!L30="B",IF(V29="",1,V29+1),"")</f>
        <v/>
      </c>
      <c r="W30" s="1" t="str">
        <f t="shared" si="32"/>
        <v>40012</v>
      </c>
      <c r="X30" s="1" t="str">
        <f t="shared" si="32"/>
        <v>01200</v>
      </c>
      <c r="Y30" s="1" t="str">
        <f t="shared" si="28"/>
        <v>340012</v>
      </c>
      <c r="Z30" s="1" t="str">
        <f t="shared" si="29"/>
        <v>001200</v>
      </c>
      <c r="AA30" t="str">
        <f t="shared" si="18"/>
        <v>P</v>
      </c>
      <c r="AB30" t="str">
        <f t="shared" si="19"/>
        <v>L</v>
      </c>
      <c r="AC30" t="str">
        <f t="shared" si="6"/>
        <v/>
      </c>
      <c r="AD30" t="str">
        <f t="shared" si="20"/>
        <v>L</v>
      </c>
      <c r="AE30" t="str">
        <f t="shared" si="26"/>
        <v/>
      </c>
      <c r="AF30">
        <f t="shared" si="21"/>
        <v>1</v>
      </c>
      <c r="AG30">
        <f t="shared" si="22"/>
        <v>1</v>
      </c>
      <c r="AL30" t="s">
        <v>99</v>
      </c>
      <c r="AM30" t="s">
        <v>50</v>
      </c>
      <c r="AN30" s="84" t="str">
        <f t="shared" si="30"/>
        <v>L10L</v>
      </c>
      <c r="AO30" t="s">
        <v>109</v>
      </c>
    </row>
    <row r="31" spans="1:41" ht="15.75" thickBot="1" x14ac:dyDescent="0.3">
      <c r="A31" s="37">
        <f t="shared" si="33"/>
        <v>0</v>
      </c>
      <c r="B31" s="38" t="str">
        <f t="shared" si="2"/>
        <v>PD</v>
      </c>
      <c r="C31" s="38" t="str">
        <f t="shared" si="8"/>
        <v/>
      </c>
      <c r="D31" s="38" t="str">
        <f t="shared" si="9"/>
        <v/>
      </c>
      <c r="E31" s="40" t="str">
        <f t="shared" si="10"/>
        <v>L</v>
      </c>
      <c r="G31" s="82" t="str">
        <f>IF(Dashboard!K31="P","P",IF(Dashboard!L31="B","B",""))</f>
        <v>B</v>
      </c>
      <c r="I31" s="37" t="str">
        <f t="shared" si="3"/>
        <v>TG</v>
      </c>
      <c r="J31" s="20" t="str">
        <f t="shared" si="31"/>
        <v/>
      </c>
      <c r="K31" s="20" t="str">
        <f t="shared" si="11"/>
        <v/>
      </c>
      <c r="L31" s="20" t="str">
        <f t="shared" si="12"/>
        <v>L</v>
      </c>
      <c r="N31" s="11" t="str">
        <f t="shared" si="14"/>
        <v/>
      </c>
      <c r="O31" t="str">
        <f t="shared" si="23"/>
        <v>C</v>
      </c>
      <c r="P31" s="61" t="str">
        <f t="shared" si="15"/>
        <v>N</v>
      </c>
      <c r="Q31" s="61" t="str">
        <f t="shared" si="16"/>
        <v>N</v>
      </c>
      <c r="R31" s="61" t="str">
        <f t="shared" si="17"/>
        <v>N</v>
      </c>
      <c r="S31" s="95"/>
      <c r="U31" t="str">
        <f>IF(Dashboard!K31="P",IF(U30="",1,U30+1),"")</f>
        <v/>
      </c>
      <c r="V31">
        <f>IF(Dashboard!L31="B",IF(V30="",1,V30+1),"")</f>
        <v>1</v>
      </c>
      <c r="W31" s="1" t="str">
        <f t="shared" si="32"/>
        <v>00123</v>
      </c>
      <c r="X31" s="1" t="str">
        <f t="shared" si="32"/>
        <v>12000</v>
      </c>
      <c r="Y31" s="1" t="str">
        <f t="shared" si="28"/>
        <v>400123</v>
      </c>
      <c r="Z31" s="1" t="str">
        <f t="shared" si="29"/>
        <v>012000</v>
      </c>
      <c r="AA31" t="str">
        <f t="shared" si="18"/>
        <v>P</v>
      </c>
      <c r="AB31" t="str">
        <f t="shared" si="19"/>
        <v>L</v>
      </c>
      <c r="AC31" t="str">
        <f t="shared" si="6"/>
        <v/>
      </c>
      <c r="AD31" t="str">
        <f t="shared" ref="AD31:AD74" si="34">IF(C30="",D30,C30)&amp;E30</f>
        <v>L</v>
      </c>
      <c r="AE31" t="str">
        <f t="shared" si="26"/>
        <v/>
      </c>
      <c r="AF31">
        <f t="shared" si="21"/>
        <v>1</v>
      </c>
      <c r="AG31">
        <f t="shared" si="22"/>
        <v>1</v>
      </c>
      <c r="AL31" t="s">
        <v>94</v>
      </c>
      <c r="AM31" t="s">
        <v>51</v>
      </c>
      <c r="AN31" s="84" t="str">
        <f t="shared" ref="AN31:AN40" si="35">AL31&amp;AM31</f>
        <v>F2W</v>
      </c>
      <c r="AO31" t="s">
        <v>32</v>
      </c>
    </row>
    <row r="32" spans="1:41" ht="15.75" thickBot="1" x14ac:dyDescent="0.3">
      <c r="A32" s="37">
        <f t="shared" si="33"/>
        <v>0</v>
      </c>
      <c r="B32" s="38" t="str">
        <f t="shared" si="2"/>
        <v>PD</v>
      </c>
      <c r="C32" s="38" t="str">
        <f t="shared" si="8"/>
        <v/>
      </c>
      <c r="D32" s="38" t="str">
        <f t="shared" si="9"/>
        <v/>
      </c>
      <c r="E32" s="40" t="str">
        <f t="shared" si="10"/>
        <v>L</v>
      </c>
      <c r="G32" s="82" t="str">
        <f>IF(Dashboard!K32="P","P",IF(Dashboard!L32="B","B",""))</f>
        <v>P</v>
      </c>
      <c r="I32" s="37" t="str">
        <f t="shared" si="3"/>
        <v>TG</v>
      </c>
      <c r="J32" s="20" t="str">
        <f t="shared" si="31"/>
        <v/>
      </c>
      <c r="K32" s="20" t="str">
        <f t="shared" si="11"/>
        <v/>
      </c>
      <c r="L32" s="20" t="str">
        <f t="shared" si="12"/>
        <v>L</v>
      </c>
      <c r="N32" s="11" t="str">
        <f t="shared" si="14"/>
        <v/>
      </c>
      <c r="O32" t="str">
        <f t="shared" si="23"/>
        <v>C</v>
      </c>
      <c r="P32" s="61" t="str">
        <f t="shared" si="15"/>
        <v>N</v>
      </c>
      <c r="Q32" s="61" t="str">
        <f t="shared" si="16"/>
        <v>N</v>
      </c>
      <c r="R32" s="61" t="str">
        <f t="shared" si="17"/>
        <v>N</v>
      </c>
      <c r="S32" s="95"/>
      <c r="U32">
        <f>IF(Dashboard!K32="P",IF(U31="",1,U31+1),"")</f>
        <v>1</v>
      </c>
      <c r="V32" t="str">
        <f>IF(Dashboard!L32="B",IF(V31="",1,V31+1),"")</f>
        <v/>
      </c>
      <c r="W32" s="1" t="str">
        <f t="shared" si="32"/>
        <v>01230</v>
      </c>
      <c r="X32" s="1" t="str">
        <f t="shared" si="32"/>
        <v>20001</v>
      </c>
      <c r="Y32" s="1" t="str">
        <f t="shared" si="28"/>
        <v>001230</v>
      </c>
      <c r="Z32" s="1" t="str">
        <f t="shared" si="29"/>
        <v>120001</v>
      </c>
      <c r="AA32" t="str">
        <f t="shared" si="18"/>
        <v>P</v>
      </c>
      <c r="AB32" t="str">
        <f t="shared" si="19"/>
        <v>L</v>
      </c>
      <c r="AC32" t="str">
        <f t="shared" si="6"/>
        <v/>
      </c>
      <c r="AD32" t="str">
        <f t="shared" si="34"/>
        <v>L</v>
      </c>
      <c r="AE32" t="str">
        <f t="shared" si="26"/>
        <v/>
      </c>
      <c r="AF32">
        <f t="shared" si="21"/>
        <v>1</v>
      </c>
      <c r="AG32">
        <f t="shared" si="22"/>
        <v>1</v>
      </c>
      <c r="AL32" t="s">
        <v>105</v>
      </c>
      <c r="AM32" t="s">
        <v>51</v>
      </c>
      <c r="AN32" s="84" t="str">
        <f t="shared" si="35"/>
        <v>F3W</v>
      </c>
      <c r="AO32" t="s">
        <v>94</v>
      </c>
    </row>
    <row r="33" spans="1:41" ht="15.75" thickBot="1" x14ac:dyDescent="0.3">
      <c r="A33" s="37">
        <f t="shared" si="33"/>
        <v>0</v>
      </c>
      <c r="B33" s="38" t="str">
        <f t="shared" si="2"/>
        <v>PD</v>
      </c>
      <c r="C33" s="38" t="str">
        <f t="shared" si="8"/>
        <v/>
      </c>
      <c r="D33" s="38" t="str">
        <f t="shared" si="9"/>
        <v/>
      </c>
      <c r="E33" s="40" t="str">
        <f t="shared" si="10"/>
        <v>L</v>
      </c>
      <c r="G33" s="82" t="str">
        <f>IF(Dashboard!K33="P","P",IF(Dashboard!L33="B","B",""))</f>
        <v>B</v>
      </c>
      <c r="I33" s="37" t="str">
        <f t="shared" si="3"/>
        <v>TG</v>
      </c>
      <c r="J33" s="20" t="str">
        <f t="shared" si="31"/>
        <v/>
      </c>
      <c r="K33" s="20" t="str">
        <f t="shared" si="11"/>
        <v/>
      </c>
      <c r="L33" s="20" t="str">
        <f t="shared" si="12"/>
        <v>L</v>
      </c>
      <c r="N33" s="11" t="str">
        <f t="shared" si="14"/>
        <v/>
      </c>
      <c r="O33" t="str">
        <f t="shared" si="23"/>
        <v>C</v>
      </c>
      <c r="P33" s="61" t="str">
        <f t="shared" si="15"/>
        <v>N</v>
      </c>
      <c r="Q33" s="61" t="str">
        <f t="shared" si="16"/>
        <v>N</v>
      </c>
      <c r="R33" s="61" t="str">
        <f t="shared" si="17"/>
        <v>N</v>
      </c>
      <c r="S33" s="95"/>
      <c r="U33" t="str">
        <f>IF(Dashboard!K33="P",IF(U32="",1,U32+1),"")</f>
        <v/>
      </c>
      <c r="V33">
        <f>IF(Dashboard!L33="B",IF(V32="",1,V32+1),"")</f>
        <v>1</v>
      </c>
      <c r="W33" s="1" t="str">
        <f t="shared" si="32"/>
        <v>12301</v>
      </c>
      <c r="X33" s="1" t="str">
        <f t="shared" si="32"/>
        <v>00010</v>
      </c>
      <c r="Y33" s="1" t="str">
        <f t="shared" si="28"/>
        <v>012301</v>
      </c>
      <c r="Z33" s="1" t="str">
        <f t="shared" si="29"/>
        <v>200010</v>
      </c>
      <c r="AA33" t="str">
        <f t="shared" si="18"/>
        <v>P</v>
      </c>
      <c r="AB33" t="str">
        <f t="shared" si="19"/>
        <v>L</v>
      </c>
      <c r="AC33" t="str">
        <f t="shared" si="6"/>
        <v/>
      </c>
      <c r="AD33" t="str">
        <f t="shared" si="34"/>
        <v>L</v>
      </c>
      <c r="AE33" t="str">
        <f t="shared" si="26"/>
        <v/>
      </c>
      <c r="AF33">
        <f t="shared" si="21"/>
        <v>1</v>
      </c>
      <c r="AG33">
        <f t="shared" si="22"/>
        <v>1</v>
      </c>
      <c r="AL33" t="s">
        <v>106</v>
      </c>
      <c r="AM33" t="s">
        <v>51</v>
      </c>
      <c r="AN33" s="84" t="str">
        <f t="shared" si="35"/>
        <v>F4W</v>
      </c>
      <c r="AO33" t="s">
        <v>105</v>
      </c>
    </row>
    <row r="34" spans="1:41" ht="15.75" thickBot="1" x14ac:dyDescent="0.3">
      <c r="A34" s="37">
        <f t="shared" si="33"/>
        <v>0</v>
      </c>
      <c r="B34" s="38" t="str">
        <f t="shared" si="2"/>
        <v>PD</v>
      </c>
      <c r="C34" s="38" t="str">
        <f t="shared" si="8"/>
        <v/>
      </c>
      <c r="D34" s="38" t="str">
        <f t="shared" si="9"/>
        <v/>
      </c>
      <c r="E34" s="40" t="str">
        <f t="shared" si="10"/>
        <v>L</v>
      </c>
      <c r="G34" s="83" t="str">
        <f>IF(Dashboard!K34="P","P",IF(Dashboard!L34="B","B",""))</f>
        <v>P</v>
      </c>
      <c r="I34" s="37" t="str">
        <f t="shared" si="3"/>
        <v>TG</v>
      </c>
      <c r="J34" s="20" t="str">
        <f t="shared" si="31"/>
        <v/>
      </c>
      <c r="K34" s="20" t="str">
        <f t="shared" si="11"/>
        <v/>
      </c>
      <c r="L34" s="20" t="str">
        <f t="shared" si="12"/>
        <v>L</v>
      </c>
      <c r="M34" s="73"/>
      <c r="N34" s="11" t="str">
        <f t="shared" si="14"/>
        <v/>
      </c>
      <c r="O34" t="str">
        <f t="shared" si="23"/>
        <v>C</v>
      </c>
      <c r="P34" s="61" t="str">
        <f t="shared" si="15"/>
        <v>N</v>
      </c>
      <c r="Q34" s="61" t="str">
        <f t="shared" si="16"/>
        <v>N</v>
      </c>
      <c r="R34" s="61" t="str">
        <f t="shared" si="17"/>
        <v>N</v>
      </c>
      <c r="S34" s="95"/>
      <c r="U34">
        <f>IF(Dashboard!K34="P",IF(U33="",1,U33+1),"")</f>
        <v>1</v>
      </c>
      <c r="V34" t="str">
        <f>IF(Dashboard!L34="B",IF(V33="",1,V33+1),"")</f>
        <v/>
      </c>
      <c r="W34" s="1" t="str">
        <f t="shared" si="32"/>
        <v>23010</v>
      </c>
      <c r="X34" s="1" t="str">
        <f t="shared" si="32"/>
        <v>00101</v>
      </c>
      <c r="Y34" s="1" t="str">
        <f t="shared" si="28"/>
        <v>123010</v>
      </c>
      <c r="Z34" s="1" t="str">
        <f t="shared" si="29"/>
        <v>000101</v>
      </c>
      <c r="AA34" t="str">
        <f t="shared" si="18"/>
        <v>P</v>
      </c>
      <c r="AB34" t="str">
        <f t="shared" si="19"/>
        <v>L</v>
      </c>
      <c r="AC34" t="str">
        <f t="shared" si="6"/>
        <v/>
      </c>
      <c r="AD34" t="str">
        <f t="shared" si="34"/>
        <v>L</v>
      </c>
      <c r="AE34" t="str">
        <f t="shared" si="26"/>
        <v/>
      </c>
      <c r="AF34">
        <f t="shared" si="21"/>
        <v>1</v>
      </c>
      <c r="AG34">
        <f t="shared" si="22"/>
        <v>1</v>
      </c>
      <c r="AL34" t="s">
        <v>107</v>
      </c>
      <c r="AM34" t="s">
        <v>51</v>
      </c>
      <c r="AN34" s="84" t="str">
        <f t="shared" si="35"/>
        <v>F5W</v>
      </c>
      <c r="AO34" t="s">
        <v>106</v>
      </c>
    </row>
    <row r="35" spans="1:41" ht="15.75" thickBot="1" x14ac:dyDescent="0.3">
      <c r="A35" s="37">
        <f t="shared" si="33"/>
        <v>0</v>
      </c>
      <c r="B35" s="38" t="str">
        <f t="shared" si="2"/>
        <v>PD</v>
      </c>
      <c r="C35" s="38" t="str">
        <f t="shared" si="8"/>
        <v/>
      </c>
      <c r="D35" s="38" t="str">
        <f t="shared" si="9"/>
        <v/>
      </c>
      <c r="E35" s="40" t="str">
        <f t="shared" si="10"/>
        <v>L</v>
      </c>
      <c r="G35" s="81" t="str">
        <f>IF(Dashboard!K35="P","P",IF(Dashboard!L35="B","B",""))</f>
        <v>P</v>
      </c>
      <c r="I35" s="37" t="str">
        <f t="shared" si="3"/>
        <v>TG</v>
      </c>
      <c r="J35" s="20" t="str">
        <f t="shared" si="31"/>
        <v/>
      </c>
      <c r="K35" s="20" t="str">
        <f t="shared" si="11"/>
        <v/>
      </c>
      <c r="L35" s="20" t="str">
        <f t="shared" si="12"/>
        <v>L</v>
      </c>
      <c r="M35" s="77"/>
      <c r="N35" s="11" t="str">
        <f t="shared" si="14"/>
        <v/>
      </c>
      <c r="O35" t="str">
        <f t="shared" si="23"/>
        <v>C</v>
      </c>
      <c r="P35" s="61" t="str">
        <f t="shared" si="15"/>
        <v>N</v>
      </c>
      <c r="Q35" s="61" t="str">
        <f t="shared" si="16"/>
        <v>N</v>
      </c>
      <c r="R35" s="61" t="str">
        <f t="shared" si="17"/>
        <v>N</v>
      </c>
      <c r="S35" s="95"/>
      <c r="U35">
        <f>IF(Dashboard!K35="P",IF(U34="",1,U34+1),"")</f>
        <v>2</v>
      </c>
      <c r="V35" t="str">
        <f>IF(Dashboard!L35="B",IF(V34="",1,V34+1),"")</f>
        <v/>
      </c>
      <c r="W35" s="1" t="str">
        <f t="shared" si="32"/>
        <v>30101</v>
      </c>
      <c r="X35" s="1" t="str">
        <f t="shared" si="32"/>
        <v>01010</v>
      </c>
      <c r="Y35" s="1" t="str">
        <f t="shared" si="28"/>
        <v>230101</v>
      </c>
      <c r="Z35" s="1" t="str">
        <f t="shared" si="29"/>
        <v>001010</v>
      </c>
      <c r="AA35" t="str">
        <f t="shared" si="18"/>
        <v>P</v>
      </c>
      <c r="AB35" t="str">
        <f t="shared" si="19"/>
        <v>L</v>
      </c>
      <c r="AC35" t="str">
        <f t="shared" ref="AC35:AC74" si="36">IFERROR(VLOOKUP(AB35,$AN$3:$AO$100,2,FALSE),"")</f>
        <v/>
      </c>
      <c r="AD35" t="str">
        <f t="shared" si="34"/>
        <v>L</v>
      </c>
      <c r="AE35" t="str">
        <f t="shared" si="26"/>
        <v/>
      </c>
      <c r="AF35">
        <f t="shared" si="21"/>
        <v>1</v>
      </c>
      <c r="AG35">
        <f t="shared" si="22"/>
        <v>1</v>
      </c>
      <c r="AL35" t="s">
        <v>108</v>
      </c>
      <c r="AM35" t="s">
        <v>51</v>
      </c>
      <c r="AN35" s="84" t="str">
        <f t="shared" si="35"/>
        <v>F6W</v>
      </c>
      <c r="AO35" t="s">
        <v>107</v>
      </c>
    </row>
    <row r="36" spans="1:41" ht="15.75" thickBot="1" x14ac:dyDescent="0.3">
      <c r="A36" s="37">
        <f t="shared" si="33"/>
        <v>0</v>
      </c>
      <c r="B36" s="38" t="str">
        <f t="shared" si="2"/>
        <v>PD</v>
      </c>
      <c r="C36" s="38" t="str">
        <f t="shared" si="8"/>
        <v/>
      </c>
      <c r="D36" s="38" t="str">
        <f t="shared" si="9"/>
        <v/>
      </c>
      <c r="E36" s="40" t="str">
        <f t="shared" si="10"/>
        <v>L</v>
      </c>
      <c r="G36" s="82" t="str">
        <f>IF(Dashboard!K36="P","P",IF(Dashboard!L36="B","B",""))</f>
        <v>B</v>
      </c>
      <c r="I36" s="37" t="str">
        <f t="shared" si="3"/>
        <v>TG</v>
      </c>
      <c r="J36" s="20" t="str">
        <f t="shared" si="31"/>
        <v/>
      </c>
      <c r="K36" s="20" t="str">
        <f t="shared" si="11"/>
        <v/>
      </c>
      <c r="L36" s="20" t="str">
        <f t="shared" si="12"/>
        <v>L</v>
      </c>
      <c r="N36" s="11" t="str">
        <f t="shared" si="14"/>
        <v/>
      </c>
      <c r="O36" t="str">
        <f t="shared" si="23"/>
        <v>C</v>
      </c>
      <c r="P36" s="61" t="str">
        <f t="shared" si="15"/>
        <v>N</v>
      </c>
      <c r="Q36" s="61" t="str">
        <f t="shared" si="16"/>
        <v>N</v>
      </c>
      <c r="R36" s="61" t="str">
        <f t="shared" si="17"/>
        <v>N</v>
      </c>
      <c r="S36" s="95"/>
      <c r="U36" t="str">
        <f>IF(Dashboard!K36="P",IF(U35="",1,U35+1),"")</f>
        <v/>
      </c>
      <c r="V36">
        <f>IF(Dashboard!L36="B",IF(V35="",1,V35+1),"")</f>
        <v>1</v>
      </c>
      <c r="W36" s="1" t="str">
        <f t="shared" si="32"/>
        <v>01012</v>
      </c>
      <c r="X36" s="1" t="str">
        <f t="shared" si="32"/>
        <v>10100</v>
      </c>
      <c r="Y36" s="1" t="str">
        <f t="shared" si="28"/>
        <v>301012</v>
      </c>
      <c r="Z36" s="1" t="str">
        <f t="shared" si="29"/>
        <v>010100</v>
      </c>
      <c r="AA36" t="str">
        <f t="shared" si="18"/>
        <v>P</v>
      </c>
      <c r="AB36" t="str">
        <f t="shared" si="19"/>
        <v>L</v>
      </c>
      <c r="AC36" t="str">
        <f t="shared" si="36"/>
        <v/>
      </c>
      <c r="AD36" t="str">
        <f t="shared" si="34"/>
        <v>L</v>
      </c>
      <c r="AE36" t="str">
        <f t="shared" si="26"/>
        <v/>
      </c>
      <c r="AF36">
        <f t="shared" si="21"/>
        <v>1</v>
      </c>
      <c r="AG36">
        <f t="shared" si="22"/>
        <v>1</v>
      </c>
      <c r="AL36" t="s">
        <v>109</v>
      </c>
      <c r="AM36" t="s">
        <v>51</v>
      </c>
      <c r="AN36" s="84" t="str">
        <f t="shared" si="35"/>
        <v>F7W</v>
      </c>
      <c r="AO36" t="s">
        <v>108</v>
      </c>
    </row>
    <row r="37" spans="1:41" ht="15.75" thickBot="1" x14ac:dyDescent="0.3">
      <c r="A37" s="37">
        <f t="shared" si="33"/>
        <v>0</v>
      </c>
      <c r="B37" s="38" t="str">
        <f t="shared" si="2"/>
        <v>PD</v>
      </c>
      <c r="C37" s="38" t="str">
        <f t="shared" si="8"/>
        <v/>
      </c>
      <c r="D37" s="38" t="str">
        <f t="shared" si="9"/>
        <v/>
      </c>
      <c r="E37" s="40" t="str">
        <f t="shared" si="10"/>
        <v>L</v>
      </c>
      <c r="G37" s="82" t="str">
        <f>IF(Dashboard!K37="P","P",IF(Dashboard!L37="B","B",""))</f>
        <v>B</v>
      </c>
      <c r="I37" s="37" t="str">
        <f t="shared" si="3"/>
        <v>TG</v>
      </c>
      <c r="J37" s="20" t="str">
        <f t="shared" si="31"/>
        <v/>
      </c>
      <c r="K37" s="20" t="str">
        <f t="shared" si="11"/>
        <v/>
      </c>
      <c r="L37" s="20" t="str">
        <f t="shared" si="12"/>
        <v>L</v>
      </c>
      <c r="N37" s="11" t="str">
        <f t="shared" si="14"/>
        <v/>
      </c>
      <c r="O37" t="str">
        <f t="shared" si="23"/>
        <v>C</v>
      </c>
      <c r="P37" s="61" t="str">
        <f t="shared" si="15"/>
        <v>N</v>
      </c>
      <c r="Q37" s="61" t="str">
        <f t="shared" si="16"/>
        <v>N</v>
      </c>
      <c r="R37" s="61" t="str">
        <f t="shared" si="17"/>
        <v>N</v>
      </c>
      <c r="S37" s="95"/>
      <c r="U37" t="str">
        <f>IF(Dashboard!K37="P",IF(U36="",1,U36+1),"")</f>
        <v/>
      </c>
      <c r="V37">
        <f>IF(Dashboard!L37="B",IF(V36="",1,V36+1),"")</f>
        <v>2</v>
      </c>
      <c r="W37" s="1" t="str">
        <f t="shared" si="32"/>
        <v>10120</v>
      </c>
      <c r="X37" s="1" t="str">
        <f t="shared" si="32"/>
        <v>01001</v>
      </c>
      <c r="Y37" s="1" t="str">
        <f t="shared" si="28"/>
        <v>010120</v>
      </c>
      <c r="Z37" s="1" t="str">
        <f t="shared" si="29"/>
        <v>101001</v>
      </c>
      <c r="AA37" t="str">
        <f t="shared" si="18"/>
        <v>P</v>
      </c>
      <c r="AB37" t="str">
        <f t="shared" si="19"/>
        <v>L</v>
      </c>
      <c r="AC37" t="str">
        <f t="shared" si="36"/>
        <v/>
      </c>
      <c r="AD37" t="str">
        <f t="shared" si="34"/>
        <v>L</v>
      </c>
      <c r="AE37" t="str">
        <f t="shared" si="26"/>
        <v/>
      </c>
      <c r="AF37">
        <f t="shared" si="21"/>
        <v>1</v>
      </c>
      <c r="AG37">
        <f t="shared" si="22"/>
        <v>1</v>
      </c>
      <c r="AL37" t="s">
        <v>110</v>
      </c>
      <c r="AM37" t="s">
        <v>51</v>
      </c>
      <c r="AN37" s="84" t="str">
        <f t="shared" si="35"/>
        <v>F8W</v>
      </c>
      <c r="AO37" t="s">
        <v>109</v>
      </c>
    </row>
    <row r="38" spans="1:41" ht="15.75" thickBot="1" x14ac:dyDescent="0.3">
      <c r="A38" s="37">
        <f t="shared" si="33"/>
        <v>0</v>
      </c>
      <c r="B38" s="38" t="str">
        <f t="shared" si="2"/>
        <v>PD</v>
      </c>
      <c r="C38" s="38" t="str">
        <f t="shared" si="8"/>
        <v/>
      </c>
      <c r="D38" s="38" t="str">
        <f t="shared" si="9"/>
        <v/>
      </c>
      <c r="E38" s="40" t="str">
        <f t="shared" si="10"/>
        <v>L</v>
      </c>
      <c r="G38" s="82" t="str">
        <f>IF(Dashboard!K38="P","P",IF(Dashboard!L38="B","B",""))</f>
        <v>B</v>
      </c>
      <c r="I38" s="37" t="str">
        <f t="shared" si="3"/>
        <v>TG</v>
      </c>
      <c r="J38" s="20" t="str">
        <f t="shared" si="31"/>
        <v/>
      </c>
      <c r="K38" s="20" t="str">
        <f t="shared" si="11"/>
        <v/>
      </c>
      <c r="L38" s="20" t="str">
        <f t="shared" si="12"/>
        <v>L</v>
      </c>
      <c r="N38" s="11" t="str">
        <f t="shared" si="14"/>
        <v/>
      </c>
      <c r="O38" t="str">
        <f t="shared" si="23"/>
        <v>C</v>
      </c>
      <c r="P38" s="61" t="str">
        <f t="shared" si="15"/>
        <v>N</v>
      </c>
      <c r="Q38" s="61" t="str">
        <f t="shared" si="16"/>
        <v>N</v>
      </c>
      <c r="R38" s="61" t="str">
        <f t="shared" si="17"/>
        <v>N</v>
      </c>
      <c r="S38" s="95"/>
      <c r="U38" t="str">
        <f>IF(Dashboard!K38="P",IF(U37="",1,U37+1),"")</f>
        <v/>
      </c>
      <c r="V38">
        <f>IF(Dashboard!L38="B",IF(V37="",1,V37+1),"")</f>
        <v>3</v>
      </c>
      <c r="W38" s="1" t="str">
        <f t="shared" si="32"/>
        <v>01200</v>
      </c>
      <c r="X38" s="1" t="str">
        <f t="shared" si="32"/>
        <v>10012</v>
      </c>
      <c r="Y38" s="1" t="str">
        <f t="shared" si="28"/>
        <v>101200</v>
      </c>
      <c r="Z38" s="1" t="str">
        <f t="shared" si="29"/>
        <v>010012</v>
      </c>
      <c r="AA38" t="str">
        <f t="shared" si="18"/>
        <v>B</v>
      </c>
      <c r="AB38" t="str">
        <f t="shared" si="19"/>
        <v>L</v>
      </c>
      <c r="AC38" t="str">
        <f t="shared" si="36"/>
        <v/>
      </c>
      <c r="AD38" t="str">
        <f t="shared" si="34"/>
        <v>L</v>
      </c>
      <c r="AE38" t="str">
        <f t="shared" si="26"/>
        <v/>
      </c>
      <c r="AF38">
        <f t="shared" si="21"/>
        <v>1</v>
      </c>
      <c r="AG38">
        <f t="shared" si="22"/>
        <v>1</v>
      </c>
      <c r="AL38" t="s">
        <v>111</v>
      </c>
      <c r="AM38" t="s">
        <v>51</v>
      </c>
      <c r="AN38" s="84" t="str">
        <f t="shared" si="35"/>
        <v>F9W</v>
      </c>
      <c r="AO38" t="s">
        <v>110</v>
      </c>
    </row>
    <row r="39" spans="1:41" ht="15.75" thickBot="1" x14ac:dyDescent="0.3">
      <c r="A39" s="37">
        <f t="shared" si="33"/>
        <v>0</v>
      </c>
      <c r="B39" s="38" t="str">
        <f t="shared" si="2"/>
        <v>PD</v>
      </c>
      <c r="C39" s="38" t="str">
        <f t="shared" si="8"/>
        <v/>
      </c>
      <c r="D39" s="38" t="str">
        <f t="shared" si="9"/>
        <v/>
      </c>
      <c r="E39" s="40" t="str">
        <f t="shared" si="10"/>
        <v>L</v>
      </c>
      <c r="G39" s="83" t="str">
        <f>IF(Dashboard!K39="P","P",IF(Dashboard!L39="B","B",""))</f>
        <v>P</v>
      </c>
      <c r="I39" s="37" t="str">
        <f t="shared" si="3"/>
        <v>TG</v>
      </c>
      <c r="J39" s="20" t="str">
        <f t="shared" si="31"/>
        <v/>
      </c>
      <c r="K39" s="20" t="str">
        <f t="shared" si="11"/>
        <v/>
      </c>
      <c r="L39" s="20" t="str">
        <f t="shared" si="12"/>
        <v>L</v>
      </c>
      <c r="M39" s="73"/>
      <c r="N39" s="11" t="str">
        <f t="shared" si="14"/>
        <v/>
      </c>
      <c r="O39" t="str">
        <f t="shared" si="23"/>
        <v>C</v>
      </c>
      <c r="P39" s="61" t="str">
        <f t="shared" si="15"/>
        <v>N</v>
      </c>
      <c r="Q39" s="61" t="str">
        <f t="shared" si="16"/>
        <v>N</v>
      </c>
      <c r="R39" s="61" t="str">
        <f t="shared" si="17"/>
        <v>N</v>
      </c>
      <c r="S39" s="95"/>
      <c r="U39">
        <f>IF(Dashboard!K39="P",IF(U38="",1,U38+1),"")</f>
        <v>1</v>
      </c>
      <c r="V39" t="str">
        <f>IF(Dashboard!L39="B",IF(V38="",1,V38+1),"")</f>
        <v/>
      </c>
      <c r="W39" s="1" t="str">
        <f t="shared" si="32"/>
        <v>12000</v>
      </c>
      <c r="X39" s="1" t="str">
        <f t="shared" si="32"/>
        <v>00123</v>
      </c>
      <c r="Y39" s="1" t="str">
        <f t="shared" si="28"/>
        <v>012000</v>
      </c>
      <c r="Z39" s="1" t="str">
        <f t="shared" si="29"/>
        <v>100123</v>
      </c>
      <c r="AA39" t="str">
        <f t="shared" si="18"/>
        <v>B</v>
      </c>
      <c r="AB39" t="str">
        <f t="shared" si="19"/>
        <v>L</v>
      </c>
      <c r="AC39" t="str">
        <f t="shared" si="36"/>
        <v/>
      </c>
      <c r="AD39" t="str">
        <f t="shared" si="34"/>
        <v>L</v>
      </c>
      <c r="AE39" t="str">
        <f t="shared" si="26"/>
        <v/>
      </c>
      <c r="AF39">
        <f t="shared" si="21"/>
        <v>1</v>
      </c>
      <c r="AG39">
        <f t="shared" si="22"/>
        <v>1</v>
      </c>
      <c r="AL39" t="s">
        <v>112</v>
      </c>
      <c r="AM39" t="s">
        <v>51</v>
      </c>
      <c r="AN39" s="84" t="str">
        <f t="shared" si="35"/>
        <v>F10W</v>
      </c>
      <c r="AO39" t="s">
        <v>111</v>
      </c>
    </row>
    <row r="40" spans="1:41" ht="15.75" thickBot="1" x14ac:dyDescent="0.3">
      <c r="A40" s="37">
        <f t="shared" si="33"/>
        <v>0</v>
      </c>
      <c r="B40" s="38" t="str">
        <f t="shared" si="2"/>
        <v>PD</v>
      </c>
      <c r="C40" s="38" t="str">
        <f t="shared" si="8"/>
        <v/>
      </c>
      <c r="D40" s="38" t="str">
        <f t="shared" si="9"/>
        <v/>
      </c>
      <c r="E40" s="40" t="str">
        <f t="shared" si="10"/>
        <v/>
      </c>
      <c r="G40" s="81" t="str">
        <f>IF(Dashboard!K40="P","P",IF(Dashboard!L40="B","B",""))</f>
        <v/>
      </c>
      <c r="I40" s="37" t="str">
        <f t="shared" si="3"/>
        <v>TG</v>
      </c>
      <c r="J40" s="20" t="str">
        <f t="shared" si="31"/>
        <v/>
      </c>
      <c r="K40" s="20" t="str">
        <f t="shared" si="11"/>
        <v/>
      </c>
      <c r="L40" s="20" t="str">
        <f t="shared" si="12"/>
        <v/>
      </c>
      <c r="M40" s="77"/>
      <c r="N40" s="11" t="str">
        <f t="shared" si="14"/>
        <v/>
      </c>
      <c r="O40" t="str">
        <f t="shared" si="23"/>
        <v>C</v>
      </c>
      <c r="P40" s="61" t="str">
        <f t="shared" si="15"/>
        <v>N</v>
      </c>
      <c r="Q40" s="61" t="str">
        <f t="shared" si="16"/>
        <v>N</v>
      </c>
      <c r="R40" s="61" t="str">
        <f t="shared" si="17"/>
        <v>N</v>
      </c>
      <c r="S40" s="95"/>
      <c r="U40" t="str">
        <f>IF(Dashboard!K40="P",IF(U39="",1,U39+1),"")</f>
        <v/>
      </c>
      <c r="V40" t="str">
        <f>IF(Dashboard!L40="B",IF(V39="",1,V39+1),"")</f>
        <v/>
      </c>
      <c r="W40" s="1" t="str">
        <f t="shared" si="32"/>
        <v>20001</v>
      </c>
      <c r="X40" s="1" t="str">
        <f t="shared" si="32"/>
        <v>01230</v>
      </c>
      <c r="Y40" s="1" t="str">
        <f t="shared" si="28"/>
        <v>120001</v>
      </c>
      <c r="Z40" s="1" t="str">
        <f t="shared" si="29"/>
        <v>001230</v>
      </c>
      <c r="AA40" t="str">
        <f t="shared" si="18"/>
        <v>B</v>
      </c>
      <c r="AB40" t="str">
        <f t="shared" si="19"/>
        <v>L</v>
      </c>
      <c r="AC40" t="str">
        <f t="shared" si="36"/>
        <v/>
      </c>
      <c r="AD40" t="str">
        <f t="shared" si="34"/>
        <v>L</v>
      </c>
      <c r="AE40" t="str">
        <f t="shared" si="26"/>
        <v/>
      </c>
      <c r="AF40">
        <f t="shared" si="21"/>
        <v>1</v>
      </c>
      <c r="AG40">
        <f t="shared" si="22"/>
        <v>1</v>
      </c>
      <c r="AL40" t="s">
        <v>85</v>
      </c>
      <c r="AM40" t="s">
        <v>51</v>
      </c>
      <c r="AN40" s="84" t="str">
        <f t="shared" si="35"/>
        <v>L2W</v>
      </c>
      <c r="AO40" t="s">
        <v>119</v>
      </c>
    </row>
    <row r="41" spans="1:41" ht="15.75" thickBot="1" x14ac:dyDescent="0.3">
      <c r="A41" s="37">
        <f t="shared" si="33"/>
        <v>0</v>
      </c>
      <c r="B41" s="38" t="str">
        <f t="shared" si="2"/>
        <v>PD</v>
      </c>
      <c r="C41" s="38" t="str">
        <f t="shared" si="8"/>
        <v/>
      </c>
      <c r="D41" s="38" t="str">
        <f t="shared" si="9"/>
        <v/>
      </c>
      <c r="E41" s="40" t="str">
        <f t="shared" si="10"/>
        <v/>
      </c>
      <c r="G41" s="82" t="str">
        <f>IF(Dashboard!K41="P","P",IF(Dashboard!L41="B","B",""))</f>
        <v/>
      </c>
      <c r="I41" s="37" t="str">
        <f t="shared" si="3"/>
        <v>TG</v>
      </c>
      <c r="J41" s="20" t="str">
        <f t="shared" si="31"/>
        <v/>
      </c>
      <c r="K41" s="20" t="str">
        <f t="shared" si="11"/>
        <v/>
      </c>
      <c r="L41" s="20" t="str">
        <f t="shared" si="12"/>
        <v/>
      </c>
      <c r="N41" s="11" t="str">
        <f t="shared" si="14"/>
        <v/>
      </c>
      <c r="O41" t="str">
        <f t="shared" si="23"/>
        <v>C</v>
      </c>
      <c r="P41" s="61" t="str">
        <f t="shared" si="15"/>
        <v>N</v>
      </c>
      <c r="Q41" s="61" t="str">
        <f t="shared" si="16"/>
        <v>N</v>
      </c>
      <c r="R41" s="61" t="str">
        <f t="shared" si="17"/>
        <v>N</v>
      </c>
      <c r="S41" s="95"/>
      <c r="U41" t="str">
        <f>IF(Dashboard!K41="P",IF(U40="",1,U40+1),"")</f>
        <v/>
      </c>
      <c r="V41" t="str">
        <f>IF(Dashboard!L41="B",IF(V40="",1,V40+1),"")</f>
        <v/>
      </c>
      <c r="W41" s="1" t="str">
        <f t="shared" si="32"/>
        <v>00010</v>
      </c>
      <c r="X41" s="1" t="str">
        <f t="shared" si="32"/>
        <v>12300</v>
      </c>
      <c r="Y41" s="1" t="str">
        <f t="shared" si="28"/>
        <v>200010</v>
      </c>
      <c r="Z41" s="1" t="str">
        <f t="shared" si="29"/>
        <v>012300</v>
      </c>
      <c r="AA41" t="str">
        <f t="shared" si="18"/>
        <v>B</v>
      </c>
      <c r="AB41" t="str">
        <f t="shared" si="19"/>
        <v/>
      </c>
      <c r="AC41" t="str">
        <f t="shared" si="36"/>
        <v/>
      </c>
      <c r="AD41" t="str">
        <f t="shared" si="34"/>
        <v/>
      </c>
      <c r="AE41" t="str">
        <f t="shared" si="26"/>
        <v/>
      </c>
      <c r="AF41">
        <f t="shared" si="21"/>
        <v>1</v>
      </c>
      <c r="AG41">
        <f t="shared" si="22"/>
        <v>1</v>
      </c>
      <c r="AL41" t="s">
        <v>119</v>
      </c>
      <c r="AM41" t="s">
        <v>51</v>
      </c>
      <c r="AN41" s="84" t="str">
        <f t="shared" ref="AN41:AN43" si="37">AL41&amp;AM41</f>
        <v>L3W</v>
      </c>
      <c r="AO41" t="s">
        <v>120</v>
      </c>
    </row>
    <row r="42" spans="1:41" ht="15.75" thickBot="1" x14ac:dyDescent="0.3">
      <c r="A42" s="37">
        <f t="shared" si="33"/>
        <v>0</v>
      </c>
      <c r="B42" s="38" t="str">
        <f t="shared" si="2"/>
        <v>PD</v>
      </c>
      <c r="C42" s="38" t="str">
        <f t="shared" si="8"/>
        <v/>
      </c>
      <c r="D42" s="38" t="str">
        <f t="shared" si="9"/>
        <v/>
      </c>
      <c r="E42" s="40" t="str">
        <f t="shared" si="10"/>
        <v/>
      </c>
      <c r="G42" s="82" t="str">
        <f>IF(Dashboard!K42="P","P",IF(Dashboard!L42="B","B",""))</f>
        <v/>
      </c>
      <c r="I42" s="37" t="str">
        <f t="shared" si="3"/>
        <v>TG</v>
      </c>
      <c r="J42" s="20" t="str">
        <f t="shared" si="31"/>
        <v/>
      </c>
      <c r="K42" s="20" t="str">
        <f t="shared" si="11"/>
        <v/>
      </c>
      <c r="L42" s="20" t="str">
        <f t="shared" si="12"/>
        <v/>
      </c>
      <c r="N42" s="11" t="str">
        <f t="shared" si="14"/>
        <v/>
      </c>
      <c r="O42" t="str">
        <f t="shared" si="23"/>
        <v>C</v>
      </c>
      <c r="P42" s="61" t="str">
        <f t="shared" si="15"/>
        <v>N</v>
      </c>
      <c r="Q42" s="61" t="str">
        <f t="shared" si="16"/>
        <v>N</v>
      </c>
      <c r="R42" s="61" t="str">
        <f t="shared" si="17"/>
        <v>N</v>
      </c>
      <c r="S42" s="95"/>
      <c r="U42" t="str">
        <f>IF(Dashboard!K42="P",IF(U41="",1,U41+1),"")</f>
        <v/>
      </c>
      <c r="V42" t="str">
        <f>IF(Dashboard!L42="B",IF(V41="",1,V41+1),"")</f>
        <v/>
      </c>
      <c r="W42" s="1" t="str">
        <f t="shared" ref="W42:X57" si="38">IF(U37="",0,U37)&amp;IF(U38="",0,U38)&amp;IF(U39="",0,U39)&amp;IF(U40="",0,U40)&amp;IF(U41="",0,U41)</f>
        <v>00100</v>
      </c>
      <c r="X42" s="1" t="str">
        <f t="shared" si="38"/>
        <v>23000</v>
      </c>
      <c r="Y42" s="1" t="str">
        <f t="shared" si="28"/>
        <v>000100</v>
      </c>
      <c r="Z42" s="1" t="str">
        <f t="shared" si="29"/>
        <v>123000</v>
      </c>
      <c r="AA42" t="str">
        <f t="shared" si="18"/>
        <v>B</v>
      </c>
      <c r="AB42" t="str">
        <f t="shared" si="19"/>
        <v/>
      </c>
      <c r="AC42" t="str">
        <f t="shared" si="36"/>
        <v/>
      </c>
      <c r="AD42" t="str">
        <f t="shared" si="34"/>
        <v/>
      </c>
      <c r="AE42" t="str">
        <f t="shared" si="26"/>
        <v/>
      </c>
      <c r="AF42">
        <f t="shared" si="21"/>
        <v>1</v>
      </c>
      <c r="AG42">
        <f t="shared" si="22"/>
        <v>1</v>
      </c>
      <c r="AL42" t="s">
        <v>120</v>
      </c>
      <c r="AM42" t="s">
        <v>51</v>
      </c>
      <c r="AN42" s="84" t="str">
        <f t="shared" si="37"/>
        <v>L4W</v>
      </c>
      <c r="AO42" t="s">
        <v>90</v>
      </c>
    </row>
    <row r="43" spans="1:41" ht="15.75" thickBot="1" x14ac:dyDescent="0.3">
      <c r="A43" s="37">
        <f t="shared" si="33"/>
        <v>0</v>
      </c>
      <c r="B43" s="38" t="str">
        <f t="shared" si="2"/>
        <v>PD</v>
      </c>
      <c r="C43" s="38" t="str">
        <f t="shared" si="8"/>
        <v/>
      </c>
      <c r="D43" s="38" t="str">
        <f t="shared" si="9"/>
        <v/>
      </c>
      <c r="E43" s="40" t="str">
        <f t="shared" si="10"/>
        <v/>
      </c>
      <c r="G43" s="82" t="str">
        <f>IF(Dashboard!K43="P","P",IF(Dashboard!L43="B","B",""))</f>
        <v/>
      </c>
      <c r="I43" s="37" t="str">
        <f t="shared" si="3"/>
        <v>TG</v>
      </c>
      <c r="J43" s="20" t="str">
        <f t="shared" si="31"/>
        <v/>
      </c>
      <c r="K43" s="20" t="str">
        <f t="shared" si="11"/>
        <v/>
      </c>
      <c r="L43" s="20" t="str">
        <f t="shared" si="12"/>
        <v/>
      </c>
      <c r="N43" s="11" t="str">
        <f t="shared" si="14"/>
        <v/>
      </c>
      <c r="O43" t="str">
        <f t="shared" si="23"/>
        <v>C</v>
      </c>
      <c r="P43" s="61" t="str">
        <f t="shared" si="15"/>
        <v>N</v>
      </c>
      <c r="Q43" s="61" t="str">
        <f t="shared" si="16"/>
        <v>N</v>
      </c>
      <c r="R43" s="61" t="str">
        <f t="shared" si="17"/>
        <v>N</v>
      </c>
      <c r="S43" s="95"/>
      <c r="U43" t="str">
        <f>IF(Dashboard!K43="P",IF(U42="",1,U42+1),"")</f>
        <v/>
      </c>
      <c r="V43" t="str">
        <f>IF(Dashboard!L43="B",IF(V42="",1,V42+1),"")</f>
        <v/>
      </c>
      <c r="W43" s="1" t="str">
        <f t="shared" si="38"/>
        <v>01000</v>
      </c>
      <c r="X43" s="1" t="str">
        <f t="shared" si="38"/>
        <v>30000</v>
      </c>
      <c r="Y43" s="1" t="str">
        <f t="shared" si="28"/>
        <v>001000</v>
      </c>
      <c r="Z43" s="1" t="str">
        <f t="shared" si="29"/>
        <v>230000</v>
      </c>
      <c r="AA43" t="str">
        <f t="shared" si="18"/>
        <v>B</v>
      </c>
      <c r="AB43" t="str">
        <f t="shared" si="19"/>
        <v/>
      </c>
      <c r="AC43" t="str">
        <f t="shared" si="36"/>
        <v/>
      </c>
      <c r="AD43" t="str">
        <f t="shared" si="34"/>
        <v/>
      </c>
      <c r="AE43" t="str">
        <f t="shared" si="26"/>
        <v/>
      </c>
      <c r="AF43">
        <f t="shared" si="21"/>
        <v>1</v>
      </c>
      <c r="AG43">
        <f t="shared" si="22"/>
        <v>1</v>
      </c>
      <c r="AL43" t="s">
        <v>119</v>
      </c>
      <c r="AM43" t="s">
        <v>50</v>
      </c>
      <c r="AN43" s="84" t="str">
        <f t="shared" si="37"/>
        <v>L3L</v>
      </c>
      <c r="AO43" t="s">
        <v>94</v>
      </c>
    </row>
    <row r="44" spans="1:41" ht="15.75" thickBot="1" x14ac:dyDescent="0.3">
      <c r="A44" s="37">
        <f t="shared" si="33"/>
        <v>0</v>
      </c>
      <c r="B44" s="38" t="str">
        <f t="shared" si="2"/>
        <v>PD</v>
      </c>
      <c r="C44" s="38" t="str">
        <f t="shared" si="8"/>
        <v/>
      </c>
      <c r="D44" s="38" t="str">
        <f t="shared" si="9"/>
        <v/>
      </c>
      <c r="E44" s="40" t="str">
        <f t="shared" si="10"/>
        <v/>
      </c>
      <c r="G44" s="83" t="str">
        <f>IF(Dashboard!K44="P","P",IF(Dashboard!L44="B","B",""))</f>
        <v/>
      </c>
      <c r="I44" s="37" t="str">
        <f t="shared" si="3"/>
        <v>TG</v>
      </c>
      <c r="J44" s="20" t="str">
        <f t="shared" si="31"/>
        <v/>
      </c>
      <c r="K44" s="20" t="str">
        <f t="shared" si="11"/>
        <v/>
      </c>
      <c r="L44" s="20" t="str">
        <f t="shared" si="12"/>
        <v/>
      </c>
      <c r="M44" s="73"/>
      <c r="N44" s="11" t="str">
        <f t="shared" si="14"/>
        <v/>
      </c>
      <c r="O44" t="str">
        <f t="shared" si="23"/>
        <v>C</v>
      </c>
      <c r="P44" s="61" t="str">
        <f t="shared" si="15"/>
        <v>N</v>
      </c>
      <c r="Q44" s="61" t="str">
        <f t="shared" si="16"/>
        <v>N</v>
      </c>
      <c r="R44" s="61" t="str">
        <f t="shared" si="17"/>
        <v>N</v>
      </c>
      <c r="S44" s="95"/>
      <c r="U44" t="str">
        <f>IF(Dashboard!K44="P",IF(U43="",1,U43+1),"")</f>
        <v/>
      </c>
      <c r="V44" t="str">
        <f>IF(Dashboard!L44="B",IF(V43="",1,V43+1),"")</f>
        <v/>
      </c>
      <c r="W44" s="1" t="str">
        <f t="shared" si="38"/>
        <v>10000</v>
      </c>
      <c r="X44" s="1" t="str">
        <f t="shared" si="38"/>
        <v>00000</v>
      </c>
      <c r="Y44" s="1" t="str">
        <f t="shared" si="28"/>
        <v>010000</v>
      </c>
      <c r="Z44" s="1" t="str">
        <f t="shared" si="29"/>
        <v>300000</v>
      </c>
      <c r="AA44" t="str">
        <f t="shared" si="18"/>
        <v>B</v>
      </c>
      <c r="AB44" t="str">
        <f t="shared" si="19"/>
        <v/>
      </c>
      <c r="AC44" t="str">
        <f t="shared" si="36"/>
        <v/>
      </c>
      <c r="AD44" t="str">
        <f t="shared" si="34"/>
        <v/>
      </c>
      <c r="AE44" t="str">
        <f t="shared" si="26"/>
        <v/>
      </c>
      <c r="AF44">
        <f t="shared" si="21"/>
        <v>1</v>
      </c>
      <c r="AG44">
        <f t="shared" si="22"/>
        <v>1</v>
      </c>
    </row>
    <row r="45" spans="1:41" ht="15.75" thickBot="1" x14ac:dyDescent="0.3">
      <c r="A45" s="37">
        <f t="shared" si="33"/>
        <v>0</v>
      </c>
      <c r="B45" s="38" t="str">
        <f t="shared" si="2"/>
        <v>PD</v>
      </c>
      <c r="C45" s="38" t="str">
        <f t="shared" si="8"/>
        <v/>
      </c>
      <c r="D45" s="38" t="str">
        <f t="shared" si="9"/>
        <v/>
      </c>
      <c r="E45" s="40" t="str">
        <f t="shared" si="10"/>
        <v/>
      </c>
      <c r="G45" s="81" t="str">
        <f>IF(Dashboard!K45="P","P",IF(Dashboard!L45="B","B",""))</f>
        <v/>
      </c>
      <c r="I45" s="37" t="str">
        <f t="shared" si="3"/>
        <v>TG</v>
      </c>
      <c r="J45" s="20" t="str">
        <f t="shared" si="31"/>
        <v/>
      </c>
      <c r="K45" s="20" t="str">
        <f t="shared" si="11"/>
        <v/>
      </c>
      <c r="L45" s="20" t="str">
        <f t="shared" si="12"/>
        <v/>
      </c>
      <c r="M45" s="77"/>
      <c r="N45" s="11" t="str">
        <f t="shared" si="14"/>
        <v/>
      </c>
      <c r="O45" t="str">
        <f t="shared" si="23"/>
        <v>C</v>
      </c>
      <c r="P45" s="61" t="str">
        <f t="shared" si="15"/>
        <v>N</v>
      </c>
      <c r="Q45" s="61" t="str">
        <f t="shared" si="16"/>
        <v>N</v>
      </c>
      <c r="R45" s="61" t="str">
        <f t="shared" si="17"/>
        <v>N</v>
      </c>
      <c r="S45" s="95"/>
      <c r="U45" t="str">
        <f>IF(Dashboard!K45="P",IF(U44="",1,U44+1),"")</f>
        <v/>
      </c>
      <c r="V45" t="str">
        <f>IF(Dashboard!L45="B",IF(V44="",1,V44+1),"")</f>
        <v/>
      </c>
      <c r="W45" s="1" t="str">
        <f t="shared" si="38"/>
        <v>00000</v>
      </c>
      <c r="X45" s="1" t="str">
        <f t="shared" si="38"/>
        <v>00000</v>
      </c>
      <c r="Y45" s="1" t="str">
        <f t="shared" si="28"/>
        <v>100000</v>
      </c>
      <c r="Z45" s="1" t="str">
        <f t="shared" si="29"/>
        <v>000000</v>
      </c>
      <c r="AA45" t="str">
        <f t="shared" si="18"/>
        <v>B</v>
      </c>
      <c r="AB45" t="str">
        <f t="shared" si="19"/>
        <v/>
      </c>
      <c r="AC45" t="str">
        <f t="shared" si="36"/>
        <v/>
      </c>
      <c r="AD45" t="str">
        <f t="shared" si="34"/>
        <v/>
      </c>
      <c r="AE45" t="str">
        <f t="shared" si="26"/>
        <v/>
      </c>
      <c r="AF45">
        <f t="shared" si="21"/>
        <v>1</v>
      </c>
      <c r="AG45">
        <f t="shared" si="22"/>
        <v>1</v>
      </c>
    </row>
    <row r="46" spans="1:41" ht="15.75" thickBot="1" x14ac:dyDescent="0.3">
      <c r="A46" s="37">
        <f t="shared" si="33"/>
        <v>0</v>
      </c>
      <c r="B46" s="38" t="str">
        <f t="shared" si="2"/>
        <v>PD</v>
      </c>
      <c r="C46" s="38" t="str">
        <f t="shared" si="8"/>
        <v/>
      </c>
      <c r="D46" s="38" t="str">
        <f t="shared" si="9"/>
        <v/>
      </c>
      <c r="E46" s="40" t="str">
        <f t="shared" si="10"/>
        <v/>
      </c>
      <c r="G46" s="82" t="str">
        <f>IF(Dashboard!K46="P","P",IF(Dashboard!L46="B","B",""))</f>
        <v/>
      </c>
      <c r="I46" s="37" t="str">
        <f t="shared" si="3"/>
        <v>TG</v>
      </c>
      <c r="J46" s="20" t="str">
        <f t="shared" si="31"/>
        <v/>
      </c>
      <c r="K46" s="20" t="str">
        <f t="shared" si="11"/>
        <v/>
      </c>
      <c r="L46" s="20" t="str">
        <f t="shared" si="12"/>
        <v/>
      </c>
      <c r="N46" s="11" t="str">
        <f t="shared" si="14"/>
        <v/>
      </c>
      <c r="O46" t="str">
        <f t="shared" si="23"/>
        <v>C</v>
      </c>
      <c r="P46" s="61" t="str">
        <f t="shared" si="15"/>
        <v>N</v>
      </c>
      <c r="Q46" s="61" t="str">
        <f t="shared" si="16"/>
        <v>N</v>
      </c>
      <c r="R46" s="61" t="str">
        <f t="shared" si="17"/>
        <v>N</v>
      </c>
      <c r="S46" s="95"/>
      <c r="U46" t="str">
        <f>IF(Dashboard!K46="P",IF(U45="",1,U45+1),"")</f>
        <v/>
      </c>
      <c r="V46" t="str">
        <f>IF(Dashboard!L46="B",IF(V45="",1,V45+1),"")</f>
        <v/>
      </c>
      <c r="W46" s="1" t="str">
        <f t="shared" si="38"/>
        <v>00000</v>
      </c>
      <c r="X46" s="1" t="str">
        <f t="shared" si="38"/>
        <v>00000</v>
      </c>
      <c r="Y46" s="1" t="str">
        <f t="shared" si="28"/>
        <v>000000</v>
      </c>
      <c r="Z46" s="1" t="str">
        <f t="shared" si="29"/>
        <v>000000</v>
      </c>
      <c r="AA46" t="str">
        <f t="shared" si="18"/>
        <v>B</v>
      </c>
      <c r="AB46" t="str">
        <f t="shared" si="19"/>
        <v/>
      </c>
      <c r="AC46" t="str">
        <f t="shared" si="36"/>
        <v/>
      </c>
      <c r="AD46" t="str">
        <f t="shared" si="34"/>
        <v/>
      </c>
      <c r="AE46" t="str">
        <f t="shared" si="26"/>
        <v/>
      </c>
      <c r="AF46">
        <f t="shared" si="21"/>
        <v>1</v>
      </c>
      <c r="AG46">
        <f t="shared" si="22"/>
        <v>1</v>
      </c>
    </row>
    <row r="47" spans="1:41" ht="15.75" thickBot="1" x14ac:dyDescent="0.3">
      <c r="A47" s="37">
        <f t="shared" si="33"/>
        <v>0</v>
      </c>
      <c r="B47" s="38" t="str">
        <f t="shared" si="2"/>
        <v>PD</v>
      </c>
      <c r="C47" s="38" t="str">
        <f t="shared" si="8"/>
        <v/>
      </c>
      <c r="D47" s="38" t="str">
        <f t="shared" si="9"/>
        <v/>
      </c>
      <c r="E47" s="40" t="str">
        <f t="shared" si="10"/>
        <v/>
      </c>
      <c r="G47" s="82" t="str">
        <f>IF(Dashboard!K47="P","P",IF(Dashboard!L47="B","B",""))</f>
        <v/>
      </c>
      <c r="I47" s="37" t="str">
        <f t="shared" si="3"/>
        <v>TG</v>
      </c>
      <c r="J47" s="20" t="str">
        <f t="shared" si="31"/>
        <v/>
      </c>
      <c r="K47" s="20" t="str">
        <f t="shared" si="11"/>
        <v/>
      </c>
      <c r="L47" s="20" t="str">
        <f t="shared" si="12"/>
        <v/>
      </c>
      <c r="N47" s="11" t="str">
        <f t="shared" si="14"/>
        <v/>
      </c>
      <c r="O47" t="str">
        <f t="shared" si="23"/>
        <v>C</v>
      </c>
      <c r="P47" s="61" t="str">
        <f t="shared" si="15"/>
        <v>N</v>
      </c>
      <c r="Q47" s="61" t="str">
        <f t="shared" si="16"/>
        <v>N</v>
      </c>
      <c r="R47" s="61" t="str">
        <f t="shared" si="17"/>
        <v>N</v>
      </c>
      <c r="S47" s="95"/>
      <c r="U47" t="str">
        <f>IF(Dashboard!K47="P",IF(U46="",1,U46+1),"")</f>
        <v/>
      </c>
      <c r="V47" t="str">
        <f>IF(Dashboard!L47="B",IF(V46="",1,V46+1),"")</f>
        <v/>
      </c>
      <c r="W47" s="1" t="str">
        <f t="shared" si="38"/>
        <v>00000</v>
      </c>
      <c r="X47" s="1" t="str">
        <f t="shared" si="38"/>
        <v>00000</v>
      </c>
      <c r="Y47" s="1" t="str">
        <f t="shared" si="28"/>
        <v>000000</v>
      </c>
      <c r="Z47" s="1" t="str">
        <f t="shared" si="29"/>
        <v>000000</v>
      </c>
      <c r="AA47" t="str">
        <f t="shared" si="18"/>
        <v>B</v>
      </c>
      <c r="AB47" t="str">
        <f t="shared" si="19"/>
        <v/>
      </c>
      <c r="AC47" t="str">
        <f t="shared" si="36"/>
        <v/>
      </c>
      <c r="AD47" t="str">
        <f t="shared" si="34"/>
        <v/>
      </c>
      <c r="AE47" t="str">
        <f t="shared" si="26"/>
        <v/>
      </c>
      <c r="AF47">
        <f t="shared" si="21"/>
        <v>1</v>
      </c>
      <c r="AG47">
        <f t="shared" si="22"/>
        <v>1</v>
      </c>
    </row>
    <row r="48" spans="1:41" ht="15.75" thickBot="1" x14ac:dyDescent="0.3">
      <c r="A48" s="37">
        <f t="shared" si="33"/>
        <v>0</v>
      </c>
      <c r="B48" s="38" t="str">
        <f t="shared" si="2"/>
        <v>PD</v>
      </c>
      <c r="C48" s="38" t="str">
        <f t="shared" si="8"/>
        <v/>
      </c>
      <c r="D48" s="38" t="str">
        <f t="shared" si="9"/>
        <v/>
      </c>
      <c r="E48" s="40" t="str">
        <f t="shared" si="10"/>
        <v/>
      </c>
      <c r="G48" s="82" t="str">
        <f>IF(Dashboard!K48="P","P",IF(Dashboard!L48="B","B",""))</f>
        <v/>
      </c>
      <c r="I48" s="37" t="str">
        <f t="shared" si="3"/>
        <v>TG</v>
      </c>
      <c r="J48" s="20" t="str">
        <f t="shared" si="31"/>
        <v/>
      </c>
      <c r="K48" s="20" t="str">
        <f t="shared" si="11"/>
        <v/>
      </c>
      <c r="L48" s="20" t="str">
        <f t="shared" si="12"/>
        <v/>
      </c>
      <c r="N48" s="11" t="str">
        <f t="shared" si="14"/>
        <v/>
      </c>
      <c r="O48" t="str">
        <f t="shared" si="23"/>
        <v>C</v>
      </c>
      <c r="P48" s="61" t="str">
        <f t="shared" si="15"/>
        <v>N</v>
      </c>
      <c r="Q48" s="61" t="str">
        <f t="shared" si="16"/>
        <v>N</v>
      </c>
      <c r="R48" s="61" t="str">
        <f t="shared" si="17"/>
        <v>N</v>
      </c>
      <c r="S48" s="95"/>
      <c r="U48" t="str">
        <f>IF(Dashboard!K48="P",IF(U47="",1,U47+1),"")</f>
        <v/>
      </c>
      <c r="V48" t="str">
        <f>IF(Dashboard!L48="B",IF(V47="",1,V47+1),"")</f>
        <v/>
      </c>
      <c r="W48" s="1" t="str">
        <f t="shared" si="38"/>
        <v>00000</v>
      </c>
      <c r="X48" s="1" t="str">
        <f t="shared" si="38"/>
        <v>00000</v>
      </c>
      <c r="Y48" s="1" t="str">
        <f t="shared" si="28"/>
        <v>000000</v>
      </c>
      <c r="Z48" s="1" t="str">
        <f t="shared" si="29"/>
        <v>000000</v>
      </c>
      <c r="AA48" t="str">
        <f t="shared" si="18"/>
        <v>B</v>
      </c>
      <c r="AB48" t="str">
        <f t="shared" si="19"/>
        <v/>
      </c>
      <c r="AC48" t="str">
        <f t="shared" si="36"/>
        <v/>
      </c>
      <c r="AD48" t="str">
        <f t="shared" si="34"/>
        <v/>
      </c>
      <c r="AE48" t="str">
        <f t="shared" si="26"/>
        <v/>
      </c>
      <c r="AF48">
        <f t="shared" si="21"/>
        <v>1</v>
      </c>
      <c r="AG48">
        <f t="shared" si="22"/>
        <v>1</v>
      </c>
    </row>
    <row r="49" spans="1:33" ht="15.75" thickBot="1" x14ac:dyDescent="0.3">
      <c r="A49" s="37">
        <f t="shared" si="33"/>
        <v>0</v>
      </c>
      <c r="B49" s="38" t="str">
        <f t="shared" si="2"/>
        <v>PD</v>
      </c>
      <c r="C49" s="38" t="str">
        <f t="shared" si="8"/>
        <v/>
      </c>
      <c r="D49" s="38" t="str">
        <f t="shared" si="9"/>
        <v/>
      </c>
      <c r="E49" s="40" t="str">
        <f t="shared" si="10"/>
        <v/>
      </c>
      <c r="G49" s="83" t="str">
        <f>IF(Dashboard!K49="P","P",IF(Dashboard!L49="B","B",""))</f>
        <v/>
      </c>
      <c r="I49" s="37" t="str">
        <f t="shared" si="3"/>
        <v>TG</v>
      </c>
      <c r="J49" s="20" t="str">
        <f t="shared" si="31"/>
        <v/>
      </c>
      <c r="K49" s="20" t="str">
        <f t="shared" si="11"/>
        <v/>
      </c>
      <c r="L49" s="20" t="str">
        <f t="shared" si="12"/>
        <v/>
      </c>
      <c r="M49" s="73"/>
      <c r="N49" s="11" t="str">
        <f t="shared" si="14"/>
        <v/>
      </c>
      <c r="O49" t="str">
        <f t="shared" si="23"/>
        <v>C</v>
      </c>
      <c r="P49" s="61" t="str">
        <f t="shared" si="15"/>
        <v>N</v>
      </c>
      <c r="Q49" s="61" t="str">
        <f t="shared" si="16"/>
        <v>N</v>
      </c>
      <c r="R49" s="61" t="str">
        <f t="shared" si="17"/>
        <v>N</v>
      </c>
      <c r="S49" s="95"/>
      <c r="U49" t="str">
        <f>IF(Dashboard!K49="P",IF(U48="",1,U48+1),"")</f>
        <v/>
      </c>
      <c r="V49" t="str">
        <f>IF(Dashboard!L49="B",IF(V48="",1,V48+1),"")</f>
        <v/>
      </c>
      <c r="W49" s="1" t="str">
        <f t="shared" si="38"/>
        <v>00000</v>
      </c>
      <c r="X49" s="1" t="str">
        <f t="shared" si="38"/>
        <v>00000</v>
      </c>
      <c r="Y49" s="1" t="str">
        <f t="shared" si="28"/>
        <v>000000</v>
      </c>
      <c r="Z49" s="1" t="str">
        <f t="shared" si="29"/>
        <v>000000</v>
      </c>
      <c r="AA49" t="str">
        <f t="shared" si="18"/>
        <v>B</v>
      </c>
      <c r="AB49" t="str">
        <f t="shared" si="19"/>
        <v/>
      </c>
      <c r="AC49" t="str">
        <f t="shared" si="36"/>
        <v/>
      </c>
      <c r="AD49" t="str">
        <f t="shared" si="34"/>
        <v/>
      </c>
      <c r="AE49" t="str">
        <f t="shared" si="26"/>
        <v/>
      </c>
      <c r="AF49">
        <f t="shared" si="21"/>
        <v>1</v>
      </c>
      <c r="AG49">
        <f t="shared" si="22"/>
        <v>1</v>
      </c>
    </row>
    <row r="50" spans="1:33" ht="15.75" thickBot="1" x14ac:dyDescent="0.3">
      <c r="A50" s="37">
        <f t="shared" si="33"/>
        <v>0</v>
      </c>
      <c r="B50" s="38" t="str">
        <f t="shared" si="2"/>
        <v>PD</v>
      </c>
      <c r="C50" s="38" t="str">
        <f t="shared" si="8"/>
        <v/>
      </c>
      <c r="D50" s="38" t="str">
        <f t="shared" si="9"/>
        <v/>
      </c>
      <c r="E50" s="40" t="str">
        <f t="shared" si="10"/>
        <v/>
      </c>
      <c r="G50" s="81" t="str">
        <f>IF(Dashboard!K50="P","P",IF(Dashboard!L50="B","B",""))</f>
        <v/>
      </c>
      <c r="I50" s="37" t="str">
        <f t="shared" si="3"/>
        <v>TG</v>
      </c>
      <c r="J50" s="20" t="str">
        <f t="shared" si="31"/>
        <v/>
      </c>
      <c r="K50" s="20" t="str">
        <f t="shared" si="11"/>
        <v/>
      </c>
      <c r="L50" s="20" t="str">
        <f t="shared" si="12"/>
        <v/>
      </c>
      <c r="M50" s="77"/>
      <c r="N50" s="11" t="str">
        <f t="shared" si="14"/>
        <v/>
      </c>
      <c r="O50" t="str">
        <f t="shared" si="23"/>
        <v>C</v>
      </c>
      <c r="P50" s="61" t="str">
        <f t="shared" si="15"/>
        <v>N</v>
      </c>
      <c r="Q50" s="61" t="str">
        <f t="shared" si="16"/>
        <v>N</v>
      </c>
      <c r="R50" s="61" t="str">
        <f t="shared" si="17"/>
        <v>N</v>
      </c>
      <c r="S50" s="95"/>
      <c r="U50" t="str">
        <f>IF(Dashboard!K50="P",IF(U49="",1,U49+1),"")</f>
        <v/>
      </c>
      <c r="V50" t="str">
        <f>IF(Dashboard!L50="B",IF(V49="",1,V49+1),"")</f>
        <v/>
      </c>
      <c r="W50" s="1" t="str">
        <f t="shared" si="38"/>
        <v>00000</v>
      </c>
      <c r="X50" s="1" t="str">
        <f t="shared" si="38"/>
        <v>00000</v>
      </c>
      <c r="Y50" s="1" t="str">
        <f t="shared" si="28"/>
        <v>000000</v>
      </c>
      <c r="Z50" s="1" t="str">
        <f t="shared" si="29"/>
        <v>000000</v>
      </c>
      <c r="AA50" t="str">
        <f t="shared" si="18"/>
        <v>B</v>
      </c>
      <c r="AB50" t="str">
        <f t="shared" si="19"/>
        <v/>
      </c>
      <c r="AC50" t="str">
        <f t="shared" si="36"/>
        <v/>
      </c>
      <c r="AD50" t="str">
        <f t="shared" si="34"/>
        <v/>
      </c>
      <c r="AE50" t="str">
        <f t="shared" si="26"/>
        <v/>
      </c>
      <c r="AF50">
        <f t="shared" si="21"/>
        <v>1</v>
      </c>
      <c r="AG50">
        <f t="shared" si="22"/>
        <v>1</v>
      </c>
    </row>
    <row r="51" spans="1:33" ht="15.75" thickBot="1" x14ac:dyDescent="0.3">
      <c r="A51" s="37">
        <f t="shared" si="33"/>
        <v>0</v>
      </c>
      <c r="B51" s="38" t="str">
        <f t="shared" si="2"/>
        <v>PD</v>
      </c>
      <c r="C51" s="38" t="str">
        <f t="shared" si="8"/>
        <v/>
      </c>
      <c r="D51" s="38" t="str">
        <f t="shared" si="9"/>
        <v/>
      </c>
      <c r="E51" s="40" t="str">
        <f t="shared" si="10"/>
        <v/>
      </c>
      <c r="G51" s="82" t="str">
        <f>IF(Dashboard!K51="P","P",IF(Dashboard!L51="B","B",""))</f>
        <v/>
      </c>
      <c r="I51" s="37" t="str">
        <f t="shared" si="3"/>
        <v>TG</v>
      </c>
      <c r="J51" s="20" t="str">
        <f t="shared" si="31"/>
        <v/>
      </c>
      <c r="K51" s="20" t="str">
        <f t="shared" si="11"/>
        <v/>
      </c>
      <c r="L51" s="20" t="str">
        <f t="shared" si="12"/>
        <v/>
      </c>
      <c r="N51" s="11" t="str">
        <f t="shared" si="14"/>
        <v/>
      </c>
      <c r="O51" t="str">
        <f t="shared" si="23"/>
        <v>C</v>
      </c>
      <c r="P51" s="61" t="str">
        <f t="shared" si="15"/>
        <v>N</v>
      </c>
      <c r="Q51" s="61" t="str">
        <f t="shared" si="16"/>
        <v>N</v>
      </c>
      <c r="R51" s="61" t="str">
        <f t="shared" si="17"/>
        <v>N</v>
      </c>
      <c r="S51" s="95"/>
      <c r="U51" t="str">
        <f>IF(Dashboard!K51="P",IF(U50="",1,U50+1),"")</f>
        <v/>
      </c>
      <c r="V51" t="str">
        <f>IF(Dashboard!L51="B",IF(V50="",1,V50+1),"")</f>
        <v/>
      </c>
      <c r="W51" s="1" t="str">
        <f t="shared" si="38"/>
        <v>00000</v>
      </c>
      <c r="X51" s="1" t="str">
        <f t="shared" si="38"/>
        <v>00000</v>
      </c>
      <c r="Y51" s="1" t="str">
        <f t="shared" si="28"/>
        <v>000000</v>
      </c>
      <c r="Z51" s="1" t="str">
        <f t="shared" si="29"/>
        <v>000000</v>
      </c>
      <c r="AA51" t="str">
        <f t="shared" si="18"/>
        <v>B</v>
      </c>
      <c r="AB51" t="str">
        <f t="shared" si="19"/>
        <v/>
      </c>
      <c r="AC51" t="str">
        <f t="shared" si="36"/>
        <v/>
      </c>
      <c r="AD51" t="str">
        <f t="shared" si="34"/>
        <v/>
      </c>
      <c r="AE51" t="str">
        <f t="shared" si="26"/>
        <v/>
      </c>
      <c r="AF51">
        <f t="shared" si="21"/>
        <v>1</v>
      </c>
      <c r="AG51" t="str">
        <f t="shared" ref="AG51:AG74" si="39">REPLACE(AE51, 1, 1, "")</f>
        <v/>
      </c>
    </row>
    <row r="52" spans="1:33" ht="15.75" thickBot="1" x14ac:dyDescent="0.3">
      <c r="A52" s="37">
        <f t="shared" si="33"/>
        <v>0</v>
      </c>
      <c r="B52" s="38" t="str">
        <f t="shared" si="2"/>
        <v>PD</v>
      </c>
      <c r="C52" s="38" t="str">
        <f t="shared" si="8"/>
        <v/>
      </c>
      <c r="D52" s="38" t="str">
        <f t="shared" si="9"/>
        <v/>
      </c>
      <c r="E52" s="40" t="str">
        <f t="shared" si="10"/>
        <v/>
      </c>
      <c r="G52" s="82" t="str">
        <f>IF(Dashboard!K52="P","P",IF(Dashboard!L52="B","B",""))</f>
        <v/>
      </c>
      <c r="I52" s="37" t="str">
        <f t="shared" si="3"/>
        <v>TG</v>
      </c>
      <c r="J52" s="20" t="str">
        <f t="shared" si="31"/>
        <v/>
      </c>
      <c r="K52" s="20" t="str">
        <f t="shared" si="11"/>
        <v/>
      </c>
      <c r="L52" s="20" t="str">
        <f t="shared" si="12"/>
        <v/>
      </c>
      <c r="N52" s="11" t="str">
        <f t="shared" si="14"/>
        <v/>
      </c>
      <c r="O52" t="str">
        <f t="shared" si="23"/>
        <v>C</v>
      </c>
      <c r="P52" s="61" t="str">
        <f t="shared" si="15"/>
        <v>N</v>
      </c>
      <c r="Q52" s="61" t="str">
        <f t="shared" si="16"/>
        <v>N</v>
      </c>
      <c r="R52" s="61" t="str">
        <f t="shared" si="17"/>
        <v>N</v>
      </c>
      <c r="S52" s="95"/>
      <c r="U52" t="str">
        <f>IF(Dashboard!K52="P",IF(U51="",1,U51+1),"")</f>
        <v/>
      </c>
      <c r="V52" t="str">
        <f>IF(Dashboard!L52="B",IF(V51="",1,V51+1),"")</f>
        <v/>
      </c>
      <c r="W52" s="1" t="str">
        <f t="shared" si="38"/>
        <v>00000</v>
      </c>
      <c r="X52" s="1" t="str">
        <f t="shared" si="38"/>
        <v>00000</v>
      </c>
      <c r="Y52" s="1" t="str">
        <f t="shared" si="28"/>
        <v>000000</v>
      </c>
      <c r="Z52" s="1" t="str">
        <f t="shared" si="29"/>
        <v>000000</v>
      </c>
      <c r="AA52" t="str">
        <f t="shared" si="18"/>
        <v>B</v>
      </c>
      <c r="AB52" t="str">
        <f t="shared" si="19"/>
        <v/>
      </c>
      <c r="AC52" t="str">
        <f t="shared" si="36"/>
        <v/>
      </c>
      <c r="AD52" t="str">
        <f t="shared" si="34"/>
        <v/>
      </c>
      <c r="AE52" t="str">
        <f t="shared" si="26"/>
        <v/>
      </c>
      <c r="AF52">
        <f t="shared" si="21"/>
        <v>1</v>
      </c>
      <c r="AG52" t="str">
        <f t="shared" si="39"/>
        <v/>
      </c>
    </row>
    <row r="53" spans="1:33" ht="15.75" thickBot="1" x14ac:dyDescent="0.3">
      <c r="A53" s="37">
        <f t="shared" si="33"/>
        <v>0</v>
      </c>
      <c r="B53" s="38" t="str">
        <f t="shared" si="2"/>
        <v>PD</v>
      </c>
      <c r="C53" s="38" t="str">
        <f t="shared" si="8"/>
        <v/>
      </c>
      <c r="D53" s="38" t="str">
        <f t="shared" si="9"/>
        <v/>
      </c>
      <c r="E53" s="40" t="str">
        <f t="shared" si="10"/>
        <v/>
      </c>
      <c r="G53" s="82" t="str">
        <f>IF(Dashboard!K53="P","P",IF(Dashboard!L53="B","B",""))</f>
        <v/>
      </c>
      <c r="I53" s="37" t="str">
        <f t="shared" si="3"/>
        <v>TG</v>
      </c>
      <c r="J53" s="20" t="str">
        <f t="shared" ref="J53:J84" si="40">IF(I53="TG",IF(G51="B",IF(AND(AE53=C53,LEN(C53)&gt;0),LEFT(C53)&amp;(AF53-3),AE53),""),"TBD")</f>
        <v/>
      </c>
      <c r="K53" s="20" t="str">
        <f t="shared" si="11"/>
        <v/>
      </c>
      <c r="L53" s="20" t="str">
        <f t="shared" si="12"/>
        <v/>
      </c>
      <c r="N53" s="11" t="str">
        <f t="shared" si="14"/>
        <v/>
      </c>
      <c r="O53" t="str">
        <f t="shared" si="23"/>
        <v>C</v>
      </c>
      <c r="P53" s="61" t="str">
        <f t="shared" si="15"/>
        <v>N</v>
      </c>
      <c r="Q53" s="61" t="str">
        <f t="shared" si="16"/>
        <v>N</v>
      </c>
      <c r="R53" s="61" t="str">
        <f t="shared" si="17"/>
        <v>N</v>
      </c>
      <c r="S53" s="95"/>
      <c r="U53" t="str">
        <f>IF(Dashboard!K53="P",IF(U52="",1,U52+1),"")</f>
        <v/>
      </c>
      <c r="V53" t="str">
        <f>IF(Dashboard!L53="B",IF(V52="",1,V52+1),"")</f>
        <v/>
      </c>
      <c r="W53" s="1" t="str">
        <f t="shared" si="38"/>
        <v>00000</v>
      </c>
      <c r="X53" s="1" t="str">
        <f t="shared" si="38"/>
        <v>00000</v>
      </c>
      <c r="Y53" s="1" t="str">
        <f t="shared" si="28"/>
        <v>000000</v>
      </c>
      <c r="Z53" s="1" t="str">
        <f t="shared" si="29"/>
        <v>000000</v>
      </c>
      <c r="AA53" t="str">
        <f t="shared" si="18"/>
        <v>B</v>
      </c>
      <c r="AB53" t="str">
        <f t="shared" si="19"/>
        <v/>
      </c>
      <c r="AC53" t="str">
        <f t="shared" si="36"/>
        <v/>
      </c>
      <c r="AD53" t="str">
        <f t="shared" si="34"/>
        <v/>
      </c>
      <c r="AE53" t="str">
        <f t="shared" si="26"/>
        <v/>
      </c>
      <c r="AF53">
        <f t="shared" si="21"/>
        <v>1</v>
      </c>
      <c r="AG53" t="str">
        <f t="shared" si="39"/>
        <v/>
      </c>
    </row>
    <row r="54" spans="1:33" ht="15.75" thickBot="1" x14ac:dyDescent="0.3">
      <c r="A54" s="37">
        <f t="shared" si="33"/>
        <v>0</v>
      </c>
      <c r="B54" s="38" t="str">
        <f t="shared" si="2"/>
        <v>PD</v>
      </c>
      <c r="C54" s="38" t="str">
        <f t="shared" si="8"/>
        <v/>
      </c>
      <c r="D54" s="38" t="str">
        <f t="shared" si="9"/>
        <v/>
      </c>
      <c r="E54" s="40" t="str">
        <f t="shared" si="10"/>
        <v/>
      </c>
      <c r="G54" s="83" t="str">
        <f>IF(Dashboard!K54="P","P",IF(Dashboard!L54="B","B",""))</f>
        <v/>
      </c>
      <c r="I54" s="37" t="str">
        <f t="shared" si="3"/>
        <v>TG</v>
      </c>
      <c r="J54" s="20" t="str">
        <f t="shared" si="40"/>
        <v/>
      </c>
      <c r="K54" s="20" t="str">
        <f t="shared" si="11"/>
        <v/>
      </c>
      <c r="L54" s="20" t="str">
        <f t="shared" si="12"/>
        <v/>
      </c>
      <c r="M54" s="73"/>
      <c r="N54" s="11" t="str">
        <f t="shared" si="14"/>
        <v/>
      </c>
      <c r="O54" t="str">
        <f t="shared" si="23"/>
        <v>C</v>
      </c>
      <c r="P54" s="61" t="str">
        <f t="shared" si="15"/>
        <v>N</v>
      </c>
      <c r="Q54" s="61" t="str">
        <f t="shared" si="16"/>
        <v>N</v>
      </c>
      <c r="R54" s="61" t="str">
        <f t="shared" si="17"/>
        <v>N</v>
      </c>
      <c r="S54" s="95"/>
      <c r="U54" t="str">
        <f>IF(Dashboard!K54="P",IF(U53="",1,U53+1),"")</f>
        <v/>
      </c>
      <c r="V54" t="str">
        <f>IF(Dashboard!L54="B",IF(V53="",1,V53+1),"")</f>
        <v/>
      </c>
      <c r="W54" s="1" t="str">
        <f t="shared" si="38"/>
        <v>00000</v>
      </c>
      <c r="X54" s="1" t="str">
        <f t="shared" si="38"/>
        <v>00000</v>
      </c>
      <c r="Y54" s="1" t="str">
        <f t="shared" si="28"/>
        <v>000000</v>
      </c>
      <c r="Z54" s="1" t="str">
        <f t="shared" si="29"/>
        <v>000000</v>
      </c>
      <c r="AA54" t="str">
        <f t="shared" si="18"/>
        <v>B</v>
      </c>
      <c r="AB54" t="str">
        <f t="shared" si="19"/>
        <v/>
      </c>
      <c r="AC54" t="str">
        <f t="shared" si="36"/>
        <v/>
      </c>
      <c r="AD54" t="str">
        <f t="shared" si="34"/>
        <v/>
      </c>
      <c r="AE54" t="str">
        <f t="shared" si="26"/>
        <v/>
      </c>
      <c r="AF54">
        <f t="shared" si="21"/>
        <v>1</v>
      </c>
      <c r="AG54" t="str">
        <f t="shared" si="39"/>
        <v/>
      </c>
    </row>
    <row r="55" spans="1:33" ht="15.75" thickBot="1" x14ac:dyDescent="0.3">
      <c r="A55" s="37">
        <f t="shared" si="33"/>
        <v>0</v>
      </c>
      <c r="B55" s="38" t="str">
        <f t="shared" si="2"/>
        <v>PD</v>
      </c>
      <c r="C55" s="38" t="str">
        <f t="shared" si="8"/>
        <v/>
      </c>
      <c r="D55" s="38" t="str">
        <f t="shared" si="9"/>
        <v/>
      </c>
      <c r="E55" s="40" t="str">
        <f t="shared" si="10"/>
        <v/>
      </c>
      <c r="G55" s="81" t="str">
        <f>IF(Dashboard!K55="P","P",IF(Dashboard!L55="B","B",""))</f>
        <v/>
      </c>
      <c r="I55" s="37" t="str">
        <f t="shared" si="3"/>
        <v>TG</v>
      </c>
      <c r="J55" s="20" t="str">
        <f t="shared" si="40"/>
        <v/>
      </c>
      <c r="K55" s="20" t="str">
        <f t="shared" si="11"/>
        <v/>
      </c>
      <c r="L55" s="20" t="str">
        <f t="shared" si="12"/>
        <v/>
      </c>
      <c r="M55" s="77"/>
      <c r="N55" s="11" t="str">
        <f t="shared" si="14"/>
        <v/>
      </c>
      <c r="O55" t="str">
        <f t="shared" si="23"/>
        <v>C</v>
      </c>
      <c r="P55" s="61" t="str">
        <f t="shared" si="15"/>
        <v>N</v>
      </c>
      <c r="Q55" s="61" t="str">
        <f t="shared" si="16"/>
        <v>N</v>
      </c>
      <c r="R55" s="61" t="str">
        <f t="shared" si="17"/>
        <v>N</v>
      </c>
      <c r="S55" s="95"/>
      <c r="U55" t="str">
        <f>IF(Dashboard!K55="P",IF(U54="",1,U54+1),"")</f>
        <v/>
      </c>
      <c r="V55" t="str">
        <f>IF(Dashboard!L55="B",IF(V54="",1,V54+1),"")</f>
        <v/>
      </c>
      <c r="W55" s="1" t="str">
        <f t="shared" si="38"/>
        <v>00000</v>
      </c>
      <c r="X55" s="1" t="str">
        <f t="shared" si="38"/>
        <v>00000</v>
      </c>
      <c r="Y55" s="1" t="str">
        <f t="shared" si="28"/>
        <v>000000</v>
      </c>
      <c r="Z55" s="1" t="str">
        <f t="shared" si="29"/>
        <v>000000</v>
      </c>
      <c r="AA55" t="str">
        <f t="shared" si="18"/>
        <v>B</v>
      </c>
      <c r="AB55" t="str">
        <f t="shared" si="19"/>
        <v/>
      </c>
      <c r="AC55" t="str">
        <f t="shared" si="36"/>
        <v/>
      </c>
      <c r="AD55" t="str">
        <f t="shared" si="34"/>
        <v/>
      </c>
      <c r="AE55" t="str">
        <f t="shared" si="26"/>
        <v/>
      </c>
      <c r="AF55">
        <f t="shared" si="21"/>
        <v>1</v>
      </c>
      <c r="AG55" t="str">
        <f t="shared" si="39"/>
        <v/>
      </c>
    </row>
    <row r="56" spans="1:33" ht="15.75" thickBot="1" x14ac:dyDescent="0.3">
      <c r="A56" s="37">
        <f t="shared" si="33"/>
        <v>0</v>
      </c>
      <c r="B56" s="38" t="str">
        <f t="shared" si="2"/>
        <v>PD</v>
      </c>
      <c r="C56" s="38" t="str">
        <f t="shared" si="8"/>
        <v/>
      </c>
      <c r="D56" s="38" t="str">
        <f t="shared" si="9"/>
        <v/>
      </c>
      <c r="E56" s="40" t="str">
        <f t="shared" si="10"/>
        <v/>
      </c>
      <c r="G56" s="82" t="str">
        <f>IF(Dashboard!K56="P","P",IF(Dashboard!L56="B","B",""))</f>
        <v/>
      </c>
      <c r="I56" s="37" t="str">
        <f t="shared" si="3"/>
        <v>TG</v>
      </c>
      <c r="J56" s="20" t="str">
        <f t="shared" si="40"/>
        <v/>
      </c>
      <c r="K56" s="20" t="str">
        <f t="shared" si="11"/>
        <v/>
      </c>
      <c r="L56" s="20" t="str">
        <f t="shared" si="12"/>
        <v/>
      </c>
      <c r="N56" s="11" t="str">
        <f t="shared" si="14"/>
        <v/>
      </c>
      <c r="O56" t="str">
        <f t="shared" si="23"/>
        <v>C</v>
      </c>
      <c r="P56" s="61" t="str">
        <f t="shared" si="15"/>
        <v>N</v>
      </c>
      <c r="Q56" s="61" t="str">
        <f t="shared" si="16"/>
        <v>N</v>
      </c>
      <c r="R56" s="61" t="str">
        <f t="shared" si="17"/>
        <v>N</v>
      </c>
      <c r="S56" s="95"/>
      <c r="U56" t="str">
        <f>IF(Dashboard!K56="P",IF(U55="",1,U55+1),"")</f>
        <v/>
      </c>
      <c r="V56" t="str">
        <f>IF(Dashboard!L56="B",IF(V55="",1,V55+1),"")</f>
        <v/>
      </c>
      <c r="W56" s="1" t="str">
        <f t="shared" si="38"/>
        <v>00000</v>
      </c>
      <c r="X56" s="1" t="str">
        <f t="shared" si="38"/>
        <v>00000</v>
      </c>
      <c r="Y56" s="1" t="str">
        <f t="shared" si="28"/>
        <v>000000</v>
      </c>
      <c r="Z56" s="1" t="str">
        <f t="shared" si="29"/>
        <v>000000</v>
      </c>
      <c r="AA56" t="str">
        <f t="shared" si="18"/>
        <v>B</v>
      </c>
      <c r="AB56" t="str">
        <f t="shared" si="19"/>
        <v/>
      </c>
      <c r="AC56" t="str">
        <f t="shared" si="36"/>
        <v/>
      </c>
      <c r="AD56" t="str">
        <f t="shared" si="34"/>
        <v/>
      </c>
      <c r="AE56" t="str">
        <f t="shared" si="26"/>
        <v/>
      </c>
      <c r="AF56">
        <f t="shared" si="21"/>
        <v>1</v>
      </c>
      <c r="AG56" t="str">
        <f t="shared" si="39"/>
        <v/>
      </c>
    </row>
    <row r="57" spans="1:33" ht="15.75" thickBot="1" x14ac:dyDescent="0.3">
      <c r="A57" s="37">
        <f t="shared" si="33"/>
        <v>0</v>
      </c>
      <c r="B57" s="38" t="str">
        <f t="shared" si="2"/>
        <v>PD</v>
      </c>
      <c r="C57" s="38" t="str">
        <f t="shared" si="8"/>
        <v/>
      </c>
      <c r="D57" s="38" t="str">
        <f t="shared" si="9"/>
        <v/>
      </c>
      <c r="E57" s="40" t="str">
        <f t="shared" si="10"/>
        <v/>
      </c>
      <c r="G57" s="82" t="str">
        <f>IF(Dashboard!K57="P","P",IF(Dashboard!L57="B","B",""))</f>
        <v/>
      </c>
      <c r="I57" s="37" t="str">
        <f t="shared" si="3"/>
        <v>TG</v>
      </c>
      <c r="J57" s="20" t="str">
        <f t="shared" si="40"/>
        <v/>
      </c>
      <c r="K57" s="20" t="str">
        <f t="shared" si="11"/>
        <v/>
      </c>
      <c r="L57" s="20" t="str">
        <f t="shared" si="12"/>
        <v/>
      </c>
      <c r="N57" s="11" t="str">
        <f t="shared" si="14"/>
        <v/>
      </c>
      <c r="O57" t="str">
        <f t="shared" si="23"/>
        <v>C</v>
      </c>
      <c r="P57" s="61" t="str">
        <f t="shared" si="15"/>
        <v>N</v>
      </c>
      <c r="Q57" s="61" t="str">
        <f t="shared" si="16"/>
        <v>N</v>
      </c>
      <c r="R57" s="61" t="str">
        <f t="shared" si="17"/>
        <v>N</v>
      </c>
      <c r="S57" s="95"/>
      <c r="U57" t="str">
        <f>IF(Dashboard!K57="P",IF(U56="",1,U56+1),"")</f>
        <v/>
      </c>
      <c r="V57" t="str">
        <f>IF(Dashboard!L57="B",IF(V56="",1,V56+1),"")</f>
        <v/>
      </c>
      <c r="W57" s="1" t="str">
        <f t="shared" si="38"/>
        <v>00000</v>
      </c>
      <c r="X57" s="1" t="str">
        <f t="shared" si="38"/>
        <v>00000</v>
      </c>
      <c r="Y57" s="1" t="str">
        <f t="shared" si="28"/>
        <v>000000</v>
      </c>
      <c r="Z57" s="1" t="str">
        <f t="shared" si="29"/>
        <v>000000</v>
      </c>
      <c r="AA57" t="str">
        <f t="shared" si="18"/>
        <v>B</v>
      </c>
      <c r="AB57" t="str">
        <f t="shared" si="19"/>
        <v/>
      </c>
      <c r="AC57" t="str">
        <f t="shared" si="36"/>
        <v/>
      </c>
      <c r="AD57" t="str">
        <f t="shared" si="34"/>
        <v/>
      </c>
      <c r="AE57" t="str">
        <f t="shared" si="26"/>
        <v/>
      </c>
      <c r="AF57">
        <f t="shared" si="21"/>
        <v>1</v>
      </c>
      <c r="AG57" t="str">
        <f t="shared" si="39"/>
        <v/>
      </c>
    </row>
    <row r="58" spans="1:33" ht="15.75" thickBot="1" x14ac:dyDescent="0.3">
      <c r="A58" s="37">
        <f t="shared" si="33"/>
        <v>0</v>
      </c>
      <c r="B58" s="38" t="str">
        <f t="shared" si="2"/>
        <v>PD</v>
      </c>
      <c r="C58" s="38" t="str">
        <f t="shared" si="8"/>
        <v/>
      </c>
      <c r="D58" s="38" t="str">
        <f t="shared" si="9"/>
        <v/>
      </c>
      <c r="E58" s="40" t="str">
        <f t="shared" si="10"/>
        <v/>
      </c>
      <c r="G58" s="82" t="str">
        <f>IF(Dashboard!K58="P","P",IF(Dashboard!L58="B","B",""))</f>
        <v/>
      </c>
      <c r="I58" s="37" t="str">
        <f t="shared" si="3"/>
        <v>TG</v>
      </c>
      <c r="J58" s="20" t="str">
        <f t="shared" si="40"/>
        <v/>
      </c>
      <c r="K58" s="20" t="str">
        <f t="shared" si="11"/>
        <v/>
      </c>
      <c r="L58" s="20" t="str">
        <f t="shared" si="12"/>
        <v/>
      </c>
      <c r="N58" s="11" t="str">
        <f t="shared" si="14"/>
        <v/>
      </c>
      <c r="O58" t="str">
        <f t="shared" si="23"/>
        <v>C</v>
      </c>
      <c r="P58" s="61" t="str">
        <f t="shared" si="15"/>
        <v>N</v>
      </c>
      <c r="Q58" s="61" t="str">
        <f t="shared" si="16"/>
        <v>N</v>
      </c>
      <c r="R58" s="61" t="str">
        <f t="shared" si="17"/>
        <v>N</v>
      </c>
      <c r="S58" s="95"/>
      <c r="U58" t="str">
        <f>IF(Dashboard!K58="P",IF(U57="",1,U57+1),"")</f>
        <v/>
      </c>
      <c r="V58" t="str">
        <f>IF(Dashboard!L58="B",IF(V57="",1,V57+1),"")</f>
        <v/>
      </c>
      <c r="W58" s="1" t="str">
        <f t="shared" ref="W58:X73" si="41">IF(U53="",0,U53)&amp;IF(U54="",0,U54)&amp;IF(U55="",0,U55)&amp;IF(U56="",0,U56)&amp;IF(U57="",0,U57)</f>
        <v>00000</v>
      </c>
      <c r="X58" s="1" t="str">
        <f t="shared" si="41"/>
        <v>00000</v>
      </c>
      <c r="Y58" s="1" t="str">
        <f t="shared" si="28"/>
        <v>000000</v>
      </c>
      <c r="Z58" s="1" t="str">
        <f t="shared" si="29"/>
        <v>000000</v>
      </c>
      <c r="AA58" t="str">
        <f t="shared" si="18"/>
        <v>B</v>
      </c>
      <c r="AB58" t="str">
        <f t="shared" si="19"/>
        <v/>
      </c>
      <c r="AC58" t="str">
        <f t="shared" si="36"/>
        <v/>
      </c>
      <c r="AD58" t="str">
        <f t="shared" si="34"/>
        <v/>
      </c>
      <c r="AE58" t="str">
        <f t="shared" si="26"/>
        <v/>
      </c>
      <c r="AF58">
        <f t="shared" si="21"/>
        <v>1</v>
      </c>
      <c r="AG58" t="str">
        <f t="shared" si="39"/>
        <v/>
      </c>
    </row>
    <row r="59" spans="1:33" ht="15.75" thickBot="1" x14ac:dyDescent="0.3">
      <c r="A59" s="37">
        <f t="shared" si="33"/>
        <v>0</v>
      </c>
      <c r="B59" s="38" t="str">
        <f t="shared" si="2"/>
        <v>PD</v>
      </c>
      <c r="C59" s="38" t="str">
        <f t="shared" si="8"/>
        <v/>
      </c>
      <c r="D59" s="38" t="str">
        <f t="shared" si="9"/>
        <v/>
      </c>
      <c r="E59" s="40" t="str">
        <f t="shared" si="10"/>
        <v/>
      </c>
      <c r="G59" s="83" t="str">
        <f>IF(Dashboard!K59="P","P",IF(Dashboard!L59="B","B",""))</f>
        <v/>
      </c>
      <c r="I59" s="37" t="str">
        <f t="shared" si="3"/>
        <v>TG</v>
      </c>
      <c r="J59" s="20" t="str">
        <f t="shared" si="40"/>
        <v/>
      </c>
      <c r="K59" s="20" t="str">
        <f t="shared" si="11"/>
        <v/>
      </c>
      <c r="L59" s="20" t="str">
        <f t="shared" si="12"/>
        <v/>
      </c>
      <c r="M59" s="73"/>
      <c r="N59" s="11" t="str">
        <f t="shared" si="14"/>
        <v/>
      </c>
      <c r="O59" t="str">
        <f t="shared" si="23"/>
        <v>C</v>
      </c>
      <c r="P59" s="61" t="str">
        <f t="shared" si="15"/>
        <v>N</v>
      </c>
      <c r="Q59" s="61" t="str">
        <f t="shared" si="16"/>
        <v>N</v>
      </c>
      <c r="R59" s="61" t="str">
        <f t="shared" si="17"/>
        <v>N</v>
      </c>
      <c r="S59" s="95"/>
      <c r="U59" t="str">
        <f>IF(Dashboard!K59="P",IF(U58="",1,U58+1),"")</f>
        <v/>
      </c>
      <c r="V59" t="str">
        <f>IF(Dashboard!L59="B",IF(V58="",1,V58+1),"")</f>
        <v/>
      </c>
      <c r="W59" s="1" t="str">
        <f t="shared" si="41"/>
        <v>00000</v>
      </c>
      <c r="X59" s="1" t="str">
        <f t="shared" si="41"/>
        <v>00000</v>
      </c>
      <c r="Y59" s="1" t="str">
        <f t="shared" si="28"/>
        <v>000000</v>
      </c>
      <c r="Z59" s="1" t="str">
        <f t="shared" si="29"/>
        <v>000000</v>
      </c>
      <c r="AA59" t="str">
        <f t="shared" si="18"/>
        <v>B</v>
      </c>
      <c r="AB59" t="str">
        <f t="shared" si="19"/>
        <v/>
      </c>
      <c r="AC59" t="str">
        <f t="shared" si="36"/>
        <v/>
      </c>
      <c r="AD59" t="str">
        <f t="shared" si="34"/>
        <v/>
      </c>
      <c r="AE59" t="str">
        <f t="shared" si="26"/>
        <v/>
      </c>
      <c r="AF59">
        <f t="shared" si="21"/>
        <v>1</v>
      </c>
      <c r="AG59" t="str">
        <f t="shared" si="39"/>
        <v/>
      </c>
    </row>
    <row r="60" spans="1:33" ht="15.75" thickBot="1" x14ac:dyDescent="0.3">
      <c r="A60" s="37">
        <f t="shared" si="33"/>
        <v>0</v>
      </c>
      <c r="B60" s="38" t="str">
        <f t="shared" si="2"/>
        <v>PD</v>
      </c>
      <c r="C60" s="38" t="str">
        <f t="shared" si="8"/>
        <v/>
      </c>
      <c r="D60" s="38" t="str">
        <f t="shared" si="9"/>
        <v/>
      </c>
      <c r="E60" s="40" t="str">
        <f t="shared" si="10"/>
        <v/>
      </c>
      <c r="G60" s="81" t="str">
        <f>IF(Dashboard!K60="P","P",IF(Dashboard!L60="B","B",""))</f>
        <v/>
      </c>
      <c r="I60" s="37" t="str">
        <f t="shared" si="3"/>
        <v>TG</v>
      </c>
      <c r="J60" s="20" t="str">
        <f t="shared" si="40"/>
        <v/>
      </c>
      <c r="K60" s="20" t="str">
        <f t="shared" si="11"/>
        <v/>
      </c>
      <c r="L60" s="20" t="str">
        <f t="shared" si="12"/>
        <v/>
      </c>
      <c r="M60" s="77"/>
      <c r="N60" s="11" t="str">
        <f t="shared" si="14"/>
        <v/>
      </c>
      <c r="O60" t="str">
        <f t="shared" si="23"/>
        <v>C</v>
      </c>
      <c r="P60" s="61" t="str">
        <f t="shared" si="15"/>
        <v>N</v>
      </c>
      <c r="Q60" s="61" t="str">
        <f t="shared" si="16"/>
        <v>N</v>
      </c>
      <c r="R60" s="61" t="str">
        <f t="shared" si="17"/>
        <v>N</v>
      </c>
      <c r="S60" s="95"/>
      <c r="U60" t="str">
        <f>IF(Dashboard!K60="P",IF(U59="",1,U59+1),"")</f>
        <v/>
      </c>
      <c r="V60" t="str">
        <f>IF(Dashboard!L60="B",IF(V59="",1,V59+1),"")</f>
        <v/>
      </c>
      <c r="W60" s="1" t="str">
        <f t="shared" si="41"/>
        <v>00000</v>
      </c>
      <c r="X60" s="1" t="str">
        <f t="shared" si="41"/>
        <v>00000</v>
      </c>
      <c r="Y60" s="1" t="str">
        <f t="shared" si="28"/>
        <v>000000</v>
      </c>
      <c r="Z60" s="1" t="str">
        <f t="shared" si="29"/>
        <v>000000</v>
      </c>
      <c r="AA60" t="str">
        <f t="shared" si="18"/>
        <v>B</v>
      </c>
      <c r="AB60" t="str">
        <f t="shared" si="19"/>
        <v/>
      </c>
      <c r="AC60" t="str">
        <f t="shared" si="36"/>
        <v/>
      </c>
      <c r="AD60" t="str">
        <f t="shared" si="34"/>
        <v/>
      </c>
      <c r="AE60" t="str">
        <f t="shared" si="26"/>
        <v/>
      </c>
      <c r="AF60">
        <f t="shared" si="21"/>
        <v>1</v>
      </c>
      <c r="AG60" t="str">
        <f t="shared" si="39"/>
        <v/>
      </c>
    </row>
    <row r="61" spans="1:33" ht="15.75" thickBot="1" x14ac:dyDescent="0.3">
      <c r="A61" s="37">
        <f t="shared" si="33"/>
        <v>0</v>
      </c>
      <c r="B61" s="38" t="str">
        <f t="shared" si="2"/>
        <v>PD</v>
      </c>
      <c r="C61" s="38" t="str">
        <f t="shared" si="8"/>
        <v/>
      </c>
      <c r="D61" s="38" t="str">
        <f t="shared" si="9"/>
        <v/>
      </c>
      <c r="E61" s="40" t="str">
        <f t="shared" si="10"/>
        <v/>
      </c>
      <c r="G61" s="82" t="str">
        <f>IF(Dashboard!K61="P","P",IF(Dashboard!L61="B","B",""))</f>
        <v/>
      </c>
      <c r="I61" s="37" t="str">
        <f t="shared" si="3"/>
        <v>TG</v>
      </c>
      <c r="J61" s="20" t="str">
        <f t="shared" si="40"/>
        <v/>
      </c>
      <c r="K61" s="20" t="str">
        <f t="shared" si="11"/>
        <v/>
      </c>
      <c r="L61" s="20" t="str">
        <f t="shared" si="12"/>
        <v/>
      </c>
      <c r="N61" s="11" t="str">
        <f t="shared" si="14"/>
        <v/>
      </c>
      <c r="O61" t="str">
        <f t="shared" si="23"/>
        <v>C</v>
      </c>
      <c r="P61" s="61" t="str">
        <f t="shared" si="15"/>
        <v>N</v>
      </c>
      <c r="Q61" s="61" t="str">
        <f t="shared" si="16"/>
        <v>N</v>
      </c>
      <c r="R61" s="61" t="str">
        <f t="shared" si="17"/>
        <v>N</v>
      </c>
      <c r="S61" s="95"/>
      <c r="U61" t="str">
        <f>IF(Dashboard!K61="P",IF(U60="",1,U60+1),"")</f>
        <v/>
      </c>
      <c r="V61" t="str">
        <f>IF(Dashboard!L61="B",IF(V60="",1,V60+1),"")</f>
        <v/>
      </c>
      <c r="W61" s="1" t="str">
        <f t="shared" si="41"/>
        <v>00000</v>
      </c>
      <c r="X61" s="1" t="str">
        <f t="shared" si="41"/>
        <v>00000</v>
      </c>
      <c r="Y61" s="1" t="str">
        <f t="shared" si="28"/>
        <v>000000</v>
      </c>
      <c r="Z61" s="1" t="str">
        <f t="shared" si="29"/>
        <v>000000</v>
      </c>
      <c r="AA61" t="str">
        <f t="shared" si="18"/>
        <v>B</v>
      </c>
      <c r="AB61" t="str">
        <f t="shared" si="19"/>
        <v/>
      </c>
      <c r="AC61" t="str">
        <f t="shared" si="36"/>
        <v/>
      </c>
      <c r="AD61" t="str">
        <f t="shared" si="34"/>
        <v/>
      </c>
      <c r="AE61" t="str">
        <f t="shared" si="26"/>
        <v/>
      </c>
      <c r="AF61">
        <f t="shared" si="21"/>
        <v>1</v>
      </c>
      <c r="AG61" t="str">
        <f t="shared" si="39"/>
        <v/>
      </c>
    </row>
    <row r="62" spans="1:33" ht="15.75" thickBot="1" x14ac:dyDescent="0.3">
      <c r="A62" s="37">
        <f t="shared" si="33"/>
        <v>0</v>
      </c>
      <c r="B62" s="38" t="str">
        <f t="shared" si="2"/>
        <v>PD</v>
      </c>
      <c r="C62" s="38" t="str">
        <f t="shared" si="8"/>
        <v/>
      </c>
      <c r="D62" s="38" t="str">
        <f t="shared" si="9"/>
        <v/>
      </c>
      <c r="E62" s="40" t="str">
        <f t="shared" si="10"/>
        <v/>
      </c>
      <c r="G62" s="82" t="str">
        <f>IF(Dashboard!K62="P","P",IF(Dashboard!L62="B","B",""))</f>
        <v/>
      </c>
      <c r="I62" s="37" t="str">
        <f t="shared" si="3"/>
        <v>TG</v>
      </c>
      <c r="J62" s="20" t="str">
        <f t="shared" si="40"/>
        <v/>
      </c>
      <c r="K62" s="20" t="str">
        <f t="shared" si="11"/>
        <v/>
      </c>
      <c r="L62" s="20" t="str">
        <f t="shared" si="12"/>
        <v/>
      </c>
      <c r="N62" s="11" t="str">
        <f t="shared" si="14"/>
        <v/>
      </c>
      <c r="O62" t="str">
        <f t="shared" si="23"/>
        <v>C</v>
      </c>
      <c r="P62" s="61" t="str">
        <f t="shared" si="15"/>
        <v>N</v>
      </c>
      <c r="Q62" s="61" t="str">
        <f t="shared" si="16"/>
        <v>N</v>
      </c>
      <c r="R62" s="61" t="str">
        <f t="shared" si="17"/>
        <v>N</v>
      </c>
      <c r="S62" s="95"/>
      <c r="U62" t="str">
        <f>IF(Dashboard!K62="P",IF(U61="",1,U61+1),"")</f>
        <v/>
      </c>
      <c r="V62" t="str">
        <f>IF(Dashboard!L62="B",IF(V61="",1,V61+1),"")</f>
        <v/>
      </c>
      <c r="W62" s="1" t="str">
        <f t="shared" si="41"/>
        <v>00000</v>
      </c>
      <c r="X62" s="1" t="str">
        <f t="shared" si="41"/>
        <v>00000</v>
      </c>
      <c r="Y62" s="1" t="str">
        <f t="shared" si="28"/>
        <v>000000</v>
      </c>
      <c r="Z62" s="1" t="str">
        <f t="shared" si="29"/>
        <v>000000</v>
      </c>
      <c r="AA62" t="str">
        <f t="shared" si="18"/>
        <v>B</v>
      </c>
      <c r="AB62" t="str">
        <f t="shared" si="19"/>
        <v/>
      </c>
      <c r="AC62" t="str">
        <f t="shared" si="36"/>
        <v/>
      </c>
      <c r="AD62" t="str">
        <f t="shared" si="34"/>
        <v/>
      </c>
      <c r="AE62" t="str">
        <f t="shared" si="26"/>
        <v/>
      </c>
      <c r="AF62">
        <f t="shared" si="21"/>
        <v>1</v>
      </c>
      <c r="AG62" t="str">
        <f t="shared" si="39"/>
        <v/>
      </c>
    </row>
    <row r="63" spans="1:33" ht="15.75" thickBot="1" x14ac:dyDescent="0.3">
      <c r="A63" s="37">
        <f t="shared" si="33"/>
        <v>0</v>
      </c>
      <c r="B63" s="38" t="str">
        <f t="shared" si="2"/>
        <v>PD</v>
      </c>
      <c r="C63" s="38" t="str">
        <f t="shared" si="8"/>
        <v/>
      </c>
      <c r="D63" s="38" t="str">
        <f t="shared" si="9"/>
        <v/>
      </c>
      <c r="E63" s="40" t="str">
        <f t="shared" si="10"/>
        <v/>
      </c>
      <c r="G63" s="82" t="str">
        <f>IF(Dashboard!K63="P","P",IF(Dashboard!L63="B","B",""))</f>
        <v/>
      </c>
      <c r="I63" s="37" t="str">
        <f t="shared" si="3"/>
        <v>TG</v>
      </c>
      <c r="J63" s="20" t="str">
        <f t="shared" si="40"/>
        <v/>
      </c>
      <c r="K63" s="20" t="str">
        <f t="shared" si="11"/>
        <v/>
      </c>
      <c r="L63" s="20" t="str">
        <f t="shared" si="12"/>
        <v/>
      </c>
      <c r="N63" s="11" t="str">
        <f t="shared" si="14"/>
        <v/>
      </c>
      <c r="O63" t="str">
        <f t="shared" si="23"/>
        <v>C</v>
      </c>
      <c r="P63" s="61" t="str">
        <f t="shared" si="15"/>
        <v>N</v>
      </c>
      <c r="Q63" s="61" t="str">
        <f t="shared" si="16"/>
        <v>N</v>
      </c>
      <c r="R63" s="61" t="str">
        <f t="shared" si="17"/>
        <v>N</v>
      </c>
      <c r="S63" s="95"/>
      <c r="U63" t="str">
        <f>IF(Dashboard!K63="P",IF(U62="",1,U62+1),"")</f>
        <v/>
      </c>
      <c r="V63" t="str">
        <f>IF(Dashboard!L63="B",IF(V62="",1,V62+1),"")</f>
        <v/>
      </c>
      <c r="W63" s="1" t="str">
        <f t="shared" si="41"/>
        <v>00000</v>
      </c>
      <c r="X63" s="1" t="str">
        <f t="shared" si="41"/>
        <v>00000</v>
      </c>
      <c r="Y63" s="1" t="str">
        <f t="shared" si="28"/>
        <v>000000</v>
      </c>
      <c r="Z63" s="1" t="str">
        <f t="shared" si="29"/>
        <v>000000</v>
      </c>
      <c r="AA63" t="str">
        <f t="shared" si="18"/>
        <v>B</v>
      </c>
      <c r="AB63" t="str">
        <f t="shared" si="19"/>
        <v/>
      </c>
      <c r="AC63" t="str">
        <f t="shared" si="36"/>
        <v/>
      </c>
      <c r="AD63" t="str">
        <f t="shared" si="34"/>
        <v/>
      </c>
      <c r="AE63" t="str">
        <f t="shared" si="26"/>
        <v/>
      </c>
      <c r="AF63">
        <f t="shared" si="21"/>
        <v>1</v>
      </c>
      <c r="AG63" t="str">
        <f t="shared" si="39"/>
        <v/>
      </c>
    </row>
    <row r="64" spans="1:33" ht="15.75" thickBot="1" x14ac:dyDescent="0.3">
      <c r="A64" s="37">
        <f t="shared" si="33"/>
        <v>0</v>
      </c>
      <c r="B64" s="38" t="str">
        <f t="shared" si="2"/>
        <v>PD</v>
      </c>
      <c r="C64" s="38" t="str">
        <f t="shared" si="8"/>
        <v/>
      </c>
      <c r="D64" s="38" t="str">
        <f t="shared" si="9"/>
        <v/>
      </c>
      <c r="E64" s="40" t="str">
        <f t="shared" si="10"/>
        <v/>
      </c>
      <c r="G64" s="83" t="str">
        <f>IF(Dashboard!K64="P","P",IF(Dashboard!L64="B","B",""))</f>
        <v/>
      </c>
      <c r="I64" s="37" t="str">
        <f t="shared" si="3"/>
        <v>TG</v>
      </c>
      <c r="J64" s="20" t="str">
        <f t="shared" si="40"/>
        <v/>
      </c>
      <c r="K64" s="20" t="str">
        <f t="shared" si="11"/>
        <v/>
      </c>
      <c r="L64" s="20" t="str">
        <f t="shared" si="12"/>
        <v/>
      </c>
      <c r="M64" s="73"/>
      <c r="N64" s="11" t="str">
        <f t="shared" si="14"/>
        <v/>
      </c>
      <c r="O64" t="str">
        <f t="shared" si="23"/>
        <v>C</v>
      </c>
      <c r="P64" s="61" t="str">
        <f t="shared" si="15"/>
        <v>N</v>
      </c>
      <c r="Q64" s="61" t="str">
        <f t="shared" si="16"/>
        <v>N</v>
      </c>
      <c r="R64" s="61" t="str">
        <f t="shared" si="17"/>
        <v>N</v>
      </c>
      <c r="S64" s="95"/>
      <c r="U64" t="str">
        <f>IF(Dashboard!K64="P",IF(U63="",1,U63+1),"")</f>
        <v/>
      </c>
      <c r="V64" t="str">
        <f>IF(Dashboard!L64="B",IF(V63="",1,V63+1),"")</f>
        <v/>
      </c>
      <c r="W64" s="1" t="str">
        <f t="shared" si="41"/>
        <v>00000</v>
      </c>
      <c r="X64" s="1" t="str">
        <f t="shared" si="41"/>
        <v>00000</v>
      </c>
      <c r="Y64" s="1" t="str">
        <f t="shared" si="28"/>
        <v>000000</v>
      </c>
      <c r="Z64" s="1" t="str">
        <f t="shared" si="29"/>
        <v>000000</v>
      </c>
      <c r="AA64" t="str">
        <f t="shared" si="18"/>
        <v>B</v>
      </c>
      <c r="AB64" t="str">
        <f t="shared" si="19"/>
        <v/>
      </c>
      <c r="AC64" t="str">
        <f t="shared" si="36"/>
        <v/>
      </c>
      <c r="AD64" t="str">
        <f t="shared" si="34"/>
        <v/>
      </c>
      <c r="AE64" t="str">
        <f t="shared" si="26"/>
        <v/>
      </c>
      <c r="AF64">
        <f t="shared" si="21"/>
        <v>1</v>
      </c>
      <c r="AG64" t="str">
        <f t="shared" si="39"/>
        <v/>
      </c>
    </row>
    <row r="65" spans="1:33" ht="15.75" thickBot="1" x14ac:dyDescent="0.3">
      <c r="A65" s="37">
        <f t="shared" si="33"/>
        <v>0</v>
      </c>
      <c r="B65" s="38" t="str">
        <f t="shared" si="2"/>
        <v>PD</v>
      </c>
      <c r="C65" s="38" t="str">
        <f t="shared" si="8"/>
        <v/>
      </c>
      <c r="D65" s="38" t="str">
        <f t="shared" si="9"/>
        <v/>
      </c>
      <c r="E65" s="78"/>
      <c r="G65" s="81" t="str">
        <f>IF(Dashboard!K65="P","P",IF(Dashboard!L65="B","B",""))</f>
        <v/>
      </c>
      <c r="I65" s="37" t="str">
        <f t="shared" si="3"/>
        <v>TG</v>
      </c>
      <c r="J65" s="20" t="str">
        <f t="shared" si="40"/>
        <v/>
      </c>
      <c r="K65" s="20" t="str">
        <f t="shared" si="11"/>
        <v/>
      </c>
      <c r="L65" s="20" t="str">
        <f t="shared" si="12"/>
        <v/>
      </c>
      <c r="M65" s="77"/>
      <c r="N65" s="11" t="str">
        <f t="shared" si="14"/>
        <v/>
      </c>
      <c r="O65" t="str">
        <f t="shared" si="23"/>
        <v>C</v>
      </c>
      <c r="P65" s="61" t="str">
        <f t="shared" si="15"/>
        <v>N</v>
      </c>
      <c r="Q65" s="61" t="str">
        <f t="shared" si="16"/>
        <v>N</v>
      </c>
      <c r="R65" s="61" t="str">
        <f t="shared" si="17"/>
        <v>N</v>
      </c>
      <c r="S65" s="95"/>
      <c r="U65" t="str">
        <f>IF(Dashboard!K65="P",IF(U64="",1,U64+1),"")</f>
        <v/>
      </c>
      <c r="V65" t="str">
        <f>IF(Dashboard!L65="B",IF(V64="",1,V64+1),"")</f>
        <v/>
      </c>
      <c r="W65" s="1" t="str">
        <f t="shared" si="41"/>
        <v>00000</v>
      </c>
      <c r="X65" s="1" t="str">
        <f t="shared" si="41"/>
        <v>00000</v>
      </c>
      <c r="Y65" s="1" t="str">
        <f t="shared" si="28"/>
        <v>000000</v>
      </c>
      <c r="Z65" s="1" t="str">
        <f t="shared" si="29"/>
        <v>000000</v>
      </c>
      <c r="AA65" t="str">
        <f t="shared" si="18"/>
        <v>B</v>
      </c>
      <c r="AB65" t="str">
        <f t="shared" si="19"/>
        <v/>
      </c>
      <c r="AC65" t="str">
        <f t="shared" si="36"/>
        <v/>
      </c>
      <c r="AD65" t="str">
        <f t="shared" si="34"/>
        <v/>
      </c>
      <c r="AE65" t="str">
        <f t="shared" si="26"/>
        <v/>
      </c>
      <c r="AF65">
        <f t="shared" si="21"/>
        <v>1</v>
      </c>
      <c r="AG65" t="str">
        <f t="shared" si="39"/>
        <v/>
      </c>
    </row>
    <row r="66" spans="1:33" ht="15.75" thickBot="1" x14ac:dyDescent="0.3">
      <c r="A66" s="37">
        <f t="shared" si="33"/>
        <v>0</v>
      </c>
      <c r="B66" s="38" t="str">
        <f t="shared" si="2"/>
        <v>PD</v>
      </c>
      <c r="C66" s="38" t="str">
        <f t="shared" si="8"/>
        <v/>
      </c>
      <c r="D66" s="38" t="str">
        <f t="shared" si="9"/>
        <v/>
      </c>
      <c r="E66" s="71"/>
      <c r="G66" s="82" t="str">
        <f>IF(Dashboard!K66="P","P",IF(Dashboard!L66="B","B",""))</f>
        <v/>
      </c>
      <c r="I66" s="37" t="str">
        <f t="shared" si="3"/>
        <v>TG</v>
      </c>
      <c r="J66" s="20" t="str">
        <f t="shared" si="40"/>
        <v/>
      </c>
      <c r="K66" s="20" t="str">
        <f t="shared" si="11"/>
        <v/>
      </c>
      <c r="L66" s="20" t="str">
        <f t="shared" si="12"/>
        <v/>
      </c>
      <c r="N66" s="11" t="str">
        <f t="shared" si="14"/>
        <v/>
      </c>
      <c r="O66" t="str">
        <f t="shared" si="23"/>
        <v>C</v>
      </c>
      <c r="P66" s="61" t="str">
        <f t="shared" si="15"/>
        <v>N</v>
      </c>
      <c r="Q66" s="61" t="str">
        <f t="shared" si="16"/>
        <v>N</v>
      </c>
      <c r="R66" s="61" t="str">
        <f t="shared" si="17"/>
        <v>N</v>
      </c>
      <c r="S66" s="95"/>
      <c r="U66" t="str">
        <f>IF(Dashboard!K66="P",IF(U65="",1,U65+1),"")</f>
        <v/>
      </c>
      <c r="V66" t="str">
        <f>IF(Dashboard!L66="B",IF(V65="",1,V65+1),"")</f>
        <v/>
      </c>
      <c r="W66" s="1" t="str">
        <f t="shared" si="41"/>
        <v>00000</v>
      </c>
      <c r="X66" s="1" t="str">
        <f t="shared" si="41"/>
        <v>00000</v>
      </c>
      <c r="Y66" s="1" t="str">
        <f t="shared" si="28"/>
        <v>000000</v>
      </c>
      <c r="Z66" s="1" t="str">
        <f t="shared" si="29"/>
        <v>000000</v>
      </c>
      <c r="AA66" t="str">
        <f t="shared" si="18"/>
        <v>B</v>
      </c>
      <c r="AB66" t="str">
        <f t="shared" si="19"/>
        <v/>
      </c>
      <c r="AC66" t="str">
        <f t="shared" si="36"/>
        <v/>
      </c>
      <c r="AD66" t="str">
        <f t="shared" si="34"/>
        <v/>
      </c>
      <c r="AE66" t="str">
        <f t="shared" si="26"/>
        <v/>
      </c>
      <c r="AF66">
        <f t="shared" si="21"/>
        <v>1</v>
      </c>
      <c r="AG66" t="str">
        <f t="shared" si="39"/>
        <v/>
      </c>
    </row>
    <row r="67" spans="1:33" ht="15.75" thickBot="1" x14ac:dyDescent="0.3">
      <c r="A67" s="37">
        <f t="shared" si="33"/>
        <v>0</v>
      </c>
      <c r="B67" s="38" t="str">
        <f t="shared" si="2"/>
        <v>PD</v>
      </c>
      <c r="C67" s="38" t="str">
        <f t="shared" si="8"/>
        <v/>
      </c>
      <c r="D67" s="38" t="str">
        <f t="shared" si="9"/>
        <v/>
      </c>
      <c r="E67" s="71"/>
      <c r="G67" s="82" t="str">
        <f>IF(Dashboard!K67="P","P",IF(Dashboard!L67="B","B",""))</f>
        <v/>
      </c>
      <c r="I67" s="37" t="str">
        <f t="shared" si="3"/>
        <v>TG</v>
      </c>
      <c r="J67" s="20" t="str">
        <f t="shared" si="40"/>
        <v/>
      </c>
      <c r="K67" s="20" t="str">
        <f t="shared" si="11"/>
        <v/>
      </c>
      <c r="L67" s="20" t="str">
        <f t="shared" si="12"/>
        <v/>
      </c>
      <c r="N67" s="11" t="str">
        <f t="shared" si="14"/>
        <v/>
      </c>
      <c r="O67" t="str">
        <f t="shared" si="23"/>
        <v>C</v>
      </c>
      <c r="P67" s="61" t="str">
        <f t="shared" si="15"/>
        <v>N</v>
      </c>
      <c r="Q67" s="61" t="str">
        <f t="shared" si="16"/>
        <v>N</v>
      </c>
      <c r="R67" s="61" t="str">
        <f t="shared" si="17"/>
        <v>N</v>
      </c>
      <c r="S67" s="95"/>
      <c r="U67" t="str">
        <f>IF(Dashboard!K67="P",IF(U66="",1,U66+1),"")</f>
        <v/>
      </c>
      <c r="V67" t="str">
        <f>IF(Dashboard!L67="B",IF(V66="",1,V66+1),"")</f>
        <v/>
      </c>
      <c r="W67" s="1" t="str">
        <f t="shared" si="41"/>
        <v>00000</v>
      </c>
      <c r="X67" s="1" t="str">
        <f t="shared" si="41"/>
        <v>00000</v>
      </c>
      <c r="Y67" s="1" t="str">
        <f t="shared" si="28"/>
        <v>000000</v>
      </c>
      <c r="Z67" s="1" t="str">
        <f t="shared" si="29"/>
        <v>000000</v>
      </c>
      <c r="AA67" t="str">
        <f t="shared" si="18"/>
        <v>B</v>
      </c>
      <c r="AB67" t="str">
        <f t="shared" si="19"/>
        <v/>
      </c>
      <c r="AC67" t="str">
        <f t="shared" si="36"/>
        <v/>
      </c>
      <c r="AD67" t="str">
        <f t="shared" si="34"/>
        <v/>
      </c>
      <c r="AE67" t="str">
        <f t="shared" si="26"/>
        <v/>
      </c>
      <c r="AF67">
        <f t="shared" si="21"/>
        <v>1</v>
      </c>
      <c r="AG67" t="str">
        <f t="shared" si="39"/>
        <v/>
      </c>
    </row>
    <row r="68" spans="1:33" ht="15.75" thickBot="1" x14ac:dyDescent="0.3">
      <c r="A68" s="37">
        <f t="shared" si="33"/>
        <v>0</v>
      </c>
      <c r="B68" s="38" t="str">
        <f t="shared" si="2"/>
        <v>PD</v>
      </c>
      <c r="C68" s="38" t="str">
        <f t="shared" si="8"/>
        <v/>
      </c>
      <c r="D68" s="38" t="str">
        <f t="shared" si="9"/>
        <v/>
      </c>
      <c r="E68" s="71"/>
      <c r="G68" s="82" t="str">
        <f>IF(Dashboard!K68="P","P",IF(Dashboard!L68="B","B",""))</f>
        <v/>
      </c>
      <c r="I68" s="37" t="str">
        <f t="shared" si="3"/>
        <v>TG</v>
      </c>
      <c r="J68" s="20" t="str">
        <f t="shared" si="40"/>
        <v/>
      </c>
      <c r="K68" s="20" t="str">
        <f t="shared" si="11"/>
        <v/>
      </c>
      <c r="L68" s="20" t="str">
        <f t="shared" si="12"/>
        <v/>
      </c>
      <c r="N68" s="11" t="str">
        <f t="shared" si="14"/>
        <v/>
      </c>
      <c r="O68" t="str">
        <f t="shared" si="23"/>
        <v>C</v>
      </c>
      <c r="P68" s="61" t="str">
        <f t="shared" si="15"/>
        <v>N</v>
      </c>
      <c r="Q68" s="61" t="str">
        <f t="shared" si="16"/>
        <v>N</v>
      </c>
      <c r="R68" s="61" t="str">
        <f t="shared" si="17"/>
        <v>N</v>
      </c>
      <c r="S68" s="95"/>
      <c r="U68" t="str">
        <f>IF(Dashboard!K68="P",IF(U67="",1,U67+1),"")</f>
        <v/>
      </c>
      <c r="V68" t="str">
        <f>IF(Dashboard!L68="B",IF(V67="",1,V67+1),"")</f>
        <v/>
      </c>
      <c r="W68" s="1" t="str">
        <f t="shared" si="41"/>
        <v>00000</v>
      </c>
      <c r="X68" s="1" t="str">
        <f t="shared" si="41"/>
        <v>00000</v>
      </c>
      <c r="Y68" s="1" t="str">
        <f t="shared" si="28"/>
        <v>000000</v>
      </c>
      <c r="Z68" s="1" t="str">
        <f t="shared" si="29"/>
        <v>000000</v>
      </c>
      <c r="AA68" t="str">
        <f t="shared" si="18"/>
        <v>B</v>
      </c>
      <c r="AB68" t="str">
        <f t="shared" si="19"/>
        <v/>
      </c>
      <c r="AC68" t="str">
        <f t="shared" si="36"/>
        <v/>
      </c>
      <c r="AD68" t="str">
        <f t="shared" si="34"/>
        <v/>
      </c>
      <c r="AE68" t="str">
        <f t="shared" si="26"/>
        <v/>
      </c>
      <c r="AF68">
        <f t="shared" si="21"/>
        <v>1</v>
      </c>
      <c r="AG68" t="str">
        <f t="shared" si="39"/>
        <v/>
      </c>
    </row>
    <row r="69" spans="1:33" ht="15.75" thickBot="1" x14ac:dyDescent="0.3">
      <c r="A69" s="37">
        <f t="shared" si="33"/>
        <v>0</v>
      </c>
      <c r="B69" s="38" t="str">
        <f t="shared" ref="B69:B132" si="42">IF(P69="Y","CT",IF(Q69="Y","BT",IF(R69="Y","TG","PD")))</f>
        <v>PD</v>
      </c>
      <c r="C69" s="38" t="str">
        <f t="shared" si="8"/>
        <v/>
      </c>
      <c r="D69" s="38" t="str">
        <f t="shared" si="9"/>
        <v/>
      </c>
      <c r="E69" s="74"/>
      <c r="G69" s="83" t="str">
        <f>IF(Dashboard!K69="P","P",IF(Dashboard!L69="B","B",""))</f>
        <v/>
      </c>
      <c r="I69" s="37" t="str">
        <f t="shared" si="3"/>
        <v>TG</v>
      </c>
      <c r="J69" s="20" t="str">
        <f t="shared" si="40"/>
        <v/>
      </c>
      <c r="K69" s="20" t="str">
        <f t="shared" si="11"/>
        <v/>
      </c>
      <c r="L69" s="20" t="str">
        <f t="shared" si="12"/>
        <v/>
      </c>
      <c r="M69" s="73"/>
      <c r="N69" s="11" t="str">
        <f t="shared" si="14"/>
        <v/>
      </c>
      <c r="O69" t="str">
        <f t="shared" si="23"/>
        <v>C</v>
      </c>
      <c r="P69" s="61" t="str">
        <f t="shared" si="15"/>
        <v>N</v>
      </c>
      <c r="Q69" s="61" t="str">
        <f t="shared" si="16"/>
        <v>N</v>
      </c>
      <c r="R69" s="61" t="str">
        <f t="shared" si="17"/>
        <v>N</v>
      </c>
      <c r="S69" s="95"/>
      <c r="U69" t="str">
        <f>IF(Dashboard!K69="P",IF(U68="",1,U68+1),"")</f>
        <v/>
      </c>
      <c r="V69" t="str">
        <f>IF(Dashboard!L69="B",IF(V68="",1,V68+1),"")</f>
        <v/>
      </c>
      <c r="W69" s="1" t="str">
        <f t="shared" si="41"/>
        <v>00000</v>
      </c>
      <c r="X69" s="1" t="str">
        <f t="shared" si="41"/>
        <v>00000</v>
      </c>
      <c r="Y69" s="1" t="str">
        <f t="shared" si="28"/>
        <v>000000</v>
      </c>
      <c r="Z69" s="1" t="str">
        <f t="shared" si="29"/>
        <v>000000</v>
      </c>
      <c r="AA69" t="str">
        <f t="shared" si="18"/>
        <v>B</v>
      </c>
      <c r="AB69" t="str">
        <f t="shared" si="19"/>
        <v/>
      </c>
      <c r="AC69" t="str">
        <f t="shared" si="36"/>
        <v/>
      </c>
      <c r="AD69" t="str">
        <f t="shared" si="34"/>
        <v/>
      </c>
      <c r="AE69" t="str">
        <f t="shared" si="26"/>
        <v/>
      </c>
      <c r="AF69">
        <f t="shared" si="21"/>
        <v>1</v>
      </c>
      <c r="AG69" t="str">
        <f t="shared" si="39"/>
        <v/>
      </c>
    </row>
    <row r="70" spans="1:33" ht="15.75" thickBot="1" x14ac:dyDescent="0.3">
      <c r="A70" s="37">
        <f t="shared" si="33"/>
        <v>0</v>
      </c>
      <c r="B70" s="38" t="str">
        <f t="shared" si="42"/>
        <v>PD</v>
      </c>
      <c r="C70" s="38" t="str">
        <f t="shared" si="8"/>
        <v/>
      </c>
      <c r="D70" s="38" t="str">
        <f t="shared" si="9"/>
        <v/>
      </c>
      <c r="E70" s="78"/>
      <c r="G70" s="81" t="str">
        <f>IF(Dashboard!K70="P","P",IF(Dashboard!L70="B","B",""))</f>
        <v/>
      </c>
      <c r="I70" s="37" t="str">
        <f t="shared" ref="I70:I133" si="43">IF(P70="Y","CT",IF(Q70="Y","BT",IF(R70="Y","TGT","TG")))</f>
        <v>TG</v>
      </c>
      <c r="J70" s="20" t="str">
        <f t="shared" si="40"/>
        <v/>
      </c>
      <c r="K70" s="20" t="str">
        <f t="shared" si="11"/>
        <v/>
      </c>
      <c r="L70" s="20" t="str">
        <f t="shared" si="12"/>
        <v/>
      </c>
      <c r="M70" s="77"/>
      <c r="N70" s="11" t="str">
        <f t="shared" si="14"/>
        <v/>
      </c>
      <c r="O70" t="str">
        <f t="shared" si="23"/>
        <v>C</v>
      </c>
      <c r="P70" s="61" t="str">
        <f t="shared" si="15"/>
        <v>N</v>
      </c>
      <c r="Q70" s="61" t="str">
        <f t="shared" si="16"/>
        <v>N</v>
      </c>
      <c r="R70" s="61" t="str">
        <f t="shared" si="17"/>
        <v>N</v>
      </c>
      <c r="S70" s="95"/>
      <c r="U70" t="str">
        <f>IF(Dashboard!K70="P",IF(U69="",1,U69+1),"")</f>
        <v/>
      </c>
      <c r="V70" t="str">
        <f>IF(Dashboard!L70="B",IF(V69="",1,V69+1),"")</f>
        <v/>
      </c>
      <c r="W70" s="1" t="str">
        <f t="shared" si="41"/>
        <v>00000</v>
      </c>
      <c r="X70" s="1" t="str">
        <f t="shared" si="41"/>
        <v>00000</v>
      </c>
      <c r="Y70" s="1" t="str">
        <f t="shared" si="28"/>
        <v>000000</v>
      </c>
      <c r="Z70" s="1" t="str">
        <f t="shared" si="29"/>
        <v>000000</v>
      </c>
      <c r="AA70" t="str">
        <f t="shared" si="18"/>
        <v>B</v>
      </c>
      <c r="AB70" t="str">
        <f t="shared" si="19"/>
        <v/>
      </c>
      <c r="AC70" t="str">
        <f t="shared" si="36"/>
        <v/>
      </c>
      <c r="AD70" t="str">
        <f t="shared" si="34"/>
        <v/>
      </c>
      <c r="AE70" t="str">
        <f t="shared" si="26"/>
        <v/>
      </c>
      <c r="AF70">
        <f t="shared" si="21"/>
        <v>1</v>
      </c>
      <c r="AG70" t="str">
        <f t="shared" si="39"/>
        <v/>
      </c>
    </row>
    <row r="71" spans="1:33" ht="15.75" thickBot="1" x14ac:dyDescent="0.3">
      <c r="A71" s="37">
        <f t="shared" si="33"/>
        <v>0</v>
      </c>
      <c r="B71" s="38" t="str">
        <f t="shared" si="42"/>
        <v>PD</v>
      </c>
      <c r="C71" s="38" t="str">
        <f t="shared" si="8"/>
        <v/>
      </c>
      <c r="D71" s="38" t="str">
        <f t="shared" si="9"/>
        <v/>
      </c>
      <c r="E71" s="71"/>
      <c r="G71" s="82" t="str">
        <f>IF(Dashboard!K71="P","P",IF(Dashboard!L71="B","B",""))</f>
        <v/>
      </c>
      <c r="I71" s="37" t="str">
        <f t="shared" si="43"/>
        <v>TG</v>
      </c>
      <c r="J71" s="20" t="str">
        <f t="shared" si="40"/>
        <v/>
      </c>
      <c r="K71" s="20" t="str">
        <f t="shared" si="11"/>
        <v/>
      </c>
      <c r="L71" s="20" t="str">
        <f t="shared" si="12"/>
        <v/>
      </c>
      <c r="N71" s="11" t="str">
        <f t="shared" si="14"/>
        <v/>
      </c>
      <c r="O71" t="str">
        <f t="shared" si="23"/>
        <v>C</v>
      </c>
      <c r="P71" s="61" t="str">
        <f t="shared" si="15"/>
        <v>N</v>
      </c>
      <c r="Q71" s="61" t="str">
        <f t="shared" si="16"/>
        <v>N</v>
      </c>
      <c r="R71" s="61" t="str">
        <f t="shared" si="17"/>
        <v>N</v>
      </c>
      <c r="S71" s="95"/>
      <c r="U71" t="str">
        <f>IF(Dashboard!K71="P",IF(U70="",1,U70+1),"")</f>
        <v/>
      </c>
      <c r="V71" t="str">
        <f>IF(Dashboard!L71="B",IF(V70="",1,V70+1),"")</f>
        <v/>
      </c>
      <c r="W71" s="1" t="str">
        <f t="shared" si="41"/>
        <v>00000</v>
      </c>
      <c r="X71" s="1" t="str">
        <f t="shared" si="41"/>
        <v>00000</v>
      </c>
      <c r="Y71" s="1" t="str">
        <f t="shared" si="28"/>
        <v>000000</v>
      </c>
      <c r="Z71" s="1" t="str">
        <f t="shared" si="29"/>
        <v>000000</v>
      </c>
      <c r="AA71" t="str">
        <f t="shared" si="18"/>
        <v>B</v>
      </c>
      <c r="AB71" t="str">
        <f t="shared" si="19"/>
        <v/>
      </c>
      <c r="AC71" t="str">
        <f t="shared" si="36"/>
        <v/>
      </c>
      <c r="AD71" t="str">
        <f t="shared" si="34"/>
        <v/>
      </c>
      <c r="AE71" t="str">
        <f t="shared" si="26"/>
        <v/>
      </c>
      <c r="AF71">
        <f t="shared" si="21"/>
        <v>1</v>
      </c>
      <c r="AG71" t="str">
        <f t="shared" si="39"/>
        <v/>
      </c>
    </row>
    <row r="72" spans="1:33" ht="15.75" thickBot="1" x14ac:dyDescent="0.3">
      <c r="A72" s="37">
        <f t="shared" si="33"/>
        <v>0</v>
      </c>
      <c r="B72" s="38" t="str">
        <f t="shared" si="42"/>
        <v>PD</v>
      </c>
      <c r="C72" s="38" t="str">
        <f t="shared" si="8"/>
        <v/>
      </c>
      <c r="D72" s="38" t="str">
        <f t="shared" si="9"/>
        <v/>
      </c>
      <c r="E72" s="71"/>
      <c r="G72" s="82" t="str">
        <f>IF(Dashboard!K72="P","P",IF(Dashboard!L72="B","B",""))</f>
        <v/>
      </c>
      <c r="I72" s="37" t="str">
        <f t="shared" si="43"/>
        <v>TG</v>
      </c>
      <c r="J72" s="20" t="str">
        <f t="shared" si="40"/>
        <v/>
      </c>
      <c r="K72" s="20" t="str">
        <f t="shared" si="11"/>
        <v/>
      </c>
      <c r="L72" s="20" t="str">
        <f t="shared" si="12"/>
        <v/>
      </c>
      <c r="N72" s="11" t="str">
        <f t="shared" si="14"/>
        <v/>
      </c>
      <c r="O72" t="str">
        <f t="shared" si="23"/>
        <v>C</v>
      </c>
      <c r="P72" s="61" t="str">
        <f t="shared" si="15"/>
        <v>N</v>
      </c>
      <c r="Q72" s="61" t="str">
        <f t="shared" si="16"/>
        <v>N</v>
      </c>
      <c r="R72" s="61" t="str">
        <f t="shared" si="17"/>
        <v>N</v>
      </c>
      <c r="S72" s="95"/>
      <c r="U72" t="str">
        <f>IF(Dashboard!K72="P",IF(U71="",1,U71+1),"")</f>
        <v/>
      </c>
      <c r="V72" t="str">
        <f>IF(Dashboard!L72="B",IF(V71="",1,V71+1),"")</f>
        <v/>
      </c>
      <c r="W72" s="1" t="str">
        <f t="shared" si="41"/>
        <v>00000</v>
      </c>
      <c r="X72" s="1" t="str">
        <f t="shared" si="41"/>
        <v>00000</v>
      </c>
      <c r="Y72" s="1" t="str">
        <f t="shared" si="28"/>
        <v>000000</v>
      </c>
      <c r="Z72" s="1" t="str">
        <f t="shared" si="29"/>
        <v>000000</v>
      </c>
      <c r="AA72" t="str">
        <f t="shared" si="18"/>
        <v>B</v>
      </c>
      <c r="AB72" t="str">
        <f t="shared" si="19"/>
        <v/>
      </c>
      <c r="AC72" t="str">
        <f t="shared" si="36"/>
        <v/>
      </c>
      <c r="AD72" t="str">
        <f t="shared" si="34"/>
        <v/>
      </c>
      <c r="AE72" t="str">
        <f t="shared" si="26"/>
        <v/>
      </c>
      <c r="AF72">
        <f t="shared" si="21"/>
        <v>1</v>
      </c>
      <c r="AG72" t="str">
        <f t="shared" si="39"/>
        <v/>
      </c>
    </row>
    <row r="73" spans="1:33" ht="15.75" thickBot="1" x14ac:dyDescent="0.3">
      <c r="A73" s="37">
        <f t="shared" si="33"/>
        <v>0</v>
      </c>
      <c r="B73" s="38" t="str">
        <f t="shared" si="42"/>
        <v>PD</v>
      </c>
      <c r="C73" s="38" t="str">
        <f t="shared" si="8"/>
        <v/>
      </c>
      <c r="D73" s="38" t="str">
        <f t="shared" si="9"/>
        <v/>
      </c>
      <c r="E73" s="71"/>
      <c r="G73" s="82" t="str">
        <f>IF(Dashboard!K73="P","P",IF(Dashboard!L73="B","B",""))</f>
        <v/>
      </c>
      <c r="I73" s="37" t="str">
        <f t="shared" si="43"/>
        <v>TG</v>
      </c>
      <c r="J73" s="20" t="str">
        <f t="shared" si="40"/>
        <v/>
      </c>
      <c r="K73" s="20" t="str">
        <f t="shared" si="11"/>
        <v/>
      </c>
      <c r="L73" s="20" t="str">
        <f t="shared" si="12"/>
        <v/>
      </c>
      <c r="N73" s="11" t="str">
        <f t="shared" si="14"/>
        <v/>
      </c>
      <c r="O73" t="str">
        <f t="shared" si="23"/>
        <v>C</v>
      </c>
      <c r="P73" s="61" t="str">
        <f t="shared" si="15"/>
        <v>N</v>
      </c>
      <c r="Q73" s="61" t="str">
        <f t="shared" si="16"/>
        <v>N</v>
      </c>
      <c r="R73" s="61" t="str">
        <f t="shared" si="17"/>
        <v>N</v>
      </c>
      <c r="S73" s="95"/>
      <c r="U73" t="str">
        <f>IF(Dashboard!K73="P",IF(U72="",1,U72+1),"")</f>
        <v/>
      </c>
      <c r="V73" t="str">
        <f>IF(Dashboard!L73="B",IF(V72="",1,V72+1),"")</f>
        <v/>
      </c>
      <c r="W73" s="1" t="str">
        <f t="shared" si="41"/>
        <v>00000</v>
      </c>
      <c r="X73" s="1" t="str">
        <f t="shared" si="41"/>
        <v>00000</v>
      </c>
      <c r="Y73" s="1" t="str">
        <f t="shared" si="28"/>
        <v>000000</v>
      </c>
      <c r="Z73" s="1" t="str">
        <f t="shared" si="29"/>
        <v>000000</v>
      </c>
      <c r="AA73" t="str">
        <f t="shared" si="18"/>
        <v>B</v>
      </c>
      <c r="AB73" t="str">
        <f t="shared" si="19"/>
        <v/>
      </c>
      <c r="AC73" t="str">
        <f t="shared" si="36"/>
        <v/>
      </c>
      <c r="AD73" t="str">
        <f t="shared" si="34"/>
        <v/>
      </c>
      <c r="AE73" t="str">
        <f t="shared" si="26"/>
        <v/>
      </c>
      <c r="AF73">
        <f t="shared" si="21"/>
        <v>1</v>
      </c>
      <c r="AG73" t="str">
        <f t="shared" si="39"/>
        <v/>
      </c>
    </row>
    <row r="74" spans="1:33" ht="15.75" thickBot="1" x14ac:dyDescent="0.3">
      <c r="A74" s="37">
        <f t="shared" si="33"/>
        <v>0</v>
      </c>
      <c r="B74" s="38" t="str">
        <f t="shared" si="42"/>
        <v>PD</v>
      </c>
      <c r="C74" s="38" t="str">
        <f t="shared" si="8"/>
        <v/>
      </c>
      <c r="D74" s="38" t="str">
        <f t="shared" si="9"/>
        <v/>
      </c>
      <c r="E74" s="74"/>
      <c r="G74" s="83" t="str">
        <f>IF(Dashboard!K74="P","P",IF(Dashboard!L74="B","B",""))</f>
        <v/>
      </c>
      <c r="I74" s="37" t="str">
        <f t="shared" si="43"/>
        <v>TG</v>
      </c>
      <c r="J74" s="20" t="str">
        <f t="shared" si="40"/>
        <v/>
      </c>
      <c r="K74" s="20" t="str">
        <f t="shared" si="11"/>
        <v/>
      </c>
      <c r="L74" s="20" t="str">
        <f t="shared" si="12"/>
        <v/>
      </c>
      <c r="M74" s="73"/>
      <c r="N74" s="11" t="str">
        <f t="shared" si="14"/>
        <v/>
      </c>
      <c r="O74" t="str">
        <f t="shared" si="23"/>
        <v>C</v>
      </c>
      <c r="P74" s="61" t="str">
        <f t="shared" si="15"/>
        <v>N</v>
      </c>
      <c r="Q74" s="61" t="str">
        <f t="shared" si="16"/>
        <v>N</v>
      </c>
      <c r="R74" s="61" t="str">
        <f t="shared" si="17"/>
        <v>N</v>
      </c>
      <c r="S74" s="95"/>
      <c r="U74" t="str">
        <f>IF(Dashboard!K74="P",IF(U73="",1,U73+1),"")</f>
        <v/>
      </c>
      <c r="V74" t="str">
        <f>IF(Dashboard!L74="B",IF(V73="",1,V73+1),"")</f>
        <v/>
      </c>
      <c r="W74" s="1" t="str">
        <f t="shared" ref="W74:X89" si="44">IF(U69="",0,U69)&amp;IF(U70="",0,U70)&amp;IF(U71="",0,U71)&amp;IF(U72="",0,U72)&amp;IF(U73="",0,U73)</f>
        <v>00000</v>
      </c>
      <c r="X74" s="1" t="str">
        <f t="shared" si="44"/>
        <v>00000</v>
      </c>
      <c r="Y74" s="1" t="str">
        <f t="shared" si="28"/>
        <v>000000</v>
      </c>
      <c r="Z74" s="1" t="str">
        <f t="shared" si="29"/>
        <v>000000</v>
      </c>
      <c r="AA74" t="str">
        <f t="shared" si="18"/>
        <v>B</v>
      </c>
      <c r="AB74" t="str">
        <f t="shared" si="19"/>
        <v/>
      </c>
      <c r="AC74" t="str">
        <f t="shared" si="36"/>
        <v/>
      </c>
      <c r="AD74" t="str">
        <f t="shared" si="34"/>
        <v/>
      </c>
      <c r="AE74" t="str">
        <f t="shared" si="26"/>
        <v/>
      </c>
      <c r="AF74">
        <f t="shared" si="21"/>
        <v>1</v>
      </c>
      <c r="AG74" t="str">
        <f t="shared" si="39"/>
        <v/>
      </c>
    </row>
    <row r="75" spans="1:33" ht="15.75" thickBot="1" x14ac:dyDescent="0.3">
      <c r="A75" s="37">
        <f t="shared" ref="A75" si="45">M75+T75</f>
        <v>0</v>
      </c>
      <c r="B75" s="38" t="str">
        <f t="shared" si="42"/>
        <v>PD</v>
      </c>
      <c r="C75" s="38" t="str">
        <f t="shared" ref="C75:C96" si="46">IF(B75="PD",IF(AA75="P",AC75,""),"TBD")</f>
        <v/>
      </c>
      <c r="D75" s="38" t="str">
        <f t="shared" ref="D75:D96" si="47">IF(B75="PD",IF(AA75="B",AC75,""),"TBD")</f>
        <v/>
      </c>
      <c r="E75" s="78"/>
      <c r="G75" s="81" t="str">
        <f>IF(Dashboard!K75="P","P",IF(Dashboard!L75="B","B",""))</f>
        <v/>
      </c>
      <c r="I75" s="37" t="str">
        <f t="shared" si="43"/>
        <v>TG</v>
      </c>
      <c r="J75" s="20" t="str">
        <f t="shared" ref="J75:J83" si="48">IF(I75="TG",IF(G73="B",IF(AND(AE75=C75,LEN(C75)&gt;0),LEFT(C75)&amp;(AF75-3),AE75),""),"TBD")</f>
        <v/>
      </c>
      <c r="K75" s="20" t="str">
        <f t="shared" ref="K75:K138" si="49">IF(I75="TG",IF(G73="P",IF(AND(AE75=D75,LEN(D75)&gt;0,NOT(C75="B")),LEFT(D75)&amp;(AF75-3),AE75),""),"TBD")</f>
        <v/>
      </c>
      <c r="L75" s="20" t="str">
        <f t="shared" ref="L75:L138" si="50">IF(G75="","",IF(G75="P",IF(J75="","L","W"),IF(K75="","L","W")))</f>
        <v/>
      </c>
      <c r="M75" s="77"/>
      <c r="N75" s="11" t="str">
        <f t="shared" ref="N75:N138" si="51">IF(O75="S","",IF(M75&gt;0,M75,""))</f>
        <v/>
      </c>
      <c r="O75" t="str">
        <f t="shared" si="23"/>
        <v>C</v>
      </c>
      <c r="P75" s="61" t="str">
        <f t="shared" ref="P75:P100" si="52">IF(W75="10101","Y",IF(X75="10101","Y","N"))</f>
        <v>N</v>
      </c>
      <c r="Q75" s="61" t="str">
        <f t="shared" ref="Q75:Q100" si="53">IF(W75="12345","Y",IF(X75="12345","Y","N"))</f>
        <v>N</v>
      </c>
      <c r="R75" s="61" t="str">
        <f t="shared" ref="R75:R100" si="54">IF(Y75="120012","Y",IF(Z75="120012","Y","N"))</f>
        <v>N</v>
      </c>
      <c r="S75" s="95"/>
      <c r="U75" t="str">
        <f>IF(Dashboard!K75="P",IF(U74="",1,U74+1),"")</f>
        <v/>
      </c>
      <c r="V75" t="str">
        <f>IF(Dashboard!L75="B",IF(V74="",1,V74+1),"")</f>
        <v/>
      </c>
      <c r="W75" s="1" t="str">
        <f t="shared" si="44"/>
        <v>00000</v>
      </c>
      <c r="X75" s="1" t="str">
        <f t="shared" si="44"/>
        <v>00000</v>
      </c>
      <c r="Y75" s="1" t="str">
        <f t="shared" si="28"/>
        <v>000000</v>
      </c>
      <c r="Z75" s="1" t="str">
        <f t="shared" si="29"/>
        <v>000000</v>
      </c>
      <c r="AA75" t="str">
        <f t="shared" ref="AA75:AA100" si="55">IF(COUNTBLANK(U70:U74)&gt;2,"B","P")</f>
        <v>B</v>
      </c>
      <c r="AB75" t="str">
        <f t="shared" ref="AB75:AB138" si="56">IF(C74="",D74,C74)&amp;E74</f>
        <v/>
      </c>
      <c r="AC75" t="str">
        <f t="shared" ref="AC75:AC89" si="57">IFERROR(VLOOKUP(AB75,$AN$3:$AO$100,2,FALSE),"")</f>
        <v/>
      </c>
      <c r="AD75" t="str">
        <f t="shared" ref="AD75:AD138" si="58">IF(C74="",D74,C74)&amp;E74</f>
        <v/>
      </c>
      <c r="AE75" t="str">
        <f t="shared" si="26"/>
        <v/>
      </c>
      <c r="AF75">
        <f t="shared" ref="AF75:AF138" si="59">IF(REPLACE(AC75, 1, 1, "")="",1,REPLACE(AC75, 1, 1, ""))</f>
        <v>1</v>
      </c>
      <c r="AG75" t="str">
        <f t="shared" ref="AG75:AG138" si="60">REPLACE(AE75, 1, 1, "")</f>
        <v/>
      </c>
    </row>
    <row r="76" spans="1:33" ht="15.75" thickBot="1" x14ac:dyDescent="0.3">
      <c r="A76" s="70"/>
      <c r="B76" s="38" t="str">
        <f t="shared" si="42"/>
        <v>PD</v>
      </c>
      <c r="C76" s="38" t="str">
        <f t="shared" si="46"/>
        <v/>
      </c>
      <c r="D76" s="38" t="str">
        <f t="shared" si="47"/>
        <v/>
      </c>
      <c r="E76" s="71"/>
      <c r="G76" s="82" t="str">
        <f>IF(Dashboard!K76="P","P",IF(Dashboard!L76="B","B",""))</f>
        <v/>
      </c>
      <c r="I76" s="37" t="str">
        <f t="shared" si="43"/>
        <v>TG</v>
      </c>
      <c r="J76" s="20" t="str">
        <f t="shared" si="48"/>
        <v/>
      </c>
      <c r="K76" s="20" t="str">
        <f t="shared" si="49"/>
        <v/>
      </c>
      <c r="L76" s="20" t="str">
        <f t="shared" si="50"/>
        <v/>
      </c>
      <c r="N76" s="11" t="str">
        <f t="shared" si="51"/>
        <v/>
      </c>
      <c r="O76" t="str">
        <f t="shared" ref="O76:O85" si="61">IF(O75="S","C",IF(M75&gt;0,"S","C"))</f>
        <v>C</v>
      </c>
      <c r="P76" s="61" t="str">
        <f t="shared" si="52"/>
        <v>N</v>
      </c>
      <c r="Q76" s="61" t="str">
        <f t="shared" si="53"/>
        <v>N</v>
      </c>
      <c r="R76" s="61" t="str">
        <f t="shared" si="54"/>
        <v>N</v>
      </c>
      <c r="S76" s="95"/>
      <c r="U76" t="str">
        <f>IF(Dashboard!K76="P",IF(U75="",1,U75+1),"")</f>
        <v/>
      </c>
      <c r="V76" t="str">
        <f>IF(Dashboard!L76="B",IF(V75="",1,V75+1),"")</f>
        <v/>
      </c>
      <c r="W76" s="1" t="str">
        <f t="shared" si="44"/>
        <v>00000</v>
      </c>
      <c r="X76" s="1" t="str">
        <f t="shared" si="44"/>
        <v>00000</v>
      </c>
      <c r="Y76" s="1" t="str">
        <f t="shared" si="28"/>
        <v>000000</v>
      </c>
      <c r="Z76" s="1" t="str">
        <f t="shared" si="29"/>
        <v>000000</v>
      </c>
      <c r="AA76" t="str">
        <f t="shared" si="55"/>
        <v>B</v>
      </c>
      <c r="AB76" t="str">
        <f t="shared" si="56"/>
        <v/>
      </c>
      <c r="AC76" t="str">
        <f t="shared" si="57"/>
        <v/>
      </c>
      <c r="AD76" t="str">
        <f t="shared" si="58"/>
        <v/>
      </c>
      <c r="AE76" t="str">
        <f t="shared" ref="AE76:AE139" si="62">IF(O76="S","B",IFERROR(VLOOKUP(AD76,$AN$3:$AO$100,2,FALSE),""))</f>
        <v/>
      </c>
      <c r="AF76">
        <f t="shared" si="59"/>
        <v>1</v>
      </c>
      <c r="AG76" t="str">
        <f t="shared" si="60"/>
        <v/>
      </c>
    </row>
    <row r="77" spans="1:33" ht="15.75" thickBot="1" x14ac:dyDescent="0.3">
      <c r="A77" s="70"/>
      <c r="B77" s="38" t="str">
        <f t="shared" si="42"/>
        <v>PD</v>
      </c>
      <c r="C77" s="38" t="str">
        <f t="shared" si="46"/>
        <v/>
      </c>
      <c r="D77" s="38" t="str">
        <f t="shared" si="47"/>
        <v/>
      </c>
      <c r="E77" s="71"/>
      <c r="G77" s="82" t="str">
        <f>IF(Dashboard!K77="P","P",IF(Dashboard!L77="B","B",""))</f>
        <v/>
      </c>
      <c r="I77" s="37" t="str">
        <f t="shared" si="43"/>
        <v>TG</v>
      </c>
      <c r="J77" s="20" t="str">
        <f t="shared" si="48"/>
        <v/>
      </c>
      <c r="K77" s="20" t="str">
        <f t="shared" si="49"/>
        <v/>
      </c>
      <c r="L77" s="20" t="str">
        <f t="shared" si="50"/>
        <v/>
      </c>
      <c r="N77" s="11" t="str">
        <f t="shared" si="51"/>
        <v/>
      </c>
      <c r="O77" t="str">
        <f t="shared" si="61"/>
        <v>C</v>
      </c>
      <c r="P77" s="61" t="str">
        <f t="shared" si="52"/>
        <v>N</v>
      </c>
      <c r="Q77" s="61" t="str">
        <f t="shared" si="53"/>
        <v>N</v>
      </c>
      <c r="R77" s="61" t="str">
        <f t="shared" si="54"/>
        <v>N</v>
      </c>
      <c r="S77" s="95"/>
      <c r="U77" t="str">
        <f>IF(Dashboard!K77="P",IF(U76="",1,U76+1),"")</f>
        <v/>
      </c>
      <c r="V77" t="str">
        <f>IF(Dashboard!L77="B",IF(V76="",1,V76+1),"")</f>
        <v/>
      </c>
      <c r="W77" s="1" t="str">
        <f t="shared" si="44"/>
        <v>00000</v>
      </c>
      <c r="X77" s="1" t="str">
        <f t="shared" si="44"/>
        <v>00000</v>
      </c>
      <c r="Y77" s="1" t="str">
        <f t="shared" si="28"/>
        <v>000000</v>
      </c>
      <c r="Z77" s="1" t="str">
        <f t="shared" si="29"/>
        <v>000000</v>
      </c>
      <c r="AA77" t="str">
        <f t="shared" si="55"/>
        <v>B</v>
      </c>
      <c r="AB77" t="str">
        <f t="shared" si="56"/>
        <v/>
      </c>
      <c r="AC77" t="str">
        <f t="shared" si="57"/>
        <v/>
      </c>
      <c r="AD77" t="str">
        <f t="shared" si="58"/>
        <v/>
      </c>
      <c r="AE77" t="str">
        <f t="shared" si="62"/>
        <v/>
      </c>
      <c r="AF77">
        <f t="shared" si="59"/>
        <v>1</v>
      </c>
      <c r="AG77" t="str">
        <f t="shared" si="60"/>
        <v/>
      </c>
    </row>
    <row r="78" spans="1:33" ht="15.75" thickBot="1" x14ac:dyDescent="0.3">
      <c r="A78" s="70"/>
      <c r="B78" s="38" t="str">
        <f t="shared" si="42"/>
        <v>PD</v>
      </c>
      <c r="C78" s="38" t="str">
        <f t="shared" si="46"/>
        <v/>
      </c>
      <c r="D78" s="38" t="str">
        <f t="shared" si="47"/>
        <v/>
      </c>
      <c r="E78" s="71"/>
      <c r="G78" s="82" t="str">
        <f>IF(Dashboard!K78="P","P",IF(Dashboard!L78="B","B",""))</f>
        <v/>
      </c>
      <c r="I78" s="37" t="str">
        <f t="shared" si="43"/>
        <v>TG</v>
      </c>
      <c r="J78" s="20" t="str">
        <f t="shared" si="48"/>
        <v/>
      </c>
      <c r="K78" s="20" t="str">
        <f t="shared" si="49"/>
        <v/>
      </c>
      <c r="L78" s="20" t="str">
        <f t="shared" si="50"/>
        <v/>
      </c>
      <c r="N78" s="11" t="str">
        <f t="shared" si="51"/>
        <v/>
      </c>
      <c r="O78" t="str">
        <f t="shared" si="61"/>
        <v>C</v>
      </c>
      <c r="P78" s="61" t="str">
        <f t="shared" si="52"/>
        <v>N</v>
      </c>
      <c r="Q78" s="61" t="str">
        <f t="shared" si="53"/>
        <v>N</v>
      </c>
      <c r="R78" s="61" t="str">
        <f t="shared" si="54"/>
        <v>N</v>
      </c>
      <c r="S78" s="95"/>
      <c r="U78" t="str">
        <f>IF(Dashboard!K78="P",IF(U77="",1,U77+1),"")</f>
        <v/>
      </c>
      <c r="V78" t="str">
        <f>IF(Dashboard!L78="B",IF(V77="",1,V77+1),"")</f>
        <v/>
      </c>
      <c r="W78" s="1" t="str">
        <f t="shared" si="44"/>
        <v>00000</v>
      </c>
      <c r="X78" s="1" t="str">
        <f t="shared" si="44"/>
        <v>00000</v>
      </c>
      <c r="Y78" s="1" t="str">
        <f t="shared" si="28"/>
        <v>000000</v>
      </c>
      <c r="Z78" s="1" t="str">
        <f t="shared" si="29"/>
        <v>000000</v>
      </c>
      <c r="AA78" t="str">
        <f t="shared" si="55"/>
        <v>B</v>
      </c>
      <c r="AB78" t="str">
        <f t="shared" si="56"/>
        <v/>
      </c>
      <c r="AC78" t="str">
        <f t="shared" si="57"/>
        <v/>
      </c>
      <c r="AD78" t="str">
        <f t="shared" si="58"/>
        <v/>
      </c>
      <c r="AE78" t="str">
        <f t="shared" si="62"/>
        <v/>
      </c>
      <c r="AF78">
        <f t="shared" si="59"/>
        <v>1</v>
      </c>
      <c r="AG78" t="str">
        <f t="shared" si="60"/>
        <v/>
      </c>
    </row>
    <row r="79" spans="1:33" ht="15.75" thickBot="1" x14ac:dyDescent="0.3">
      <c r="A79" s="72"/>
      <c r="B79" s="38" t="str">
        <f t="shared" si="42"/>
        <v>PD</v>
      </c>
      <c r="C79" s="38" t="str">
        <f t="shared" si="46"/>
        <v/>
      </c>
      <c r="D79" s="38" t="str">
        <f t="shared" si="47"/>
        <v/>
      </c>
      <c r="E79" s="74"/>
      <c r="G79" s="83" t="str">
        <f>IF(Dashboard!K79="P","P",IF(Dashboard!L79="B","B",""))</f>
        <v/>
      </c>
      <c r="I79" s="37" t="str">
        <f t="shared" si="43"/>
        <v>TG</v>
      </c>
      <c r="J79" s="20" t="str">
        <f t="shared" si="48"/>
        <v/>
      </c>
      <c r="K79" s="20" t="str">
        <f t="shared" si="49"/>
        <v/>
      </c>
      <c r="L79" s="20" t="str">
        <f t="shared" si="50"/>
        <v/>
      </c>
      <c r="M79" s="73"/>
      <c r="N79" s="11" t="str">
        <f t="shared" si="51"/>
        <v/>
      </c>
      <c r="O79" t="str">
        <f t="shared" si="61"/>
        <v>C</v>
      </c>
      <c r="P79" s="61" t="str">
        <f t="shared" si="52"/>
        <v>N</v>
      </c>
      <c r="Q79" s="61" t="str">
        <f t="shared" si="53"/>
        <v>N</v>
      </c>
      <c r="R79" s="61" t="str">
        <f t="shared" si="54"/>
        <v>N</v>
      </c>
      <c r="S79" s="95"/>
      <c r="U79" t="str">
        <f>IF(Dashboard!K79="P",IF(U78="",1,U78+1),"")</f>
        <v/>
      </c>
      <c r="V79" t="str">
        <f>IF(Dashboard!L79="B",IF(V78="",1,V78+1),"")</f>
        <v/>
      </c>
      <c r="W79" s="1" t="str">
        <f t="shared" si="44"/>
        <v>00000</v>
      </c>
      <c r="X79" s="1" t="str">
        <f t="shared" si="44"/>
        <v>00000</v>
      </c>
      <c r="Y79" s="1" t="str">
        <f t="shared" si="28"/>
        <v>000000</v>
      </c>
      <c r="Z79" s="1" t="str">
        <f t="shared" si="29"/>
        <v>000000</v>
      </c>
      <c r="AA79" t="str">
        <f t="shared" si="55"/>
        <v>B</v>
      </c>
      <c r="AB79" t="str">
        <f t="shared" si="56"/>
        <v/>
      </c>
      <c r="AC79" t="str">
        <f t="shared" si="57"/>
        <v/>
      </c>
      <c r="AD79" t="str">
        <f t="shared" si="58"/>
        <v/>
      </c>
      <c r="AE79" t="str">
        <f t="shared" si="62"/>
        <v/>
      </c>
      <c r="AF79">
        <f t="shared" si="59"/>
        <v>1</v>
      </c>
      <c r="AG79" t="str">
        <f t="shared" si="60"/>
        <v/>
      </c>
    </row>
    <row r="80" spans="1:33" ht="15.75" thickBot="1" x14ac:dyDescent="0.3">
      <c r="A80" s="76"/>
      <c r="B80" s="38" t="str">
        <f t="shared" si="42"/>
        <v>PD</v>
      </c>
      <c r="C80" s="38" t="str">
        <f t="shared" si="46"/>
        <v/>
      </c>
      <c r="D80" s="38" t="str">
        <f t="shared" si="47"/>
        <v/>
      </c>
      <c r="E80" s="78"/>
      <c r="G80" s="81" t="str">
        <f>IF(Dashboard!K80="P","P",IF(Dashboard!L80="B","B",""))</f>
        <v/>
      </c>
      <c r="I80" s="37" t="str">
        <f t="shared" si="43"/>
        <v>TG</v>
      </c>
      <c r="J80" s="20" t="str">
        <f t="shared" si="48"/>
        <v/>
      </c>
      <c r="K80" s="20" t="str">
        <f t="shared" si="49"/>
        <v/>
      </c>
      <c r="L80" s="20" t="str">
        <f t="shared" si="50"/>
        <v/>
      </c>
      <c r="M80" s="77"/>
      <c r="N80" s="11" t="str">
        <f t="shared" si="51"/>
        <v/>
      </c>
      <c r="O80" t="str">
        <f t="shared" si="61"/>
        <v>C</v>
      </c>
      <c r="P80" s="61" t="str">
        <f t="shared" si="52"/>
        <v>N</v>
      </c>
      <c r="Q80" s="61" t="str">
        <f t="shared" si="53"/>
        <v>N</v>
      </c>
      <c r="R80" s="61" t="str">
        <f t="shared" si="54"/>
        <v>N</v>
      </c>
      <c r="S80" s="95"/>
      <c r="U80" t="str">
        <f>IF(Dashboard!K80="P",IF(U79="",1,U79+1),"")</f>
        <v/>
      </c>
      <c r="V80" t="str">
        <f>IF(Dashboard!L80="B",IF(V79="",1,V79+1),"")</f>
        <v/>
      </c>
      <c r="W80" s="1" t="str">
        <f t="shared" si="44"/>
        <v>00000</v>
      </c>
      <c r="X80" s="1" t="str">
        <f t="shared" si="44"/>
        <v>00000</v>
      </c>
      <c r="Y80" s="1" t="str">
        <f t="shared" ref="Y80:Y143" si="63">IF(U74="",0,U74)&amp;IF(U75="",0,U75)&amp;IF(U76="",0,U76)&amp;IF(U77="",0,U77)&amp;IF(U78="",0,U78)&amp;IF(U79="",0,U79)</f>
        <v>000000</v>
      </c>
      <c r="Z80" s="1" t="str">
        <f t="shared" ref="Z80:Z143" si="64">IF(V74="",0,V74)&amp;IF(V75="",0,V75)&amp;IF(V76="",0,V76)&amp;IF(V77="",0,V77)&amp;IF(V78="",0,V78)&amp;IF(V79="",0,V79)</f>
        <v>000000</v>
      </c>
      <c r="AA80" t="str">
        <f t="shared" si="55"/>
        <v>B</v>
      </c>
      <c r="AB80" t="str">
        <f t="shared" si="56"/>
        <v/>
      </c>
      <c r="AC80" t="str">
        <f t="shared" si="57"/>
        <v/>
      </c>
      <c r="AD80" t="str">
        <f t="shared" si="58"/>
        <v/>
      </c>
      <c r="AE80" t="str">
        <f t="shared" si="62"/>
        <v/>
      </c>
      <c r="AF80">
        <f t="shared" si="59"/>
        <v>1</v>
      </c>
      <c r="AG80" t="str">
        <f t="shared" si="60"/>
        <v/>
      </c>
    </row>
    <row r="81" spans="1:33" ht="15.75" thickBot="1" x14ac:dyDescent="0.3">
      <c r="A81" s="70"/>
      <c r="B81" s="38" t="str">
        <f t="shared" si="42"/>
        <v>PD</v>
      </c>
      <c r="C81" s="38" t="str">
        <f t="shared" si="46"/>
        <v/>
      </c>
      <c r="D81" s="38" t="str">
        <f t="shared" si="47"/>
        <v/>
      </c>
      <c r="E81" s="71"/>
      <c r="G81" s="82" t="str">
        <f>IF(Dashboard!K81="P","P",IF(Dashboard!L81="B","B",""))</f>
        <v/>
      </c>
      <c r="I81" s="37" t="str">
        <f t="shared" si="43"/>
        <v>TG</v>
      </c>
      <c r="J81" s="20" t="str">
        <f t="shared" si="48"/>
        <v/>
      </c>
      <c r="K81" s="20" t="str">
        <f t="shared" si="49"/>
        <v/>
      </c>
      <c r="L81" s="20" t="str">
        <f t="shared" si="50"/>
        <v/>
      </c>
      <c r="N81" s="11" t="str">
        <f t="shared" si="51"/>
        <v/>
      </c>
      <c r="O81" t="str">
        <f t="shared" si="61"/>
        <v>C</v>
      </c>
      <c r="P81" s="61" t="str">
        <f t="shared" si="52"/>
        <v>N</v>
      </c>
      <c r="Q81" s="61" t="str">
        <f t="shared" si="53"/>
        <v>N</v>
      </c>
      <c r="R81" s="61" t="str">
        <f t="shared" si="54"/>
        <v>N</v>
      </c>
      <c r="S81" s="95"/>
      <c r="U81" t="str">
        <f>IF(Dashboard!K81="P",IF(U80="",1,U80+1),"")</f>
        <v/>
      </c>
      <c r="V81" t="str">
        <f>IF(Dashboard!L81="B",IF(V80="",1,V80+1),"")</f>
        <v/>
      </c>
      <c r="W81" s="1" t="str">
        <f t="shared" si="44"/>
        <v>00000</v>
      </c>
      <c r="X81" s="1" t="str">
        <f t="shared" si="44"/>
        <v>00000</v>
      </c>
      <c r="Y81" s="1" t="str">
        <f t="shared" si="63"/>
        <v>000000</v>
      </c>
      <c r="Z81" s="1" t="str">
        <f t="shared" si="64"/>
        <v>000000</v>
      </c>
      <c r="AA81" t="str">
        <f t="shared" si="55"/>
        <v>B</v>
      </c>
      <c r="AB81" t="str">
        <f t="shared" si="56"/>
        <v/>
      </c>
      <c r="AC81" t="str">
        <f t="shared" si="57"/>
        <v/>
      </c>
      <c r="AD81" t="str">
        <f t="shared" si="58"/>
        <v/>
      </c>
      <c r="AE81" t="str">
        <f t="shared" si="62"/>
        <v/>
      </c>
      <c r="AF81">
        <f t="shared" si="59"/>
        <v>1</v>
      </c>
      <c r="AG81" t="str">
        <f t="shared" si="60"/>
        <v/>
      </c>
    </row>
    <row r="82" spans="1:33" ht="15.75" thickBot="1" x14ac:dyDescent="0.3">
      <c r="A82" s="70"/>
      <c r="B82" s="38" t="str">
        <f t="shared" si="42"/>
        <v>PD</v>
      </c>
      <c r="C82" s="38" t="str">
        <f t="shared" si="46"/>
        <v/>
      </c>
      <c r="D82" s="38" t="str">
        <f t="shared" si="47"/>
        <v/>
      </c>
      <c r="E82" s="71"/>
      <c r="G82" s="82" t="str">
        <f>IF(Dashboard!K82="P","P",IF(Dashboard!L82="B","B",""))</f>
        <v/>
      </c>
      <c r="I82" s="37" t="str">
        <f t="shared" si="43"/>
        <v>TG</v>
      </c>
      <c r="J82" s="20" t="str">
        <f t="shared" si="48"/>
        <v/>
      </c>
      <c r="K82" s="20" t="str">
        <f t="shared" si="49"/>
        <v/>
      </c>
      <c r="L82" s="20" t="str">
        <f t="shared" si="50"/>
        <v/>
      </c>
      <c r="N82" s="11" t="str">
        <f t="shared" si="51"/>
        <v/>
      </c>
      <c r="O82" t="str">
        <f t="shared" si="61"/>
        <v>C</v>
      </c>
      <c r="P82" s="61" t="str">
        <f t="shared" si="52"/>
        <v>N</v>
      </c>
      <c r="Q82" s="61" t="str">
        <f t="shared" si="53"/>
        <v>N</v>
      </c>
      <c r="R82" s="61" t="str">
        <f t="shared" si="54"/>
        <v>N</v>
      </c>
      <c r="S82" s="95"/>
      <c r="U82" t="str">
        <f>IF(Dashboard!K82="P",IF(U81="",1,U81+1),"")</f>
        <v/>
      </c>
      <c r="V82" t="str">
        <f>IF(Dashboard!L82="B",IF(V81="",1,V81+1),"")</f>
        <v/>
      </c>
      <c r="W82" s="1" t="str">
        <f t="shared" si="44"/>
        <v>00000</v>
      </c>
      <c r="X82" s="1" t="str">
        <f t="shared" si="44"/>
        <v>00000</v>
      </c>
      <c r="Y82" s="1" t="str">
        <f t="shared" si="63"/>
        <v>000000</v>
      </c>
      <c r="Z82" s="1" t="str">
        <f t="shared" si="64"/>
        <v>000000</v>
      </c>
      <c r="AA82" t="str">
        <f t="shared" si="55"/>
        <v>B</v>
      </c>
      <c r="AB82" t="str">
        <f t="shared" si="56"/>
        <v/>
      </c>
      <c r="AC82" t="str">
        <f t="shared" si="57"/>
        <v/>
      </c>
      <c r="AD82" t="str">
        <f t="shared" si="58"/>
        <v/>
      </c>
      <c r="AE82" t="str">
        <f t="shared" si="62"/>
        <v/>
      </c>
      <c r="AF82">
        <f t="shared" si="59"/>
        <v>1</v>
      </c>
      <c r="AG82" t="str">
        <f t="shared" si="60"/>
        <v/>
      </c>
    </row>
    <row r="83" spans="1:33" ht="15.75" thickBot="1" x14ac:dyDescent="0.3">
      <c r="A83" s="70"/>
      <c r="B83" s="38" t="str">
        <f t="shared" si="42"/>
        <v>PD</v>
      </c>
      <c r="C83" s="38" t="str">
        <f t="shared" si="46"/>
        <v/>
      </c>
      <c r="D83" s="38" t="str">
        <f t="shared" si="47"/>
        <v/>
      </c>
      <c r="E83" s="71"/>
      <c r="G83" s="82" t="str">
        <f>IF(Dashboard!K83="P","P",IF(Dashboard!L83="B","B",""))</f>
        <v/>
      </c>
      <c r="I83" s="37" t="str">
        <f t="shared" si="43"/>
        <v>TG</v>
      </c>
      <c r="J83" s="20" t="str">
        <f t="shared" si="48"/>
        <v/>
      </c>
      <c r="K83" s="20" t="str">
        <f t="shared" si="49"/>
        <v/>
      </c>
      <c r="L83" s="20" t="str">
        <f t="shared" si="50"/>
        <v/>
      </c>
      <c r="N83" s="11" t="str">
        <f t="shared" si="51"/>
        <v/>
      </c>
      <c r="O83" t="str">
        <f t="shared" si="61"/>
        <v>C</v>
      </c>
      <c r="P83" s="61" t="str">
        <f t="shared" si="52"/>
        <v>N</v>
      </c>
      <c r="Q83" s="61" t="str">
        <f t="shared" si="53"/>
        <v>N</v>
      </c>
      <c r="R83" s="61" t="str">
        <f t="shared" si="54"/>
        <v>N</v>
      </c>
      <c r="S83" s="95"/>
      <c r="U83" t="str">
        <f>IF(Dashboard!K83="P",IF(U82="",1,U82+1),"")</f>
        <v/>
      </c>
      <c r="V83" t="str">
        <f>IF(Dashboard!L83="B",IF(V82="",1,V82+1),"")</f>
        <v/>
      </c>
      <c r="W83" s="1" t="str">
        <f t="shared" si="44"/>
        <v>00000</v>
      </c>
      <c r="X83" s="1" t="str">
        <f t="shared" si="44"/>
        <v>00000</v>
      </c>
      <c r="Y83" s="1" t="str">
        <f t="shared" si="63"/>
        <v>000000</v>
      </c>
      <c r="Z83" s="1" t="str">
        <f t="shared" si="64"/>
        <v>000000</v>
      </c>
      <c r="AA83" t="str">
        <f t="shared" si="55"/>
        <v>B</v>
      </c>
      <c r="AB83" t="str">
        <f t="shared" si="56"/>
        <v/>
      </c>
      <c r="AC83" t="str">
        <f t="shared" si="57"/>
        <v/>
      </c>
      <c r="AD83" t="str">
        <f t="shared" si="58"/>
        <v/>
      </c>
      <c r="AE83" t="str">
        <f t="shared" si="62"/>
        <v/>
      </c>
      <c r="AF83">
        <f t="shared" si="59"/>
        <v>1</v>
      </c>
      <c r="AG83" t="str">
        <f t="shared" si="60"/>
        <v/>
      </c>
    </row>
    <row r="84" spans="1:33" ht="15.75" thickBot="1" x14ac:dyDescent="0.3">
      <c r="A84" s="72"/>
      <c r="B84" s="38" t="str">
        <f t="shared" si="42"/>
        <v>PD</v>
      </c>
      <c r="C84" s="38" t="str">
        <f t="shared" si="46"/>
        <v/>
      </c>
      <c r="D84" s="38" t="str">
        <f t="shared" si="47"/>
        <v/>
      </c>
      <c r="E84" s="74"/>
      <c r="G84" s="83" t="str">
        <f>IF(Dashboard!K84="P","P",IF(Dashboard!L84="B","B",""))</f>
        <v/>
      </c>
      <c r="I84" s="37" t="str">
        <f t="shared" si="43"/>
        <v>TG</v>
      </c>
      <c r="J84" s="73"/>
      <c r="K84" s="20" t="str">
        <f t="shared" si="49"/>
        <v/>
      </c>
      <c r="L84" s="20" t="str">
        <f t="shared" si="50"/>
        <v/>
      </c>
      <c r="M84" s="73"/>
      <c r="N84" s="11" t="str">
        <f t="shared" si="51"/>
        <v/>
      </c>
      <c r="O84" t="str">
        <f t="shared" si="61"/>
        <v>C</v>
      </c>
      <c r="P84" s="61" t="str">
        <f t="shared" si="52"/>
        <v>N</v>
      </c>
      <c r="Q84" s="61" t="str">
        <f t="shared" si="53"/>
        <v>N</v>
      </c>
      <c r="R84" s="61" t="str">
        <f t="shared" si="54"/>
        <v>N</v>
      </c>
      <c r="S84" s="95"/>
      <c r="U84" t="str">
        <f>IF(Dashboard!K84="P",IF(U83="",1,U83+1),"")</f>
        <v/>
      </c>
      <c r="V84" t="str">
        <f>IF(Dashboard!L84="B",IF(V83="",1,V83+1),"")</f>
        <v/>
      </c>
      <c r="W84" s="1" t="str">
        <f t="shared" si="44"/>
        <v>00000</v>
      </c>
      <c r="X84" s="1" t="str">
        <f t="shared" si="44"/>
        <v>00000</v>
      </c>
      <c r="Y84" s="1" t="str">
        <f t="shared" si="63"/>
        <v>000000</v>
      </c>
      <c r="Z84" s="1" t="str">
        <f t="shared" si="64"/>
        <v>000000</v>
      </c>
      <c r="AA84" t="str">
        <f t="shared" si="55"/>
        <v>B</v>
      </c>
      <c r="AB84" t="str">
        <f t="shared" si="56"/>
        <v/>
      </c>
      <c r="AC84" t="str">
        <f t="shared" si="57"/>
        <v/>
      </c>
      <c r="AD84" t="str">
        <f t="shared" si="58"/>
        <v/>
      </c>
      <c r="AE84" t="str">
        <f t="shared" si="62"/>
        <v/>
      </c>
      <c r="AF84">
        <f t="shared" si="59"/>
        <v>1</v>
      </c>
      <c r="AG84" t="str">
        <f t="shared" si="60"/>
        <v/>
      </c>
    </row>
    <row r="85" spans="1:33" ht="15.75" thickBot="1" x14ac:dyDescent="0.3">
      <c r="A85" s="76"/>
      <c r="B85" s="38" t="str">
        <f t="shared" si="42"/>
        <v>PD</v>
      </c>
      <c r="C85" s="38" t="str">
        <f t="shared" si="46"/>
        <v/>
      </c>
      <c r="D85" s="38" t="str">
        <f t="shared" si="47"/>
        <v/>
      </c>
      <c r="E85" s="78"/>
      <c r="G85" s="81" t="str">
        <f>IF(Dashboard!K85="P","P",IF(Dashboard!L85="B","B",""))</f>
        <v/>
      </c>
      <c r="I85" s="37" t="str">
        <f t="shared" si="43"/>
        <v>TG</v>
      </c>
      <c r="J85" s="77"/>
      <c r="K85" s="20" t="str">
        <f t="shared" si="49"/>
        <v/>
      </c>
      <c r="L85" s="20" t="str">
        <f t="shared" si="50"/>
        <v/>
      </c>
      <c r="M85" s="77"/>
      <c r="N85" s="11" t="str">
        <f t="shared" si="51"/>
        <v/>
      </c>
      <c r="O85" t="str">
        <f t="shared" si="61"/>
        <v>C</v>
      </c>
      <c r="P85" s="61" t="str">
        <f t="shared" si="52"/>
        <v>N</v>
      </c>
      <c r="Q85" s="61" t="str">
        <f t="shared" si="53"/>
        <v>N</v>
      </c>
      <c r="R85" s="61" t="str">
        <f t="shared" si="54"/>
        <v>N</v>
      </c>
      <c r="S85" s="95"/>
      <c r="U85" t="str">
        <f>IF(Dashboard!K85="P",IF(U84="",1,U84+1),"")</f>
        <v/>
      </c>
      <c r="V85" t="str">
        <f>IF(Dashboard!L85="B",IF(V84="",1,V84+1),"")</f>
        <v/>
      </c>
      <c r="W85" s="1" t="str">
        <f t="shared" si="44"/>
        <v>00000</v>
      </c>
      <c r="X85" s="1" t="str">
        <f t="shared" si="44"/>
        <v>00000</v>
      </c>
      <c r="Y85" s="1" t="str">
        <f t="shared" si="63"/>
        <v>000000</v>
      </c>
      <c r="Z85" s="1" t="str">
        <f t="shared" si="64"/>
        <v>000000</v>
      </c>
      <c r="AA85" t="str">
        <f t="shared" si="55"/>
        <v>B</v>
      </c>
      <c r="AB85" t="str">
        <f t="shared" si="56"/>
        <v/>
      </c>
      <c r="AC85" t="str">
        <f t="shared" si="57"/>
        <v/>
      </c>
      <c r="AD85" t="str">
        <f t="shared" si="58"/>
        <v/>
      </c>
      <c r="AE85" t="str">
        <f t="shared" si="62"/>
        <v/>
      </c>
      <c r="AF85">
        <f t="shared" si="59"/>
        <v>1</v>
      </c>
      <c r="AG85" t="str">
        <f t="shared" si="60"/>
        <v/>
      </c>
    </row>
    <row r="86" spans="1:33" ht="15.75" thickBot="1" x14ac:dyDescent="0.3">
      <c r="A86" s="70"/>
      <c r="B86" s="38" t="str">
        <f t="shared" si="42"/>
        <v>PD</v>
      </c>
      <c r="C86" s="38" t="str">
        <f t="shared" si="46"/>
        <v/>
      </c>
      <c r="D86" s="38" t="str">
        <f t="shared" si="47"/>
        <v/>
      </c>
      <c r="E86" s="71"/>
      <c r="G86" s="82" t="str">
        <f>IF(Dashboard!K86="P","P",IF(Dashboard!L86="B","B",""))</f>
        <v/>
      </c>
      <c r="I86" s="37" t="str">
        <f t="shared" si="43"/>
        <v>TG</v>
      </c>
      <c r="K86" s="20" t="str">
        <f t="shared" si="49"/>
        <v/>
      </c>
      <c r="L86" s="20" t="str">
        <f t="shared" si="50"/>
        <v/>
      </c>
      <c r="N86" s="11" t="str">
        <f t="shared" si="51"/>
        <v/>
      </c>
      <c r="P86" s="61" t="str">
        <f t="shared" si="52"/>
        <v>N</v>
      </c>
      <c r="Q86" s="61" t="str">
        <f t="shared" si="53"/>
        <v>N</v>
      </c>
      <c r="R86" s="61" t="str">
        <f t="shared" si="54"/>
        <v>N</v>
      </c>
      <c r="S86" s="95"/>
      <c r="U86" t="str">
        <f>IF(Dashboard!K86="P",IF(U85="",1,U85+1),"")</f>
        <v/>
      </c>
      <c r="V86" t="str">
        <f>IF(Dashboard!L86="B",IF(V85="",1,V85+1),"")</f>
        <v/>
      </c>
      <c r="W86" s="1" t="str">
        <f t="shared" si="44"/>
        <v>00000</v>
      </c>
      <c r="X86" s="1" t="str">
        <f t="shared" si="44"/>
        <v>00000</v>
      </c>
      <c r="Y86" s="1" t="str">
        <f t="shared" si="63"/>
        <v>000000</v>
      </c>
      <c r="Z86" s="1" t="str">
        <f t="shared" si="64"/>
        <v>000000</v>
      </c>
      <c r="AA86" t="str">
        <f t="shared" si="55"/>
        <v>B</v>
      </c>
      <c r="AB86" t="str">
        <f t="shared" si="56"/>
        <v/>
      </c>
      <c r="AC86" t="str">
        <f t="shared" si="57"/>
        <v/>
      </c>
      <c r="AD86" t="str">
        <f t="shared" si="58"/>
        <v/>
      </c>
      <c r="AE86" t="str">
        <f t="shared" si="62"/>
        <v/>
      </c>
      <c r="AF86">
        <f t="shared" si="59"/>
        <v>1</v>
      </c>
      <c r="AG86" t="str">
        <f t="shared" si="60"/>
        <v/>
      </c>
    </row>
    <row r="87" spans="1:33" ht="15.75" thickBot="1" x14ac:dyDescent="0.3">
      <c r="A87" s="70"/>
      <c r="B87" s="38" t="str">
        <f t="shared" si="42"/>
        <v>PD</v>
      </c>
      <c r="C87" s="38" t="str">
        <f t="shared" si="46"/>
        <v/>
      </c>
      <c r="D87" s="38" t="str">
        <f t="shared" si="47"/>
        <v/>
      </c>
      <c r="E87" s="71"/>
      <c r="G87" s="82" t="str">
        <f>IF(Dashboard!K87="P","P",IF(Dashboard!L87="B","B",""))</f>
        <v/>
      </c>
      <c r="I87" s="37" t="str">
        <f t="shared" si="43"/>
        <v>TG</v>
      </c>
      <c r="K87" s="20" t="str">
        <f t="shared" si="49"/>
        <v/>
      </c>
      <c r="L87" s="20" t="str">
        <f t="shared" si="50"/>
        <v/>
      </c>
      <c r="N87" s="11" t="str">
        <f t="shared" si="51"/>
        <v/>
      </c>
      <c r="P87" s="61" t="str">
        <f t="shared" si="52"/>
        <v>N</v>
      </c>
      <c r="Q87" s="61" t="str">
        <f t="shared" si="53"/>
        <v>N</v>
      </c>
      <c r="R87" s="61" t="str">
        <f t="shared" si="54"/>
        <v>N</v>
      </c>
      <c r="S87" s="95"/>
      <c r="U87" t="str">
        <f>IF(Dashboard!K87="P",IF(U86="",1,U86+1),"")</f>
        <v/>
      </c>
      <c r="V87" t="str">
        <f>IF(Dashboard!L87="B",IF(V86="",1,V86+1),"")</f>
        <v/>
      </c>
      <c r="W87" s="1" t="str">
        <f t="shared" si="44"/>
        <v>00000</v>
      </c>
      <c r="X87" s="1" t="str">
        <f t="shared" si="44"/>
        <v>00000</v>
      </c>
      <c r="Y87" s="1" t="str">
        <f t="shared" si="63"/>
        <v>000000</v>
      </c>
      <c r="Z87" s="1" t="str">
        <f t="shared" si="64"/>
        <v>000000</v>
      </c>
      <c r="AA87" t="str">
        <f t="shared" si="55"/>
        <v>B</v>
      </c>
      <c r="AB87" t="str">
        <f t="shared" si="56"/>
        <v/>
      </c>
      <c r="AC87" t="str">
        <f t="shared" si="57"/>
        <v/>
      </c>
      <c r="AD87" t="str">
        <f t="shared" si="58"/>
        <v/>
      </c>
      <c r="AE87" t="str">
        <f t="shared" si="62"/>
        <v/>
      </c>
      <c r="AF87">
        <f t="shared" si="59"/>
        <v>1</v>
      </c>
      <c r="AG87" t="str">
        <f t="shared" si="60"/>
        <v/>
      </c>
    </row>
    <row r="88" spans="1:33" ht="15.75" thickBot="1" x14ac:dyDescent="0.3">
      <c r="A88" s="70"/>
      <c r="B88" s="38" t="str">
        <f t="shared" si="42"/>
        <v>PD</v>
      </c>
      <c r="C88" s="38" t="str">
        <f t="shared" si="46"/>
        <v/>
      </c>
      <c r="D88" s="38" t="str">
        <f t="shared" si="47"/>
        <v/>
      </c>
      <c r="E88" s="71"/>
      <c r="G88" s="82" t="str">
        <f>IF(Dashboard!K88="P","P",IF(Dashboard!L88="B","B",""))</f>
        <v/>
      </c>
      <c r="I88" s="37" t="str">
        <f t="shared" si="43"/>
        <v>TG</v>
      </c>
      <c r="K88" s="20" t="str">
        <f t="shared" si="49"/>
        <v/>
      </c>
      <c r="L88" s="20" t="str">
        <f t="shared" si="50"/>
        <v/>
      </c>
      <c r="N88" s="11" t="str">
        <f t="shared" si="51"/>
        <v/>
      </c>
      <c r="P88" s="61" t="str">
        <f t="shared" si="52"/>
        <v>N</v>
      </c>
      <c r="Q88" s="61" t="str">
        <f t="shared" si="53"/>
        <v>N</v>
      </c>
      <c r="R88" s="61" t="str">
        <f t="shared" si="54"/>
        <v>N</v>
      </c>
      <c r="S88" s="95"/>
      <c r="U88" t="str">
        <f>IF(Dashboard!K88="P",IF(U87="",1,U87+1),"")</f>
        <v/>
      </c>
      <c r="V88" t="str">
        <f>IF(Dashboard!L88="B",IF(V87="",1,V87+1),"")</f>
        <v/>
      </c>
      <c r="W88" s="1" t="str">
        <f t="shared" si="44"/>
        <v>00000</v>
      </c>
      <c r="X88" s="1" t="str">
        <f t="shared" si="44"/>
        <v>00000</v>
      </c>
      <c r="Y88" s="1" t="str">
        <f t="shared" si="63"/>
        <v>000000</v>
      </c>
      <c r="Z88" s="1" t="str">
        <f t="shared" si="64"/>
        <v>000000</v>
      </c>
      <c r="AA88" t="str">
        <f t="shared" si="55"/>
        <v>B</v>
      </c>
      <c r="AB88" t="str">
        <f t="shared" si="56"/>
        <v/>
      </c>
      <c r="AC88" t="str">
        <f t="shared" si="57"/>
        <v/>
      </c>
      <c r="AD88" t="str">
        <f t="shared" si="58"/>
        <v/>
      </c>
      <c r="AE88" t="str">
        <f t="shared" si="62"/>
        <v/>
      </c>
      <c r="AF88">
        <f t="shared" si="59"/>
        <v>1</v>
      </c>
      <c r="AG88" t="str">
        <f t="shared" si="60"/>
        <v/>
      </c>
    </row>
    <row r="89" spans="1:33" ht="15.75" thickBot="1" x14ac:dyDescent="0.3">
      <c r="A89" s="72"/>
      <c r="B89" s="38" t="str">
        <f t="shared" si="42"/>
        <v>PD</v>
      </c>
      <c r="C89" s="38" t="str">
        <f t="shared" si="46"/>
        <v/>
      </c>
      <c r="D89" s="38" t="str">
        <f t="shared" si="47"/>
        <v/>
      </c>
      <c r="E89" s="74"/>
      <c r="G89" s="83" t="str">
        <f>IF(Dashboard!K89="P","P",IF(Dashboard!L89="B","B",""))</f>
        <v/>
      </c>
      <c r="I89" s="37" t="str">
        <f t="shared" si="43"/>
        <v>TG</v>
      </c>
      <c r="J89" s="73"/>
      <c r="K89" s="20" t="str">
        <f t="shared" si="49"/>
        <v/>
      </c>
      <c r="L89" s="20" t="str">
        <f t="shared" si="50"/>
        <v/>
      </c>
      <c r="M89" s="73"/>
      <c r="N89" s="11" t="str">
        <f t="shared" si="51"/>
        <v/>
      </c>
      <c r="P89" s="61" t="str">
        <f t="shared" si="52"/>
        <v>N</v>
      </c>
      <c r="Q89" s="61" t="str">
        <f t="shared" si="53"/>
        <v>N</v>
      </c>
      <c r="R89" s="61" t="str">
        <f t="shared" si="54"/>
        <v>N</v>
      </c>
      <c r="S89" s="95"/>
      <c r="U89" t="str">
        <f>IF(Dashboard!K89="P",IF(U88="",1,U88+1),"")</f>
        <v/>
      </c>
      <c r="V89" t="str">
        <f>IF(Dashboard!L89="B",IF(V88="",1,V88+1),"")</f>
        <v/>
      </c>
      <c r="W89" s="1" t="str">
        <f t="shared" si="44"/>
        <v>00000</v>
      </c>
      <c r="X89" s="1" t="str">
        <f t="shared" si="44"/>
        <v>00000</v>
      </c>
      <c r="Y89" s="1" t="str">
        <f t="shared" si="63"/>
        <v>000000</v>
      </c>
      <c r="Z89" s="1" t="str">
        <f t="shared" si="64"/>
        <v>000000</v>
      </c>
      <c r="AA89" t="str">
        <f t="shared" si="55"/>
        <v>B</v>
      </c>
      <c r="AB89" t="str">
        <f t="shared" si="56"/>
        <v/>
      </c>
      <c r="AC89" t="str">
        <f t="shared" si="57"/>
        <v/>
      </c>
      <c r="AD89" t="str">
        <f t="shared" si="58"/>
        <v/>
      </c>
      <c r="AE89" t="str">
        <f t="shared" si="62"/>
        <v/>
      </c>
      <c r="AF89">
        <f t="shared" si="59"/>
        <v>1</v>
      </c>
      <c r="AG89" t="str">
        <f t="shared" si="60"/>
        <v/>
      </c>
    </row>
    <row r="90" spans="1:33" ht="15.75" thickBot="1" x14ac:dyDescent="0.3">
      <c r="A90" s="76"/>
      <c r="B90" s="38" t="str">
        <f t="shared" si="42"/>
        <v>PD</v>
      </c>
      <c r="C90" s="38" t="str">
        <f t="shared" si="46"/>
        <v/>
      </c>
      <c r="D90" s="38" t="str">
        <f t="shared" si="47"/>
        <v/>
      </c>
      <c r="E90" s="78"/>
      <c r="G90" s="81" t="str">
        <f>IF(Dashboard!K90="P","P",IF(Dashboard!L90="B","B",""))</f>
        <v/>
      </c>
      <c r="I90" s="37" t="str">
        <f t="shared" si="43"/>
        <v>TG</v>
      </c>
      <c r="J90" s="77"/>
      <c r="K90" s="20" t="str">
        <f t="shared" si="49"/>
        <v/>
      </c>
      <c r="L90" s="20" t="str">
        <f t="shared" si="50"/>
        <v/>
      </c>
      <c r="M90" s="77"/>
      <c r="N90" s="11" t="str">
        <f t="shared" si="51"/>
        <v/>
      </c>
      <c r="P90" s="61" t="str">
        <f t="shared" si="52"/>
        <v>N</v>
      </c>
      <c r="Q90" s="61" t="str">
        <f t="shared" si="53"/>
        <v>N</v>
      </c>
      <c r="R90" s="61" t="str">
        <f t="shared" si="54"/>
        <v>N</v>
      </c>
      <c r="S90" s="95"/>
      <c r="U90" t="str">
        <f>IF(Dashboard!K90="P",IF(U89="",1,U89+1),"")</f>
        <v/>
      </c>
      <c r="V90" t="str">
        <f>IF(Dashboard!L90="B",IF(V89="",1,V89+1),"")</f>
        <v/>
      </c>
      <c r="W90" s="1" t="str">
        <f t="shared" ref="W90:X100" si="65">IF(U85="",0,U85)&amp;IF(U86="",0,U86)&amp;IF(U87="",0,U87)&amp;IF(U88="",0,U88)&amp;IF(U89="",0,U89)</f>
        <v>00000</v>
      </c>
      <c r="X90" s="1" t="str">
        <f t="shared" si="65"/>
        <v>00000</v>
      </c>
      <c r="Y90" s="1" t="str">
        <f t="shared" si="63"/>
        <v>000000</v>
      </c>
      <c r="Z90" s="1" t="str">
        <f t="shared" si="64"/>
        <v>000000</v>
      </c>
      <c r="AA90" t="str">
        <f t="shared" si="55"/>
        <v>B</v>
      </c>
      <c r="AB90" t="str">
        <f t="shared" si="56"/>
        <v/>
      </c>
      <c r="AC90" t="str">
        <f t="shared" ref="AC90:AC121" si="66">IFERROR(VLOOKUP(AB90,$AN$3:$AO$40,2,FALSE),"")</f>
        <v/>
      </c>
      <c r="AD90" t="str">
        <f t="shared" si="58"/>
        <v/>
      </c>
      <c r="AE90" t="str">
        <f t="shared" si="62"/>
        <v/>
      </c>
      <c r="AF90">
        <f t="shared" si="59"/>
        <v>1</v>
      </c>
      <c r="AG90" t="str">
        <f t="shared" si="60"/>
        <v/>
      </c>
    </row>
    <row r="91" spans="1:33" ht="15.75" thickBot="1" x14ac:dyDescent="0.3">
      <c r="A91" s="70"/>
      <c r="B91" s="38" t="str">
        <f t="shared" si="42"/>
        <v>PD</v>
      </c>
      <c r="C91" s="38" t="str">
        <f t="shared" si="46"/>
        <v/>
      </c>
      <c r="D91" s="38" t="str">
        <f t="shared" si="47"/>
        <v/>
      </c>
      <c r="E91" s="71"/>
      <c r="G91" s="82" t="str">
        <f>IF(Dashboard!K91="P","P",IF(Dashboard!L91="B","B",""))</f>
        <v/>
      </c>
      <c r="I91" s="37" t="str">
        <f t="shared" si="43"/>
        <v>TG</v>
      </c>
      <c r="K91" s="20" t="str">
        <f t="shared" si="49"/>
        <v/>
      </c>
      <c r="L91" s="20" t="str">
        <f t="shared" si="50"/>
        <v/>
      </c>
      <c r="N91" s="11" t="str">
        <f t="shared" si="51"/>
        <v/>
      </c>
      <c r="P91" s="61" t="str">
        <f t="shared" si="52"/>
        <v>N</v>
      </c>
      <c r="Q91" s="61" t="str">
        <f t="shared" si="53"/>
        <v>N</v>
      </c>
      <c r="R91" s="61" t="str">
        <f t="shared" si="54"/>
        <v>N</v>
      </c>
      <c r="S91" s="95"/>
      <c r="U91" t="str">
        <f>IF(Dashboard!K91="P",IF(U90="",1,U90+1),"")</f>
        <v/>
      </c>
      <c r="V91" t="str">
        <f>IF(Dashboard!L91="B",IF(V90="",1,V90+1),"")</f>
        <v/>
      </c>
      <c r="W91" s="1" t="str">
        <f t="shared" si="65"/>
        <v>00000</v>
      </c>
      <c r="X91" s="1" t="str">
        <f t="shared" si="65"/>
        <v>00000</v>
      </c>
      <c r="Y91" s="1" t="str">
        <f t="shared" si="63"/>
        <v>000000</v>
      </c>
      <c r="Z91" s="1" t="str">
        <f t="shared" si="64"/>
        <v>000000</v>
      </c>
      <c r="AA91" t="str">
        <f t="shared" si="55"/>
        <v>B</v>
      </c>
      <c r="AB91" t="str">
        <f t="shared" si="56"/>
        <v/>
      </c>
      <c r="AC91" t="str">
        <f t="shared" si="66"/>
        <v/>
      </c>
      <c r="AD91" t="str">
        <f t="shared" si="58"/>
        <v/>
      </c>
      <c r="AE91" t="str">
        <f t="shared" si="62"/>
        <v/>
      </c>
      <c r="AF91">
        <f t="shared" si="59"/>
        <v>1</v>
      </c>
      <c r="AG91" t="str">
        <f t="shared" si="60"/>
        <v/>
      </c>
    </row>
    <row r="92" spans="1:33" ht="15.75" thickBot="1" x14ac:dyDescent="0.3">
      <c r="A92" s="70"/>
      <c r="B92" s="38" t="str">
        <f t="shared" si="42"/>
        <v>PD</v>
      </c>
      <c r="C92" s="38" t="str">
        <f t="shared" si="46"/>
        <v/>
      </c>
      <c r="D92" s="38" t="str">
        <f t="shared" si="47"/>
        <v/>
      </c>
      <c r="E92" s="71"/>
      <c r="G92" s="82" t="str">
        <f>IF(Dashboard!K92="P","P",IF(Dashboard!L92="B","B",""))</f>
        <v/>
      </c>
      <c r="I92" s="37" t="str">
        <f t="shared" si="43"/>
        <v>TG</v>
      </c>
      <c r="K92" s="20" t="str">
        <f t="shared" si="49"/>
        <v/>
      </c>
      <c r="L92" s="20" t="str">
        <f t="shared" si="50"/>
        <v/>
      </c>
      <c r="N92" s="11" t="str">
        <f t="shared" si="51"/>
        <v/>
      </c>
      <c r="P92" s="61" t="str">
        <f t="shared" si="52"/>
        <v>N</v>
      </c>
      <c r="Q92" s="61" t="str">
        <f t="shared" si="53"/>
        <v>N</v>
      </c>
      <c r="R92" s="61" t="str">
        <f t="shared" si="54"/>
        <v>N</v>
      </c>
      <c r="S92" s="95"/>
      <c r="U92" t="str">
        <f>IF(Dashboard!K92="P",IF(U91="",1,U91+1),"")</f>
        <v/>
      </c>
      <c r="V92" t="str">
        <f>IF(Dashboard!L92="B",IF(V91="",1,V91+1),"")</f>
        <v/>
      </c>
      <c r="W92" s="1" t="str">
        <f t="shared" si="65"/>
        <v>00000</v>
      </c>
      <c r="X92" s="1" t="str">
        <f t="shared" si="65"/>
        <v>00000</v>
      </c>
      <c r="Y92" s="1" t="str">
        <f t="shared" si="63"/>
        <v>000000</v>
      </c>
      <c r="Z92" s="1" t="str">
        <f t="shared" si="64"/>
        <v>000000</v>
      </c>
      <c r="AA92" t="str">
        <f t="shared" si="55"/>
        <v>B</v>
      </c>
      <c r="AB92" t="str">
        <f t="shared" si="56"/>
        <v/>
      </c>
      <c r="AC92" t="str">
        <f t="shared" si="66"/>
        <v/>
      </c>
      <c r="AD92" t="str">
        <f t="shared" si="58"/>
        <v/>
      </c>
      <c r="AE92" t="str">
        <f t="shared" si="62"/>
        <v/>
      </c>
      <c r="AF92">
        <f t="shared" si="59"/>
        <v>1</v>
      </c>
      <c r="AG92" t="str">
        <f t="shared" si="60"/>
        <v/>
      </c>
    </row>
    <row r="93" spans="1:33" ht="15.75" thickBot="1" x14ac:dyDescent="0.3">
      <c r="A93" s="70"/>
      <c r="B93" s="38" t="str">
        <f t="shared" si="42"/>
        <v>PD</v>
      </c>
      <c r="C93" s="38" t="str">
        <f t="shared" si="46"/>
        <v/>
      </c>
      <c r="D93" s="38" t="str">
        <f t="shared" si="47"/>
        <v/>
      </c>
      <c r="E93" s="71"/>
      <c r="G93" s="82" t="str">
        <f>IF(Dashboard!K93="P","P",IF(Dashboard!L93="B","B",""))</f>
        <v/>
      </c>
      <c r="I93" s="37" t="str">
        <f t="shared" si="43"/>
        <v>TG</v>
      </c>
      <c r="K93" s="20" t="str">
        <f t="shared" si="49"/>
        <v/>
      </c>
      <c r="L93" s="20" t="str">
        <f t="shared" si="50"/>
        <v/>
      </c>
      <c r="N93" s="11" t="str">
        <f t="shared" si="51"/>
        <v/>
      </c>
      <c r="P93" s="61" t="str">
        <f t="shared" si="52"/>
        <v>N</v>
      </c>
      <c r="Q93" s="61" t="str">
        <f t="shared" si="53"/>
        <v>N</v>
      </c>
      <c r="R93" s="61" t="str">
        <f t="shared" si="54"/>
        <v>N</v>
      </c>
      <c r="S93" s="95"/>
      <c r="U93" t="str">
        <f>IF(Dashboard!K93="P",IF(U92="",1,U92+1),"")</f>
        <v/>
      </c>
      <c r="V93" t="str">
        <f>IF(Dashboard!L93="B",IF(V92="",1,V92+1),"")</f>
        <v/>
      </c>
      <c r="W93" s="1" t="str">
        <f t="shared" si="65"/>
        <v>00000</v>
      </c>
      <c r="X93" s="1" t="str">
        <f t="shared" si="65"/>
        <v>00000</v>
      </c>
      <c r="Y93" s="1" t="str">
        <f t="shared" si="63"/>
        <v>000000</v>
      </c>
      <c r="Z93" s="1" t="str">
        <f t="shared" si="64"/>
        <v>000000</v>
      </c>
      <c r="AA93" t="str">
        <f t="shared" si="55"/>
        <v>B</v>
      </c>
      <c r="AB93" t="str">
        <f t="shared" si="56"/>
        <v/>
      </c>
      <c r="AC93" t="str">
        <f t="shared" si="66"/>
        <v/>
      </c>
      <c r="AD93" t="str">
        <f t="shared" si="58"/>
        <v/>
      </c>
      <c r="AE93" t="str">
        <f t="shared" si="62"/>
        <v/>
      </c>
      <c r="AF93">
        <f t="shared" si="59"/>
        <v>1</v>
      </c>
      <c r="AG93" t="str">
        <f t="shared" si="60"/>
        <v/>
      </c>
    </row>
    <row r="94" spans="1:33" ht="15.75" thickBot="1" x14ac:dyDescent="0.3">
      <c r="A94" s="72"/>
      <c r="B94" s="38" t="str">
        <f t="shared" si="42"/>
        <v>PD</v>
      </c>
      <c r="C94" s="38" t="str">
        <f t="shared" si="46"/>
        <v/>
      </c>
      <c r="D94" s="38" t="str">
        <f t="shared" si="47"/>
        <v/>
      </c>
      <c r="E94" s="74"/>
      <c r="G94" s="83" t="str">
        <f>IF(Dashboard!K94="P","P",IF(Dashboard!L94="B","B",""))</f>
        <v/>
      </c>
      <c r="I94" s="37" t="str">
        <f t="shared" si="43"/>
        <v>TG</v>
      </c>
      <c r="J94" s="73"/>
      <c r="K94" s="20" t="str">
        <f t="shared" si="49"/>
        <v/>
      </c>
      <c r="L94" s="20" t="str">
        <f t="shared" si="50"/>
        <v/>
      </c>
      <c r="M94" s="73"/>
      <c r="N94" s="11" t="str">
        <f t="shared" si="51"/>
        <v/>
      </c>
      <c r="P94" s="61" t="str">
        <f t="shared" si="52"/>
        <v>N</v>
      </c>
      <c r="Q94" s="61" t="str">
        <f t="shared" si="53"/>
        <v>N</v>
      </c>
      <c r="R94" s="61" t="str">
        <f t="shared" si="54"/>
        <v>N</v>
      </c>
      <c r="S94" s="95"/>
      <c r="U94" t="str">
        <f>IF(Dashboard!K94="P",IF(U93="",1,U93+1),"")</f>
        <v/>
      </c>
      <c r="V94" t="str">
        <f>IF(Dashboard!L94="B",IF(V93="",1,V93+1),"")</f>
        <v/>
      </c>
      <c r="W94" s="1" t="str">
        <f t="shared" si="65"/>
        <v>00000</v>
      </c>
      <c r="X94" s="1" t="str">
        <f t="shared" si="65"/>
        <v>00000</v>
      </c>
      <c r="Y94" s="1" t="str">
        <f t="shared" si="63"/>
        <v>000000</v>
      </c>
      <c r="Z94" s="1" t="str">
        <f t="shared" si="64"/>
        <v>000000</v>
      </c>
      <c r="AA94" t="str">
        <f t="shared" si="55"/>
        <v>B</v>
      </c>
      <c r="AB94" t="str">
        <f t="shared" si="56"/>
        <v/>
      </c>
      <c r="AC94" t="str">
        <f t="shared" si="66"/>
        <v/>
      </c>
      <c r="AD94" t="str">
        <f t="shared" si="58"/>
        <v/>
      </c>
      <c r="AE94" t="str">
        <f t="shared" si="62"/>
        <v/>
      </c>
      <c r="AF94">
        <f t="shared" si="59"/>
        <v>1</v>
      </c>
      <c r="AG94" t="str">
        <f t="shared" si="60"/>
        <v/>
      </c>
    </row>
    <row r="95" spans="1:33" ht="15.75" thickBot="1" x14ac:dyDescent="0.3">
      <c r="A95" s="76"/>
      <c r="B95" s="38" t="str">
        <f t="shared" si="42"/>
        <v>PD</v>
      </c>
      <c r="C95" s="38" t="str">
        <f t="shared" si="46"/>
        <v/>
      </c>
      <c r="D95" s="38" t="str">
        <f t="shared" si="47"/>
        <v/>
      </c>
      <c r="E95" s="78"/>
      <c r="G95" s="81" t="str">
        <f>IF(Dashboard!K95="P","P",IF(Dashboard!L95="B","B",""))</f>
        <v/>
      </c>
      <c r="I95" s="37" t="str">
        <f t="shared" si="43"/>
        <v>TG</v>
      </c>
      <c r="J95" s="77"/>
      <c r="K95" s="20" t="str">
        <f t="shared" si="49"/>
        <v/>
      </c>
      <c r="L95" s="20" t="str">
        <f t="shared" si="50"/>
        <v/>
      </c>
      <c r="M95" s="77"/>
      <c r="N95" s="11" t="str">
        <f t="shared" si="51"/>
        <v/>
      </c>
      <c r="P95" s="61" t="str">
        <f t="shared" si="52"/>
        <v>N</v>
      </c>
      <c r="Q95" s="61" t="str">
        <f t="shared" si="53"/>
        <v>N</v>
      </c>
      <c r="R95" s="61" t="str">
        <f t="shared" si="54"/>
        <v>N</v>
      </c>
      <c r="S95" s="95"/>
      <c r="U95" t="str">
        <f>IF(Dashboard!K95="P",IF(U94="",1,U94+1),"")</f>
        <v/>
      </c>
      <c r="V95" t="str">
        <f>IF(Dashboard!L95="B",IF(V94="",1,V94+1),"")</f>
        <v/>
      </c>
      <c r="W95" s="1" t="str">
        <f t="shared" si="65"/>
        <v>00000</v>
      </c>
      <c r="X95" s="1" t="str">
        <f t="shared" si="65"/>
        <v>00000</v>
      </c>
      <c r="Y95" s="1" t="str">
        <f t="shared" si="63"/>
        <v>000000</v>
      </c>
      <c r="Z95" s="1" t="str">
        <f t="shared" si="64"/>
        <v>000000</v>
      </c>
      <c r="AA95" t="str">
        <f t="shared" si="55"/>
        <v>B</v>
      </c>
      <c r="AB95" t="str">
        <f t="shared" si="56"/>
        <v/>
      </c>
      <c r="AC95" t="str">
        <f t="shared" si="66"/>
        <v/>
      </c>
      <c r="AD95" t="str">
        <f t="shared" si="58"/>
        <v/>
      </c>
      <c r="AE95" t="str">
        <f t="shared" si="62"/>
        <v/>
      </c>
      <c r="AF95">
        <f t="shared" si="59"/>
        <v>1</v>
      </c>
      <c r="AG95" t="str">
        <f t="shared" si="60"/>
        <v/>
      </c>
    </row>
    <row r="96" spans="1:33" ht="15.75" thickBot="1" x14ac:dyDescent="0.3">
      <c r="A96" s="70"/>
      <c r="B96" s="38" t="str">
        <f t="shared" si="42"/>
        <v>PD</v>
      </c>
      <c r="C96" s="38" t="str">
        <f t="shared" si="46"/>
        <v/>
      </c>
      <c r="D96" s="38" t="str">
        <f t="shared" si="47"/>
        <v/>
      </c>
      <c r="E96" s="71"/>
      <c r="G96" s="82" t="str">
        <f>IF(Dashboard!K96="P","P",IF(Dashboard!L96="B","B",""))</f>
        <v/>
      </c>
      <c r="I96" s="37" t="str">
        <f t="shared" si="43"/>
        <v>TG</v>
      </c>
      <c r="K96" s="20" t="str">
        <f t="shared" si="49"/>
        <v/>
      </c>
      <c r="L96" s="20" t="str">
        <f t="shared" si="50"/>
        <v/>
      </c>
      <c r="N96" s="11" t="str">
        <f t="shared" si="51"/>
        <v/>
      </c>
      <c r="P96" s="61" t="str">
        <f t="shared" si="52"/>
        <v>N</v>
      </c>
      <c r="Q96" s="61" t="str">
        <f t="shared" si="53"/>
        <v>N</v>
      </c>
      <c r="R96" s="61" t="str">
        <f t="shared" si="54"/>
        <v>N</v>
      </c>
      <c r="S96" s="95"/>
      <c r="U96" t="str">
        <f>IF(Dashboard!K96="P",IF(U95="",1,U95+1),"")</f>
        <v/>
      </c>
      <c r="V96" t="str">
        <f>IF(Dashboard!L96="B",IF(V95="",1,V95+1),"")</f>
        <v/>
      </c>
      <c r="W96" s="1" t="str">
        <f t="shared" si="65"/>
        <v>00000</v>
      </c>
      <c r="X96" s="1" t="str">
        <f t="shared" si="65"/>
        <v>00000</v>
      </c>
      <c r="Y96" s="1" t="str">
        <f t="shared" si="63"/>
        <v>000000</v>
      </c>
      <c r="Z96" s="1" t="str">
        <f t="shared" si="64"/>
        <v>000000</v>
      </c>
      <c r="AA96" t="str">
        <f t="shared" si="55"/>
        <v>B</v>
      </c>
      <c r="AB96" t="str">
        <f t="shared" si="56"/>
        <v/>
      </c>
      <c r="AC96" t="str">
        <f t="shared" si="66"/>
        <v/>
      </c>
      <c r="AD96" t="str">
        <f t="shared" si="58"/>
        <v/>
      </c>
      <c r="AE96" t="str">
        <f t="shared" si="62"/>
        <v/>
      </c>
      <c r="AF96">
        <f t="shared" si="59"/>
        <v>1</v>
      </c>
      <c r="AG96" t="str">
        <f t="shared" si="60"/>
        <v/>
      </c>
    </row>
    <row r="97" spans="1:33" ht="15.75" thickBot="1" x14ac:dyDescent="0.3">
      <c r="A97" s="70"/>
      <c r="B97" s="38" t="str">
        <f t="shared" si="42"/>
        <v>PD</v>
      </c>
      <c r="E97" s="71"/>
      <c r="G97" s="82" t="str">
        <f>IF(Dashboard!K97="P","P",IF(Dashboard!L97="B","B",""))</f>
        <v/>
      </c>
      <c r="I97" s="37" t="str">
        <f t="shared" si="43"/>
        <v>TG</v>
      </c>
      <c r="K97" s="20" t="str">
        <f t="shared" si="49"/>
        <v/>
      </c>
      <c r="L97" s="20" t="str">
        <f t="shared" si="50"/>
        <v/>
      </c>
      <c r="N97" s="11" t="str">
        <f t="shared" si="51"/>
        <v/>
      </c>
      <c r="P97" s="61" t="str">
        <f t="shared" si="52"/>
        <v>N</v>
      </c>
      <c r="Q97" s="61" t="str">
        <f t="shared" si="53"/>
        <v>N</v>
      </c>
      <c r="R97" s="61" t="str">
        <f t="shared" si="54"/>
        <v>N</v>
      </c>
      <c r="S97" s="95"/>
      <c r="U97" t="str">
        <f>IF(Dashboard!K97="P",IF(U96="",1,U96+1),"")</f>
        <v/>
      </c>
      <c r="V97" t="str">
        <f>IF(Dashboard!L97="B",IF(V96="",1,V96+1),"")</f>
        <v/>
      </c>
      <c r="W97" s="1" t="str">
        <f t="shared" si="65"/>
        <v>00000</v>
      </c>
      <c r="X97" s="1" t="str">
        <f t="shared" si="65"/>
        <v>00000</v>
      </c>
      <c r="Y97" s="1" t="str">
        <f t="shared" si="63"/>
        <v>000000</v>
      </c>
      <c r="Z97" s="1" t="str">
        <f t="shared" si="64"/>
        <v>000000</v>
      </c>
      <c r="AA97" t="str">
        <f t="shared" si="55"/>
        <v>B</v>
      </c>
      <c r="AB97" t="str">
        <f t="shared" si="56"/>
        <v/>
      </c>
      <c r="AC97" t="str">
        <f t="shared" si="66"/>
        <v/>
      </c>
      <c r="AD97" t="str">
        <f t="shared" si="58"/>
        <v/>
      </c>
      <c r="AE97" t="str">
        <f t="shared" si="62"/>
        <v/>
      </c>
      <c r="AF97">
        <f t="shared" si="59"/>
        <v>1</v>
      </c>
      <c r="AG97" t="str">
        <f t="shared" si="60"/>
        <v/>
      </c>
    </row>
    <row r="98" spans="1:33" ht="15.75" thickBot="1" x14ac:dyDescent="0.3">
      <c r="A98" s="70"/>
      <c r="B98" s="38" t="str">
        <f t="shared" si="42"/>
        <v>PD</v>
      </c>
      <c r="E98" s="71"/>
      <c r="G98" s="82" t="str">
        <f>IF(Dashboard!K98="P","P",IF(Dashboard!L98="B","B",""))</f>
        <v/>
      </c>
      <c r="I98" s="37" t="str">
        <f t="shared" si="43"/>
        <v>TG</v>
      </c>
      <c r="K98" s="20" t="str">
        <f t="shared" si="49"/>
        <v/>
      </c>
      <c r="L98" s="20" t="str">
        <f t="shared" si="50"/>
        <v/>
      </c>
      <c r="N98" s="11" t="str">
        <f t="shared" si="51"/>
        <v/>
      </c>
      <c r="P98" s="61" t="str">
        <f t="shared" si="52"/>
        <v>N</v>
      </c>
      <c r="Q98" s="61" t="str">
        <f t="shared" si="53"/>
        <v>N</v>
      </c>
      <c r="R98" s="61" t="str">
        <f t="shared" si="54"/>
        <v>N</v>
      </c>
      <c r="S98" s="95"/>
      <c r="U98" t="str">
        <f>IF(Dashboard!K98="P",IF(U97="",1,U97+1),"")</f>
        <v/>
      </c>
      <c r="V98" t="str">
        <f>IF(Dashboard!L98="B",IF(V97="",1,V97+1),"")</f>
        <v/>
      </c>
      <c r="W98" s="1" t="str">
        <f t="shared" si="65"/>
        <v>00000</v>
      </c>
      <c r="X98" s="1" t="str">
        <f t="shared" si="65"/>
        <v>00000</v>
      </c>
      <c r="Y98" s="1" t="str">
        <f t="shared" si="63"/>
        <v>000000</v>
      </c>
      <c r="Z98" s="1" t="str">
        <f t="shared" si="64"/>
        <v>000000</v>
      </c>
      <c r="AA98" t="str">
        <f t="shared" si="55"/>
        <v>B</v>
      </c>
      <c r="AB98" t="str">
        <f t="shared" si="56"/>
        <v/>
      </c>
      <c r="AC98" t="str">
        <f t="shared" si="66"/>
        <v/>
      </c>
      <c r="AD98" t="str">
        <f t="shared" si="58"/>
        <v/>
      </c>
      <c r="AE98" t="str">
        <f t="shared" si="62"/>
        <v/>
      </c>
      <c r="AF98">
        <f t="shared" si="59"/>
        <v>1</v>
      </c>
      <c r="AG98" t="str">
        <f t="shared" si="60"/>
        <v/>
      </c>
    </row>
    <row r="99" spans="1:33" ht="15.75" thickBot="1" x14ac:dyDescent="0.3">
      <c r="A99" s="72"/>
      <c r="B99" s="38" t="str">
        <f t="shared" si="42"/>
        <v>PD</v>
      </c>
      <c r="C99" s="73"/>
      <c r="D99" s="73"/>
      <c r="E99" s="74"/>
      <c r="G99" s="83" t="str">
        <f>IF(Dashboard!K99="P","P",IF(Dashboard!L99="B","B",""))</f>
        <v/>
      </c>
      <c r="I99" s="37" t="str">
        <f t="shared" si="43"/>
        <v>TG</v>
      </c>
      <c r="J99" s="73"/>
      <c r="K99" s="20" t="str">
        <f t="shared" si="49"/>
        <v/>
      </c>
      <c r="L99" s="20" t="str">
        <f t="shared" si="50"/>
        <v/>
      </c>
      <c r="M99" s="73"/>
      <c r="N99" s="11" t="str">
        <f t="shared" si="51"/>
        <v/>
      </c>
      <c r="P99" s="61" t="str">
        <f t="shared" si="52"/>
        <v>N</v>
      </c>
      <c r="Q99" s="61" t="str">
        <f t="shared" si="53"/>
        <v>N</v>
      </c>
      <c r="R99" s="61" t="str">
        <f t="shared" si="54"/>
        <v>N</v>
      </c>
      <c r="S99" s="95"/>
      <c r="U99" t="str">
        <f>IF(Dashboard!K99="P",IF(U98="",1,U98+1),"")</f>
        <v/>
      </c>
      <c r="V99" t="str">
        <f>IF(Dashboard!L99="B",IF(V98="",1,V98+1),"")</f>
        <v/>
      </c>
      <c r="W99" s="1" t="str">
        <f t="shared" si="65"/>
        <v>00000</v>
      </c>
      <c r="X99" s="1" t="str">
        <f t="shared" si="65"/>
        <v>00000</v>
      </c>
      <c r="Y99" s="1" t="str">
        <f t="shared" si="63"/>
        <v>000000</v>
      </c>
      <c r="Z99" s="1" t="str">
        <f t="shared" si="64"/>
        <v>000000</v>
      </c>
      <c r="AA99" t="str">
        <f t="shared" si="55"/>
        <v>B</v>
      </c>
      <c r="AB99" t="str">
        <f t="shared" si="56"/>
        <v/>
      </c>
      <c r="AC99" t="str">
        <f t="shared" si="66"/>
        <v/>
      </c>
      <c r="AD99" t="str">
        <f t="shared" si="58"/>
        <v/>
      </c>
      <c r="AE99" t="str">
        <f t="shared" si="62"/>
        <v/>
      </c>
      <c r="AF99">
        <f t="shared" si="59"/>
        <v>1</v>
      </c>
      <c r="AG99" t="str">
        <f t="shared" si="60"/>
        <v/>
      </c>
    </row>
    <row r="100" spans="1:33" ht="15.75" thickBot="1" x14ac:dyDescent="0.3">
      <c r="A100" s="76"/>
      <c r="B100" s="38" t="str">
        <f t="shared" si="42"/>
        <v>PD</v>
      </c>
      <c r="C100" s="77"/>
      <c r="D100" s="77"/>
      <c r="E100" s="78"/>
      <c r="G100" s="81" t="str">
        <f>IF(Dashboard!K100="P","P",IF(Dashboard!L100="B","B",""))</f>
        <v/>
      </c>
      <c r="I100" s="37" t="str">
        <f t="shared" si="43"/>
        <v>TG</v>
      </c>
      <c r="J100" s="77"/>
      <c r="K100" s="20" t="str">
        <f t="shared" si="49"/>
        <v/>
      </c>
      <c r="L100" s="20" t="str">
        <f t="shared" si="50"/>
        <v/>
      </c>
      <c r="M100" s="77"/>
      <c r="N100" s="11" t="str">
        <f t="shared" si="51"/>
        <v/>
      </c>
      <c r="P100" s="61" t="str">
        <f t="shared" si="52"/>
        <v>N</v>
      </c>
      <c r="Q100" s="61" t="str">
        <f t="shared" si="53"/>
        <v>N</v>
      </c>
      <c r="R100" s="61" t="str">
        <f t="shared" si="54"/>
        <v>N</v>
      </c>
      <c r="S100" s="95"/>
      <c r="U100" t="str">
        <f>IF(Dashboard!K100="P",IF(U99="",1,U99+1),"")</f>
        <v/>
      </c>
      <c r="V100" t="str">
        <f>IF(Dashboard!L100="B",IF(V99="",1,V99+1),"")</f>
        <v/>
      </c>
      <c r="W100" s="1" t="str">
        <f t="shared" si="65"/>
        <v>00000</v>
      </c>
      <c r="X100" s="1" t="str">
        <f t="shared" si="65"/>
        <v>00000</v>
      </c>
      <c r="Y100" s="1" t="str">
        <f t="shared" si="63"/>
        <v>000000</v>
      </c>
      <c r="Z100" s="1" t="str">
        <f t="shared" si="64"/>
        <v>000000</v>
      </c>
      <c r="AA100" t="str">
        <f t="shared" si="55"/>
        <v>B</v>
      </c>
      <c r="AB100" t="str">
        <f t="shared" si="56"/>
        <v/>
      </c>
      <c r="AC100" t="str">
        <f t="shared" si="66"/>
        <v/>
      </c>
      <c r="AD100" t="str">
        <f t="shared" si="58"/>
        <v/>
      </c>
      <c r="AE100" t="str">
        <f t="shared" si="62"/>
        <v/>
      </c>
      <c r="AF100">
        <f t="shared" si="59"/>
        <v>1</v>
      </c>
      <c r="AG100" t="str">
        <f t="shared" si="60"/>
        <v/>
      </c>
    </row>
    <row r="101" spans="1:33" ht="15.75" thickBot="1" x14ac:dyDescent="0.3">
      <c r="A101" s="70"/>
      <c r="B101" s="38" t="str">
        <f t="shared" si="42"/>
        <v>PD</v>
      </c>
      <c r="E101" s="71"/>
      <c r="G101" s="82" t="str">
        <f>IF(Dashboard!K101="P","P",IF(Dashboard!L101="B","B",""))</f>
        <v/>
      </c>
      <c r="I101" s="37" t="str">
        <f t="shared" si="43"/>
        <v>TG</v>
      </c>
      <c r="K101" s="20" t="str">
        <f t="shared" si="49"/>
        <v/>
      </c>
      <c r="L101" s="20" t="str">
        <f t="shared" si="50"/>
        <v/>
      </c>
      <c r="N101" s="11" t="str">
        <f t="shared" si="51"/>
        <v/>
      </c>
      <c r="R101" s="70"/>
      <c r="U101" t="str">
        <f>IF(Dashboard!K101="P",IF(U100="",1,U100+1),"")</f>
        <v/>
      </c>
      <c r="V101" t="str">
        <f>IF(Dashboard!L101="B",IF(V100="",1,V100+1),"")</f>
        <v/>
      </c>
      <c r="Y101" s="1" t="str">
        <f t="shared" si="63"/>
        <v>000000</v>
      </c>
      <c r="Z101" s="1" t="str">
        <f t="shared" si="64"/>
        <v>000000</v>
      </c>
      <c r="AB101" t="str">
        <f t="shared" si="56"/>
        <v/>
      </c>
      <c r="AC101" t="str">
        <f t="shared" si="66"/>
        <v/>
      </c>
      <c r="AD101" t="str">
        <f t="shared" si="58"/>
        <v/>
      </c>
      <c r="AE101" t="str">
        <f t="shared" si="62"/>
        <v/>
      </c>
      <c r="AF101">
        <f t="shared" si="59"/>
        <v>1</v>
      </c>
      <c r="AG101" t="str">
        <f t="shared" si="60"/>
        <v/>
      </c>
    </row>
    <row r="102" spans="1:33" ht="15.75" thickBot="1" x14ac:dyDescent="0.3">
      <c r="B102" s="38" t="str">
        <f t="shared" si="42"/>
        <v>PD</v>
      </c>
      <c r="G102" s="82" t="str">
        <f>IF(Dashboard!K102="P","P",IF(Dashboard!L102="B","B",""))</f>
        <v/>
      </c>
      <c r="I102" s="37" t="str">
        <f t="shared" si="43"/>
        <v>TG</v>
      </c>
      <c r="K102" s="20" t="str">
        <f t="shared" si="49"/>
        <v/>
      </c>
      <c r="L102" s="20" t="str">
        <f t="shared" si="50"/>
        <v/>
      </c>
      <c r="N102" s="11" t="str">
        <f t="shared" si="51"/>
        <v/>
      </c>
      <c r="R102" s="72"/>
      <c r="U102" t="str">
        <f>IF(Dashboard!K102="P",IF(U101="",1,U101+1),"")</f>
        <v/>
      </c>
      <c r="V102" t="str">
        <f>IF(Dashboard!L102="B",IF(V101="",1,V101+1),"")</f>
        <v/>
      </c>
      <c r="Y102" s="1" t="str">
        <f t="shared" si="63"/>
        <v>000000</v>
      </c>
      <c r="Z102" s="1" t="str">
        <f t="shared" si="64"/>
        <v>000000</v>
      </c>
      <c r="AB102" t="str">
        <f t="shared" si="56"/>
        <v/>
      </c>
      <c r="AC102" t="str">
        <f t="shared" si="66"/>
        <v/>
      </c>
      <c r="AD102" t="str">
        <f t="shared" si="58"/>
        <v/>
      </c>
      <c r="AE102" t="str">
        <f t="shared" si="62"/>
        <v/>
      </c>
      <c r="AF102">
        <f t="shared" si="59"/>
        <v>1</v>
      </c>
      <c r="AG102" t="str">
        <f t="shared" si="60"/>
        <v/>
      </c>
    </row>
    <row r="103" spans="1:33" ht="15.75" thickBot="1" x14ac:dyDescent="0.3">
      <c r="B103" s="38" t="str">
        <f t="shared" si="42"/>
        <v>PD</v>
      </c>
      <c r="G103" s="82" t="str">
        <f>IF(Dashboard!K103="P","P",IF(Dashboard!L103="B","B",""))</f>
        <v/>
      </c>
      <c r="I103" s="37" t="str">
        <f t="shared" si="43"/>
        <v>TG</v>
      </c>
      <c r="K103" s="20" t="str">
        <f t="shared" si="49"/>
        <v/>
      </c>
      <c r="L103" s="20" t="str">
        <f t="shared" si="50"/>
        <v/>
      </c>
      <c r="N103" s="11" t="str">
        <f t="shared" si="51"/>
        <v/>
      </c>
      <c r="U103" t="str">
        <f>IF(Dashboard!K103="P",IF(U102="",1,U102+1),"")</f>
        <v/>
      </c>
      <c r="V103" t="str">
        <f>IF(Dashboard!L103="B",IF(V102="",1,V102+1),"")</f>
        <v/>
      </c>
      <c r="Y103" s="1" t="str">
        <f t="shared" si="63"/>
        <v>000000</v>
      </c>
      <c r="Z103" s="1" t="str">
        <f t="shared" si="64"/>
        <v>000000</v>
      </c>
      <c r="AB103" t="str">
        <f t="shared" si="56"/>
        <v/>
      </c>
      <c r="AC103" t="str">
        <f t="shared" si="66"/>
        <v/>
      </c>
      <c r="AD103" t="str">
        <f t="shared" si="58"/>
        <v/>
      </c>
      <c r="AE103" t="str">
        <f t="shared" si="62"/>
        <v/>
      </c>
      <c r="AF103">
        <f t="shared" si="59"/>
        <v>1</v>
      </c>
      <c r="AG103" t="str">
        <f t="shared" si="60"/>
        <v/>
      </c>
    </row>
    <row r="104" spans="1:33" ht="15.75" thickBot="1" x14ac:dyDescent="0.3">
      <c r="B104" s="38" t="str">
        <f t="shared" si="42"/>
        <v>PD</v>
      </c>
      <c r="G104" s="83" t="str">
        <f>IF(Dashboard!K104="P","P",IF(Dashboard!L104="B","B",""))</f>
        <v/>
      </c>
      <c r="I104" s="37" t="str">
        <f t="shared" si="43"/>
        <v>TG</v>
      </c>
      <c r="K104" s="20" t="str">
        <f t="shared" si="49"/>
        <v/>
      </c>
      <c r="L104" s="20" t="str">
        <f t="shared" si="50"/>
        <v/>
      </c>
      <c r="N104" s="11" t="str">
        <f t="shared" si="51"/>
        <v/>
      </c>
      <c r="U104" t="str">
        <f>IF(Dashboard!K104="P",IF(U103="",1,U103+1),"")</f>
        <v/>
      </c>
      <c r="V104" t="str">
        <f>IF(Dashboard!L104="B",IF(V103="",1,V103+1),"")</f>
        <v/>
      </c>
      <c r="Y104" s="1" t="str">
        <f t="shared" si="63"/>
        <v>000000</v>
      </c>
      <c r="Z104" s="1" t="str">
        <f t="shared" si="64"/>
        <v>000000</v>
      </c>
      <c r="AB104" t="str">
        <f t="shared" si="56"/>
        <v/>
      </c>
      <c r="AC104" t="str">
        <f t="shared" si="66"/>
        <v/>
      </c>
      <c r="AD104" t="str">
        <f t="shared" si="58"/>
        <v/>
      </c>
      <c r="AE104" t="str">
        <f t="shared" si="62"/>
        <v/>
      </c>
      <c r="AF104">
        <f t="shared" si="59"/>
        <v>1</v>
      </c>
      <c r="AG104" t="str">
        <f t="shared" si="60"/>
        <v/>
      </c>
    </row>
    <row r="105" spans="1:33" ht="15.75" thickBot="1" x14ac:dyDescent="0.3">
      <c r="B105" s="38" t="str">
        <f t="shared" si="42"/>
        <v>PD</v>
      </c>
      <c r="G105" s="81" t="str">
        <f>IF(Dashboard!K105="P","P",IF(Dashboard!L105="B","B",""))</f>
        <v/>
      </c>
      <c r="I105" s="37" t="str">
        <f t="shared" si="43"/>
        <v>TG</v>
      </c>
      <c r="K105" s="20" t="str">
        <f t="shared" si="49"/>
        <v/>
      </c>
      <c r="L105" s="20" t="str">
        <f t="shared" si="50"/>
        <v/>
      </c>
      <c r="N105" s="11" t="str">
        <f t="shared" si="51"/>
        <v/>
      </c>
      <c r="U105" t="str">
        <f>IF(Dashboard!K105="P",IF(U104="",1,U104+1),"")</f>
        <v/>
      </c>
      <c r="V105" t="str">
        <f>IF(Dashboard!L105="B",IF(V104="",1,V104+1),"")</f>
        <v/>
      </c>
      <c r="Y105" s="1" t="str">
        <f t="shared" si="63"/>
        <v>000000</v>
      </c>
      <c r="Z105" s="1" t="str">
        <f t="shared" si="64"/>
        <v>000000</v>
      </c>
      <c r="AB105" t="str">
        <f t="shared" si="56"/>
        <v/>
      </c>
      <c r="AC105" t="str">
        <f t="shared" si="66"/>
        <v/>
      </c>
      <c r="AD105" t="str">
        <f t="shared" si="58"/>
        <v/>
      </c>
      <c r="AE105" t="str">
        <f t="shared" si="62"/>
        <v/>
      </c>
      <c r="AF105">
        <f t="shared" si="59"/>
        <v>1</v>
      </c>
      <c r="AG105" t="str">
        <f t="shared" si="60"/>
        <v/>
      </c>
    </row>
    <row r="106" spans="1:33" ht="15.75" thickBot="1" x14ac:dyDescent="0.3">
      <c r="B106" s="38" t="str">
        <f t="shared" si="42"/>
        <v>PD</v>
      </c>
      <c r="G106" s="82" t="str">
        <f>IF(Dashboard!K106="P","P",IF(Dashboard!L106="B","B",""))</f>
        <v/>
      </c>
      <c r="I106" s="37" t="str">
        <f t="shared" si="43"/>
        <v>TG</v>
      </c>
      <c r="K106" s="20" t="str">
        <f t="shared" si="49"/>
        <v/>
      </c>
      <c r="L106" s="20" t="str">
        <f t="shared" si="50"/>
        <v/>
      </c>
      <c r="N106" s="11" t="str">
        <f t="shared" si="51"/>
        <v/>
      </c>
      <c r="U106" t="str">
        <f>IF(Dashboard!K106="P",IF(U105="",1,U105+1),"")</f>
        <v/>
      </c>
      <c r="V106" t="str">
        <f>IF(Dashboard!L106="B",IF(V105="",1,V105+1),"")</f>
        <v/>
      </c>
      <c r="Y106" s="1" t="str">
        <f t="shared" si="63"/>
        <v>000000</v>
      </c>
      <c r="Z106" s="1" t="str">
        <f t="shared" si="64"/>
        <v>000000</v>
      </c>
      <c r="AB106" t="str">
        <f t="shared" si="56"/>
        <v/>
      </c>
      <c r="AC106" t="str">
        <f t="shared" si="66"/>
        <v/>
      </c>
      <c r="AD106" t="str">
        <f t="shared" si="58"/>
        <v/>
      </c>
      <c r="AE106" t="str">
        <f t="shared" si="62"/>
        <v/>
      </c>
      <c r="AF106">
        <f t="shared" si="59"/>
        <v>1</v>
      </c>
      <c r="AG106" t="str">
        <f t="shared" si="60"/>
        <v/>
      </c>
    </row>
    <row r="107" spans="1:33" ht="15.75" thickBot="1" x14ac:dyDescent="0.3">
      <c r="B107" s="38" t="str">
        <f t="shared" si="42"/>
        <v>PD</v>
      </c>
      <c r="G107" s="82" t="str">
        <f>IF(Dashboard!K107="P","P",IF(Dashboard!L107="B","B",""))</f>
        <v/>
      </c>
      <c r="I107" s="37" t="str">
        <f t="shared" si="43"/>
        <v>TG</v>
      </c>
      <c r="K107" s="20" t="str">
        <f t="shared" si="49"/>
        <v/>
      </c>
      <c r="L107" s="20" t="str">
        <f t="shared" si="50"/>
        <v/>
      </c>
      <c r="N107" s="11" t="str">
        <f t="shared" si="51"/>
        <v/>
      </c>
      <c r="U107" t="str">
        <f>IF(Dashboard!K107="P",IF(U106="",1,U106+1),"")</f>
        <v/>
      </c>
      <c r="V107" t="str">
        <f>IF(Dashboard!L107="B",IF(V106="",1,V106+1),"")</f>
        <v/>
      </c>
      <c r="Y107" s="1" t="str">
        <f t="shared" si="63"/>
        <v>000000</v>
      </c>
      <c r="Z107" s="1" t="str">
        <f t="shared" si="64"/>
        <v>000000</v>
      </c>
      <c r="AB107" t="str">
        <f t="shared" si="56"/>
        <v/>
      </c>
      <c r="AC107" t="str">
        <f t="shared" si="66"/>
        <v/>
      </c>
      <c r="AD107" t="str">
        <f t="shared" si="58"/>
        <v/>
      </c>
      <c r="AE107" t="str">
        <f t="shared" si="62"/>
        <v/>
      </c>
      <c r="AF107">
        <f t="shared" si="59"/>
        <v>1</v>
      </c>
      <c r="AG107" t="str">
        <f t="shared" si="60"/>
        <v/>
      </c>
    </row>
    <row r="108" spans="1:33" ht="15.75" thickBot="1" x14ac:dyDescent="0.3">
      <c r="B108" s="38" t="str">
        <f t="shared" si="42"/>
        <v>PD</v>
      </c>
      <c r="G108" s="82" t="str">
        <f>IF(Dashboard!K108="P","P",IF(Dashboard!L108="B","B",""))</f>
        <v/>
      </c>
      <c r="I108" s="37" t="str">
        <f t="shared" si="43"/>
        <v>TG</v>
      </c>
      <c r="K108" s="20" t="str">
        <f t="shared" si="49"/>
        <v/>
      </c>
      <c r="L108" s="20" t="str">
        <f t="shared" si="50"/>
        <v/>
      </c>
      <c r="N108" s="11" t="str">
        <f t="shared" si="51"/>
        <v/>
      </c>
      <c r="U108" t="str">
        <f>IF(Dashboard!K108="P",IF(U107="",1,U107+1),"")</f>
        <v/>
      </c>
      <c r="V108" t="str">
        <f>IF(Dashboard!L108="B",IF(V107="",1,V107+1),"")</f>
        <v/>
      </c>
      <c r="Y108" s="1" t="str">
        <f t="shared" si="63"/>
        <v>000000</v>
      </c>
      <c r="Z108" s="1" t="str">
        <f t="shared" si="64"/>
        <v>000000</v>
      </c>
      <c r="AB108" t="str">
        <f t="shared" si="56"/>
        <v/>
      </c>
      <c r="AC108" t="str">
        <f t="shared" si="66"/>
        <v/>
      </c>
      <c r="AD108" t="str">
        <f t="shared" si="58"/>
        <v/>
      </c>
      <c r="AE108" t="str">
        <f t="shared" si="62"/>
        <v/>
      </c>
      <c r="AF108">
        <f t="shared" si="59"/>
        <v>1</v>
      </c>
      <c r="AG108" t="str">
        <f t="shared" si="60"/>
        <v/>
      </c>
    </row>
    <row r="109" spans="1:33" ht="15.75" thickBot="1" x14ac:dyDescent="0.3">
      <c r="B109" s="38" t="str">
        <f t="shared" si="42"/>
        <v>PD</v>
      </c>
      <c r="G109" s="83" t="str">
        <f>IF(Dashboard!K109="P","P",IF(Dashboard!L109="B","B",""))</f>
        <v/>
      </c>
      <c r="I109" s="37" t="str">
        <f t="shared" si="43"/>
        <v>TG</v>
      </c>
      <c r="K109" s="20" t="str">
        <f t="shared" si="49"/>
        <v/>
      </c>
      <c r="L109" s="20" t="str">
        <f t="shared" si="50"/>
        <v/>
      </c>
      <c r="N109" s="11" t="str">
        <f t="shared" si="51"/>
        <v/>
      </c>
      <c r="U109" t="str">
        <f>IF(Dashboard!K109="P",IF(U108="",1,U108+1),"")</f>
        <v/>
      </c>
      <c r="V109" t="str">
        <f>IF(Dashboard!L109="B",IF(V108="",1,V108+1),"")</f>
        <v/>
      </c>
      <c r="Y109" s="1" t="str">
        <f t="shared" si="63"/>
        <v>000000</v>
      </c>
      <c r="Z109" s="1" t="str">
        <f t="shared" si="64"/>
        <v>000000</v>
      </c>
      <c r="AB109" t="str">
        <f t="shared" si="56"/>
        <v/>
      </c>
      <c r="AC109" t="str">
        <f t="shared" si="66"/>
        <v/>
      </c>
      <c r="AD109" t="str">
        <f t="shared" si="58"/>
        <v/>
      </c>
      <c r="AE109" t="str">
        <f t="shared" si="62"/>
        <v/>
      </c>
      <c r="AF109">
        <f t="shared" si="59"/>
        <v>1</v>
      </c>
      <c r="AG109" t="str">
        <f t="shared" si="60"/>
        <v/>
      </c>
    </row>
    <row r="110" spans="1:33" ht="15.75" thickBot="1" x14ac:dyDescent="0.3">
      <c r="B110" s="38" t="str">
        <f t="shared" si="42"/>
        <v>PD</v>
      </c>
      <c r="G110" s="81" t="str">
        <f>IF(Dashboard!K110="P","P",IF(Dashboard!L110="B","B",""))</f>
        <v/>
      </c>
      <c r="I110" s="37" t="str">
        <f t="shared" si="43"/>
        <v>TG</v>
      </c>
      <c r="K110" s="20" t="str">
        <f t="shared" si="49"/>
        <v/>
      </c>
      <c r="L110" s="20" t="str">
        <f t="shared" si="50"/>
        <v/>
      </c>
      <c r="N110" s="11" t="str">
        <f t="shared" si="51"/>
        <v/>
      </c>
      <c r="U110" t="str">
        <f>IF(Dashboard!K110="P",IF(U109="",1,U109+1),"")</f>
        <v/>
      </c>
      <c r="V110" t="str">
        <f>IF(Dashboard!L110="B",IF(V109="",1,V109+1),"")</f>
        <v/>
      </c>
      <c r="Y110" s="1" t="str">
        <f t="shared" si="63"/>
        <v>000000</v>
      </c>
      <c r="Z110" s="1" t="str">
        <f t="shared" si="64"/>
        <v>000000</v>
      </c>
      <c r="AB110" t="str">
        <f t="shared" si="56"/>
        <v/>
      </c>
      <c r="AC110" t="str">
        <f t="shared" si="66"/>
        <v/>
      </c>
      <c r="AD110" t="str">
        <f t="shared" si="58"/>
        <v/>
      </c>
      <c r="AE110" t="str">
        <f t="shared" si="62"/>
        <v/>
      </c>
      <c r="AF110">
        <f t="shared" si="59"/>
        <v>1</v>
      </c>
      <c r="AG110" t="str">
        <f t="shared" si="60"/>
        <v/>
      </c>
    </row>
    <row r="111" spans="1:33" ht="15.75" thickBot="1" x14ac:dyDescent="0.3">
      <c r="B111" s="38" t="str">
        <f t="shared" si="42"/>
        <v>PD</v>
      </c>
      <c r="G111" s="82" t="str">
        <f>IF(Dashboard!K111="P","P",IF(Dashboard!L111="B","B",""))</f>
        <v/>
      </c>
      <c r="I111" s="37" t="str">
        <f t="shared" si="43"/>
        <v>TG</v>
      </c>
      <c r="K111" s="20" t="str">
        <f t="shared" si="49"/>
        <v/>
      </c>
      <c r="L111" s="20" t="str">
        <f t="shared" si="50"/>
        <v/>
      </c>
      <c r="N111" s="11" t="str">
        <f t="shared" si="51"/>
        <v/>
      </c>
      <c r="U111" t="str">
        <f>IF(Dashboard!K111="P",IF(U110="",1,U110+1),"")</f>
        <v/>
      </c>
      <c r="V111" t="str">
        <f>IF(Dashboard!L111="B",IF(V110="",1,V110+1),"")</f>
        <v/>
      </c>
      <c r="Y111" s="1" t="str">
        <f t="shared" si="63"/>
        <v>000000</v>
      </c>
      <c r="Z111" s="1" t="str">
        <f t="shared" si="64"/>
        <v>000000</v>
      </c>
      <c r="AB111" t="str">
        <f t="shared" si="56"/>
        <v/>
      </c>
      <c r="AC111" t="str">
        <f t="shared" si="66"/>
        <v/>
      </c>
      <c r="AD111" t="str">
        <f t="shared" si="58"/>
        <v/>
      </c>
      <c r="AE111" t="str">
        <f t="shared" si="62"/>
        <v/>
      </c>
      <c r="AF111">
        <f t="shared" si="59"/>
        <v>1</v>
      </c>
      <c r="AG111" t="str">
        <f t="shared" si="60"/>
        <v/>
      </c>
    </row>
    <row r="112" spans="1:33" ht="15.75" thickBot="1" x14ac:dyDescent="0.3">
      <c r="B112" s="38" t="str">
        <f t="shared" si="42"/>
        <v>PD</v>
      </c>
      <c r="G112" s="82" t="str">
        <f>IF(Dashboard!K112="P","P",IF(Dashboard!L112="B","B",""))</f>
        <v/>
      </c>
      <c r="I112" s="37" t="str">
        <f t="shared" si="43"/>
        <v>TG</v>
      </c>
      <c r="K112" s="20" t="str">
        <f t="shared" si="49"/>
        <v/>
      </c>
      <c r="L112" s="20" t="str">
        <f t="shared" si="50"/>
        <v/>
      </c>
      <c r="N112" s="11" t="str">
        <f t="shared" si="51"/>
        <v/>
      </c>
      <c r="U112" t="str">
        <f>IF(Dashboard!K112="P",IF(U111="",1,U111+1),"")</f>
        <v/>
      </c>
      <c r="V112" t="str">
        <f>IF(Dashboard!L112="B",IF(V111="",1,V111+1),"")</f>
        <v/>
      </c>
      <c r="Y112" s="1" t="str">
        <f t="shared" si="63"/>
        <v>000000</v>
      </c>
      <c r="Z112" s="1" t="str">
        <f t="shared" si="64"/>
        <v>000000</v>
      </c>
      <c r="AB112" t="str">
        <f t="shared" si="56"/>
        <v/>
      </c>
      <c r="AC112" t="str">
        <f t="shared" si="66"/>
        <v/>
      </c>
      <c r="AD112" t="str">
        <f t="shared" si="58"/>
        <v/>
      </c>
      <c r="AE112" t="str">
        <f t="shared" si="62"/>
        <v/>
      </c>
      <c r="AF112">
        <f t="shared" si="59"/>
        <v>1</v>
      </c>
      <c r="AG112" t="str">
        <f t="shared" si="60"/>
        <v/>
      </c>
    </row>
    <row r="113" spans="2:33" ht="15.75" thickBot="1" x14ac:dyDescent="0.3">
      <c r="B113" s="38" t="str">
        <f t="shared" si="42"/>
        <v>PD</v>
      </c>
      <c r="G113" s="82" t="str">
        <f>IF(Dashboard!K113="P","P",IF(Dashboard!L113="B","B",""))</f>
        <v/>
      </c>
      <c r="I113" s="37" t="str">
        <f t="shared" si="43"/>
        <v>TG</v>
      </c>
      <c r="K113" s="20" t="str">
        <f t="shared" si="49"/>
        <v/>
      </c>
      <c r="L113" s="20" t="str">
        <f t="shared" si="50"/>
        <v/>
      </c>
      <c r="N113" s="11" t="str">
        <f t="shared" si="51"/>
        <v/>
      </c>
      <c r="U113" t="str">
        <f>IF(Dashboard!K113="P",IF(U112="",1,U112+1),"")</f>
        <v/>
      </c>
      <c r="V113" t="str">
        <f>IF(Dashboard!L113="B",IF(V112="",1,V112+1),"")</f>
        <v/>
      </c>
      <c r="Y113" s="1" t="str">
        <f t="shared" si="63"/>
        <v>000000</v>
      </c>
      <c r="Z113" s="1" t="str">
        <f t="shared" si="64"/>
        <v>000000</v>
      </c>
      <c r="AB113" t="str">
        <f t="shared" si="56"/>
        <v/>
      </c>
      <c r="AC113" t="str">
        <f t="shared" si="66"/>
        <v/>
      </c>
      <c r="AD113" t="str">
        <f t="shared" si="58"/>
        <v/>
      </c>
      <c r="AE113" t="str">
        <f t="shared" si="62"/>
        <v/>
      </c>
      <c r="AF113">
        <f t="shared" si="59"/>
        <v>1</v>
      </c>
      <c r="AG113" t="str">
        <f t="shared" si="60"/>
        <v/>
      </c>
    </row>
    <row r="114" spans="2:33" ht="15.75" thickBot="1" x14ac:dyDescent="0.3">
      <c r="B114" s="38" t="str">
        <f t="shared" si="42"/>
        <v>PD</v>
      </c>
      <c r="G114" s="83" t="str">
        <f>IF(Dashboard!K114="P","P",IF(Dashboard!L114="B","B",""))</f>
        <v/>
      </c>
      <c r="I114" s="37" t="str">
        <f t="shared" si="43"/>
        <v>TG</v>
      </c>
      <c r="K114" s="20" t="str">
        <f t="shared" si="49"/>
        <v/>
      </c>
      <c r="L114" s="20" t="str">
        <f t="shared" si="50"/>
        <v/>
      </c>
      <c r="N114" s="11" t="str">
        <f t="shared" si="51"/>
        <v/>
      </c>
      <c r="U114" t="str">
        <f>IF(Dashboard!K114="P",IF(U113="",1,U113+1),"")</f>
        <v/>
      </c>
      <c r="V114" t="str">
        <f>IF(Dashboard!L114="B",IF(V113="",1,V113+1),"")</f>
        <v/>
      </c>
      <c r="Y114" s="1" t="str">
        <f t="shared" si="63"/>
        <v>000000</v>
      </c>
      <c r="Z114" s="1" t="str">
        <f t="shared" si="64"/>
        <v>000000</v>
      </c>
      <c r="AB114" t="str">
        <f t="shared" si="56"/>
        <v/>
      </c>
      <c r="AC114" t="str">
        <f t="shared" si="66"/>
        <v/>
      </c>
      <c r="AD114" t="str">
        <f t="shared" si="58"/>
        <v/>
      </c>
      <c r="AE114" t="str">
        <f t="shared" si="62"/>
        <v/>
      </c>
      <c r="AF114">
        <f t="shared" si="59"/>
        <v>1</v>
      </c>
      <c r="AG114" t="str">
        <f t="shared" si="60"/>
        <v/>
      </c>
    </row>
    <row r="115" spans="2:33" ht="15.75" thickBot="1" x14ac:dyDescent="0.3">
      <c r="B115" s="38" t="str">
        <f t="shared" si="42"/>
        <v>PD</v>
      </c>
      <c r="G115" s="81" t="str">
        <f>IF(Dashboard!K115="P","P",IF(Dashboard!L115="B","B",""))</f>
        <v/>
      </c>
      <c r="I115" s="37" t="str">
        <f t="shared" si="43"/>
        <v>TG</v>
      </c>
      <c r="K115" s="20" t="str">
        <f t="shared" si="49"/>
        <v/>
      </c>
      <c r="L115" s="20" t="str">
        <f t="shared" si="50"/>
        <v/>
      </c>
      <c r="N115" s="11" t="str">
        <f t="shared" si="51"/>
        <v/>
      </c>
      <c r="U115" t="str">
        <f>IF(Dashboard!K115="P",IF(U114="",1,U114+1),"")</f>
        <v/>
      </c>
      <c r="V115" t="str">
        <f>IF(Dashboard!L115="B",IF(V114="",1,V114+1),"")</f>
        <v/>
      </c>
      <c r="Y115" s="1" t="str">
        <f t="shared" si="63"/>
        <v>000000</v>
      </c>
      <c r="Z115" s="1" t="str">
        <f t="shared" si="64"/>
        <v>000000</v>
      </c>
      <c r="AB115" t="str">
        <f t="shared" si="56"/>
        <v/>
      </c>
      <c r="AC115" t="str">
        <f t="shared" si="66"/>
        <v/>
      </c>
      <c r="AD115" t="str">
        <f t="shared" si="58"/>
        <v/>
      </c>
      <c r="AE115" t="str">
        <f t="shared" si="62"/>
        <v/>
      </c>
      <c r="AF115">
        <f t="shared" si="59"/>
        <v>1</v>
      </c>
      <c r="AG115" t="str">
        <f t="shared" si="60"/>
        <v/>
      </c>
    </row>
    <row r="116" spans="2:33" ht="15.75" thickBot="1" x14ac:dyDescent="0.3">
      <c r="B116" s="38" t="str">
        <f t="shared" si="42"/>
        <v>PD</v>
      </c>
      <c r="G116" s="82" t="str">
        <f>IF(Dashboard!K116="P","P",IF(Dashboard!L116="B","B",""))</f>
        <v/>
      </c>
      <c r="I116" s="37" t="str">
        <f t="shared" si="43"/>
        <v>TG</v>
      </c>
      <c r="K116" s="20" t="str">
        <f t="shared" si="49"/>
        <v/>
      </c>
      <c r="L116" s="20" t="str">
        <f t="shared" si="50"/>
        <v/>
      </c>
      <c r="N116" s="11" t="str">
        <f t="shared" si="51"/>
        <v/>
      </c>
      <c r="U116" t="str">
        <f>IF(Dashboard!K116="P",IF(U115="",1,U115+1),"")</f>
        <v/>
      </c>
      <c r="V116" t="str">
        <f>IF(Dashboard!L116="B",IF(V115="",1,V115+1),"")</f>
        <v/>
      </c>
      <c r="Y116" s="1" t="str">
        <f t="shared" si="63"/>
        <v>000000</v>
      </c>
      <c r="Z116" s="1" t="str">
        <f t="shared" si="64"/>
        <v>000000</v>
      </c>
      <c r="AB116" t="str">
        <f t="shared" si="56"/>
        <v/>
      </c>
      <c r="AC116" t="str">
        <f t="shared" si="66"/>
        <v/>
      </c>
      <c r="AD116" t="str">
        <f t="shared" si="58"/>
        <v/>
      </c>
      <c r="AE116" t="str">
        <f t="shared" si="62"/>
        <v/>
      </c>
      <c r="AF116">
        <f t="shared" si="59"/>
        <v>1</v>
      </c>
      <c r="AG116" t="str">
        <f t="shared" si="60"/>
        <v/>
      </c>
    </row>
    <row r="117" spans="2:33" ht="15.75" thickBot="1" x14ac:dyDescent="0.3">
      <c r="B117" s="38" t="str">
        <f t="shared" si="42"/>
        <v>PD</v>
      </c>
      <c r="G117" s="82" t="str">
        <f>IF(Dashboard!K117="P","P",IF(Dashboard!L117="B","B",""))</f>
        <v/>
      </c>
      <c r="I117" s="37" t="str">
        <f t="shared" si="43"/>
        <v>TG</v>
      </c>
      <c r="K117" s="20" t="str">
        <f t="shared" si="49"/>
        <v/>
      </c>
      <c r="L117" s="20" t="str">
        <f t="shared" si="50"/>
        <v/>
      </c>
      <c r="N117" s="11" t="str">
        <f t="shared" si="51"/>
        <v/>
      </c>
      <c r="U117" t="str">
        <f>IF(Dashboard!K117="P",IF(U116="",1,U116+1),"")</f>
        <v/>
      </c>
      <c r="V117" t="str">
        <f>IF(Dashboard!L117="B",IF(V116="",1,V116+1),"")</f>
        <v/>
      </c>
      <c r="Y117" s="1" t="str">
        <f t="shared" si="63"/>
        <v>000000</v>
      </c>
      <c r="Z117" s="1" t="str">
        <f t="shared" si="64"/>
        <v>000000</v>
      </c>
      <c r="AB117" t="str">
        <f t="shared" si="56"/>
        <v/>
      </c>
      <c r="AC117" t="str">
        <f t="shared" si="66"/>
        <v/>
      </c>
      <c r="AD117" t="str">
        <f t="shared" si="58"/>
        <v/>
      </c>
      <c r="AE117" t="str">
        <f t="shared" si="62"/>
        <v/>
      </c>
      <c r="AF117">
        <f t="shared" si="59"/>
        <v>1</v>
      </c>
      <c r="AG117" t="str">
        <f t="shared" si="60"/>
        <v/>
      </c>
    </row>
    <row r="118" spans="2:33" ht="15.75" thickBot="1" x14ac:dyDescent="0.3">
      <c r="B118" s="38" t="str">
        <f t="shared" si="42"/>
        <v>PD</v>
      </c>
      <c r="G118" s="82" t="str">
        <f>IF(Dashboard!K118="P","P",IF(Dashboard!L118="B","B",""))</f>
        <v/>
      </c>
      <c r="I118" s="37" t="str">
        <f t="shared" si="43"/>
        <v>TG</v>
      </c>
      <c r="K118" s="20" t="str">
        <f t="shared" si="49"/>
        <v/>
      </c>
      <c r="L118" s="20" t="str">
        <f t="shared" si="50"/>
        <v/>
      </c>
      <c r="N118" s="11" t="str">
        <f t="shared" si="51"/>
        <v/>
      </c>
      <c r="U118" t="str">
        <f>IF(Dashboard!K118="P",IF(U117="",1,U117+1),"")</f>
        <v/>
      </c>
      <c r="V118" t="str">
        <f>IF(Dashboard!L118="B",IF(V117="",1,V117+1),"")</f>
        <v/>
      </c>
      <c r="Y118" s="1" t="str">
        <f t="shared" si="63"/>
        <v>000000</v>
      </c>
      <c r="Z118" s="1" t="str">
        <f t="shared" si="64"/>
        <v>000000</v>
      </c>
      <c r="AB118" t="str">
        <f t="shared" si="56"/>
        <v/>
      </c>
      <c r="AC118" t="str">
        <f t="shared" si="66"/>
        <v/>
      </c>
      <c r="AD118" t="str">
        <f t="shared" si="58"/>
        <v/>
      </c>
      <c r="AE118" t="str">
        <f t="shared" si="62"/>
        <v/>
      </c>
      <c r="AF118">
        <f t="shared" si="59"/>
        <v>1</v>
      </c>
      <c r="AG118" t="str">
        <f t="shared" si="60"/>
        <v/>
      </c>
    </row>
    <row r="119" spans="2:33" ht="15.75" thickBot="1" x14ac:dyDescent="0.3">
      <c r="B119" s="38" t="str">
        <f t="shared" si="42"/>
        <v>PD</v>
      </c>
      <c r="G119" s="83" t="str">
        <f>IF(Dashboard!K119="P","P",IF(Dashboard!L119="B","B",""))</f>
        <v/>
      </c>
      <c r="I119" s="37" t="str">
        <f t="shared" si="43"/>
        <v>TG</v>
      </c>
      <c r="K119" s="20" t="str">
        <f t="shared" si="49"/>
        <v/>
      </c>
      <c r="L119" s="20" t="str">
        <f t="shared" si="50"/>
        <v/>
      </c>
      <c r="N119" s="11" t="str">
        <f t="shared" si="51"/>
        <v/>
      </c>
      <c r="U119" t="str">
        <f>IF(Dashboard!K119="P",IF(U118="",1,U118+1),"")</f>
        <v/>
      </c>
      <c r="V119" t="str">
        <f>IF(Dashboard!L119="B",IF(V118="",1,V118+1),"")</f>
        <v/>
      </c>
      <c r="Y119" s="1" t="str">
        <f t="shared" si="63"/>
        <v>000000</v>
      </c>
      <c r="Z119" s="1" t="str">
        <f t="shared" si="64"/>
        <v>000000</v>
      </c>
      <c r="AB119" t="str">
        <f t="shared" si="56"/>
        <v/>
      </c>
      <c r="AC119" t="str">
        <f t="shared" si="66"/>
        <v/>
      </c>
      <c r="AD119" t="str">
        <f t="shared" si="58"/>
        <v/>
      </c>
      <c r="AE119" t="str">
        <f t="shared" si="62"/>
        <v/>
      </c>
      <c r="AF119">
        <f t="shared" si="59"/>
        <v>1</v>
      </c>
      <c r="AG119" t="str">
        <f t="shared" si="60"/>
        <v/>
      </c>
    </row>
    <row r="120" spans="2:33" ht="15.75" thickBot="1" x14ac:dyDescent="0.3">
      <c r="B120" s="38" t="str">
        <f t="shared" si="42"/>
        <v>PD</v>
      </c>
      <c r="G120" s="81" t="str">
        <f>IF(Dashboard!K120="P","P",IF(Dashboard!L120="B","B",""))</f>
        <v/>
      </c>
      <c r="I120" s="37" t="str">
        <f t="shared" si="43"/>
        <v>TG</v>
      </c>
      <c r="K120" s="20" t="str">
        <f t="shared" si="49"/>
        <v/>
      </c>
      <c r="L120" s="20" t="str">
        <f t="shared" si="50"/>
        <v/>
      </c>
      <c r="N120" s="11" t="str">
        <f t="shared" si="51"/>
        <v/>
      </c>
      <c r="U120" t="str">
        <f>IF(Dashboard!K120="P",IF(U119="",1,U119+1),"")</f>
        <v/>
      </c>
      <c r="V120" t="str">
        <f>IF(Dashboard!L120="B",IF(V119="",1,V119+1),"")</f>
        <v/>
      </c>
      <c r="Y120" s="1" t="str">
        <f t="shared" si="63"/>
        <v>000000</v>
      </c>
      <c r="Z120" s="1" t="str">
        <f t="shared" si="64"/>
        <v>000000</v>
      </c>
      <c r="AB120" t="str">
        <f t="shared" si="56"/>
        <v/>
      </c>
      <c r="AC120" t="str">
        <f t="shared" si="66"/>
        <v/>
      </c>
      <c r="AD120" t="str">
        <f t="shared" si="58"/>
        <v/>
      </c>
      <c r="AE120" t="str">
        <f t="shared" si="62"/>
        <v/>
      </c>
      <c r="AF120">
        <f t="shared" si="59"/>
        <v>1</v>
      </c>
      <c r="AG120" t="str">
        <f t="shared" si="60"/>
        <v/>
      </c>
    </row>
    <row r="121" spans="2:33" ht="15.75" thickBot="1" x14ac:dyDescent="0.3">
      <c r="B121" s="38" t="str">
        <f t="shared" si="42"/>
        <v>PD</v>
      </c>
      <c r="G121" s="82" t="str">
        <f>IF(Dashboard!K121="P","P",IF(Dashboard!L121="B","B",""))</f>
        <v/>
      </c>
      <c r="I121" s="37" t="str">
        <f t="shared" si="43"/>
        <v>TG</v>
      </c>
      <c r="K121" s="20" t="str">
        <f t="shared" si="49"/>
        <v/>
      </c>
      <c r="L121" s="20" t="str">
        <f t="shared" si="50"/>
        <v/>
      </c>
      <c r="N121" s="11" t="str">
        <f t="shared" si="51"/>
        <v/>
      </c>
      <c r="U121" t="str">
        <f>IF(Dashboard!K121="P",IF(U120="",1,U120+1),"")</f>
        <v/>
      </c>
      <c r="V121" t="str">
        <f>IF(Dashboard!L121="B",IF(V120="",1,V120+1),"")</f>
        <v/>
      </c>
      <c r="Y121" s="1" t="str">
        <f t="shared" si="63"/>
        <v>000000</v>
      </c>
      <c r="Z121" s="1" t="str">
        <f t="shared" si="64"/>
        <v>000000</v>
      </c>
      <c r="AB121" t="str">
        <f t="shared" si="56"/>
        <v/>
      </c>
      <c r="AC121" t="str">
        <f t="shared" si="66"/>
        <v/>
      </c>
      <c r="AD121" t="str">
        <f t="shared" si="58"/>
        <v/>
      </c>
      <c r="AE121" t="str">
        <f t="shared" si="62"/>
        <v/>
      </c>
      <c r="AF121">
        <f t="shared" si="59"/>
        <v>1</v>
      </c>
      <c r="AG121" t="str">
        <f t="shared" si="60"/>
        <v/>
      </c>
    </row>
    <row r="122" spans="2:33" ht="15.75" thickBot="1" x14ac:dyDescent="0.3">
      <c r="B122" s="38" t="str">
        <f t="shared" si="42"/>
        <v>PD</v>
      </c>
      <c r="G122" s="82" t="str">
        <f>IF(Dashboard!K122="P","P",IF(Dashboard!L122="B","B",""))</f>
        <v/>
      </c>
      <c r="I122" s="37" t="str">
        <f t="shared" si="43"/>
        <v>TG</v>
      </c>
      <c r="K122" s="20" t="str">
        <f t="shared" si="49"/>
        <v/>
      </c>
      <c r="L122" s="20" t="str">
        <f t="shared" si="50"/>
        <v/>
      </c>
      <c r="N122" s="11" t="str">
        <f t="shared" si="51"/>
        <v/>
      </c>
      <c r="U122" t="str">
        <f>IF(Dashboard!K122="P",IF(U121="",1,U121+1),"")</f>
        <v/>
      </c>
      <c r="V122" t="str">
        <f>IF(Dashboard!L122="B",IF(V121="",1,V121+1),"")</f>
        <v/>
      </c>
      <c r="Y122" s="1" t="str">
        <f t="shared" si="63"/>
        <v>000000</v>
      </c>
      <c r="Z122" s="1" t="str">
        <f t="shared" si="64"/>
        <v>000000</v>
      </c>
      <c r="AB122" t="str">
        <f t="shared" si="56"/>
        <v/>
      </c>
      <c r="AC122" t="str">
        <f t="shared" ref="AC122:AC138" si="67">IFERROR(VLOOKUP(AB122,$AN$3:$AO$40,2,FALSE),"")</f>
        <v/>
      </c>
      <c r="AD122" t="str">
        <f t="shared" si="58"/>
        <v/>
      </c>
      <c r="AE122" t="str">
        <f t="shared" si="62"/>
        <v/>
      </c>
      <c r="AF122">
        <f t="shared" si="59"/>
        <v>1</v>
      </c>
      <c r="AG122" t="str">
        <f t="shared" si="60"/>
        <v/>
      </c>
    </row>
    <row r="123" spans="2:33" ht="15.75" thickBot="1" x14ac:dyDescent="0.3">
      <c r="B123" s="38" t="str">
        <f t="shared" si="42"/>
        <v>PD</v>
      </c>
      <c r="G123" s="82" t="str">
        <f>IF(Dashboard!K123="P","P",IF(Dashboard!L123="B","B",""))</f>
        <v/>
      </c>
      <c r="I123" s="37" t="str">
        <f t="shared" si="43"/>
        <v>TG</v>
      </c>
      <c r="K123" s="20" t="str">
        <f t="shared" si="49"/>
        <v/>
      </c>
      <c r="L123" s="20" t="str">
        <f t="shared" si="50"/>
        <v/>
      </c>
      <c r="N123" s="11" t="str">
        <f t="shared" si="51"/>
        <v/>
      </c>
      <c r="U123" t="str">
        <f>IF(Dashboard!K123="P",IF(U122="",1,U122+1),"")</f>
        <v/>
      </c>
      <c r="V123" t="str">
        <f>IF(Dashboard!L123="B",IF(V122="",1,V122+1),"")</f>
        <v/>
      </c>
      <c r="Y123" s="1" t="str">
        <f t="shared" si="63"/>
        <v>000000</v>
      </c>
      <c r="Z123" s="1" t="str">
        <f t="shared" si="64"/>
        <v>000000</v>
      </c>
      <c r="AB123" t="str">
        <f t="shared" si="56"/>
        <v/>
      </c>
      <c r="AC123" t="str">
        <f t="shared" si="67"/>
        <v/>
      </c>
      <c r="AD123" t="str">
        <f t="shared" si="58"/>
        <v/>
      </c>
      <c r="AE123" t="str">
        <f t="shared" si="62"/>
        <v/>
      </c>
      <c r="AF123">
        <f t="shared" si="59"/>
        <v>1</v>
      </c>
      <c r="AG123" t="str">
        <f t="shared" si="60"/>
        <v/>
      </c>
    </row>
    <row r="124" spans="2:33" ht="15.75" thickBot="1" x14ac:dyDescent="0.3">
      <c r="B124" s="38" t="str">
        <f t="shared" si="42"/>
        <v>PD</v>
      </c>
      <c r="G124" s="83" t="str">
        <f>IF(Dashboard!K124="P","P",IF(Dashboard!L124="B","B",""))</f>
        <v/>
      </c>
      <c r="I124" s="37" t="str">
        <f t="shared" si="43"/>
        <v>TG</v>
      </c>
      <c r="K124" s="20" t="str">
        <f t="shared" si="49"/>
        <v/>
      </c>
      <c r="L124" s="20" t="str">
        <f t="shared" si="50"/>
        <v/>
      </c>
      <c r="N124" s="11" t="str">
        <f t="shared" si="51"/>
        <v/>
      </c>
      <c r="U124" t="str">
        <f>IF(Dashboard!K124="P",IF(U123="",1,U123+1),"")</f>
        <v/>
      </c>
      <c r="V124" t="str">
        <f>IF(Dashboard!L124="B",IF(V123="",1,V123+1),"")</f>
        <v/>
      </c>
      <c r="Y124" s="1" t="str">
        <f t="shared" si="63"/>
        <v>000000</v>
      </c>
      <c r="Z124" s="1" t="str">
        <f t="shared" si="64"/>
        <v>000000</v>
      </c>
      <c r="AB124" t="str">
        <f t="shared" si="56"/>
        <v/>
      </c>
      <c r="AC124" t="str">
        <f t="shared" si="67"/>
        <v/>
      </c>
      <c r="AD124" t="str">
        <f t="shared" si="58"/>
        <v/>
      </c>
      <c r="AE124" t="str">
        <f t="shared" si="62"/>
        <v/>
      </c>
      <c r="AF124">
        <f t="shared" si="59"/>
        <v>1</v>
      </c>
      <c r="AG124" t="str">
        <f t="shared" si="60"/>
        <v/>
      </c>
    </row>
    <row r="125" spans="2:33" ht="15.75" thickBot="1" x14ac:dyDescent="0.3">
      <c r="B125" s="38" t="str">
        <f t="shared" si="42"/>
        <v>PD</v>
      </c>
      <c r="G125" s="81" t="str">
        <f>IF(Dashboard!K125="P","P",IF(Dashboard!L125="B","B",""))</f>
        <v/>
      </c>
      <c r="I125" s="37" t="str">
        <f t="shared" si="43"/>
        <v>TG</v>
      </c>
      <c r="K125" s="20" t="str">
        <f t="shared" si="49"/>
        <v/>
      </c>
      <c r="L125" s="20" t="str">
        <f t="shared" si="50"/>
        <v/>
      </c>
      <c r="N125" s="11" t="str">
        <f t="shared" si="51"/>
        <v/>
      </c>
      <c r="U125" t="str">
        <f>IF(Dashboard!K125="P",IF(U124="",1,U124+1),"")</f>
        <v/>
      </c>
      <c r="V125" t="str">
        <f>IF(Dashboard!L125="B",IF(V124="",1,V124+1),"")</f>
        <v/>
      </c>
      <c r="Y125" s="1" t="str">
        <f t="shared" si="63"/>
        <v>000000</v>
      </c>
      <c r="Z125" s="1" t="str">
        <f t="shared" si="64"/>
        <v>000000</v>
      </c>
      <c r="AB125" t="str">
        <f t="shared" si="56"/>
        <v/>
      </c>
      <c r="AC125" t="str">
        <f t="shared" si="67"/>
        <v/>
      </c>
      <c r="AD125" t="str">
        <f t="shared" si="58"/>
        <v/>
      </c>
      <c r="AE125" t="str">
        <f t="shared" si="62"/>
        <v/>
      </c>
      <c r="AF125">
        <f t="shared" si="59"/>
        <v>1</v>
      </c>
      <c r="AG125" t="str">
        <f t="shared" si="60"/>
        <v/>
      </c>
    </row>
    <row r="126" spans="2:33" ht="15.75" thickBot="1" x14ac:dyDescent="0.3">
      <c r="B126" s="38" t="str">
        <f t="shared" si="42"/>
        <v>PD</v>
      </c>
      <c r="G126" s="82" t="str">
        <f>IF(Dashboard!K126="P","P",IF(Dashboard!L126="B","B",""))</f>
        <v/>
      </c>
      <c r="I126" s="37" t="str">
        <f t="shared" si="43"/>
        <v>TG</v>
      </c>
      <c r="K126" s="20" t="str">
        <f t="shared" si="49"/>
        <v/>
      </c>
      <c r="L126" s="20" t="str">
        <f t="shared" si="50"/>
        <v/>
      </c>
      <c r="N126" s="11" t="str">
        <f t="shared" si="51"/>
        <v/>
      </c>
      <c r="U126" t="str">
        <f>IF(Dashboard!K126="P",IF(U125="",1,U125+1),"")</f>
        <v/>
      </c>
      <c r="V126" t="str">
        <f>IF(Dashboard!L126="B",IF(V125="",1,V125+1),"")</f>
        <v/>
      </c>
      <c r="Y126" s="1" t="str">
        <f t="shared" si="63"/>
        <v>000000</v>
      </c>
      <c r="Z126" s="1" t="str">
        <f t="shared" si="64"/>
        <v>000000</v>
      </c>
      <c r="AB126" t="str">
        <f t="shared" si="56"/>
        <v/>
      </c>
      <c r="AC126" t="str">
        <f t="shared" si="67"/>
        <v/>
      </c>
      <c r="AD126" t="str">
        <f t="shared" si="58"/>
        <v/>
      </c>
      <c r="AE126" t="str">
        <f t="shared" si="62"/>
        <v/>
      </c>
      <c r="AF126">
        <f t="shared" si="59"/>
        <v>1</v>
      </c>
      <c r="AG126" t="str">
        <f t="shared" si="60"/>
        <v/>
      </c>
    </row>
    <row r="127" spans="2:33" ht="15.75" thickBot="1" x14ac:dyDescent="0.3">
      <c r="B127" s="38" t="str">
        <f t="shared" si="42"/>
        <v>PD</v>
      </c>
      <c r="G127" s="82" t="str">
        <f>IF(Dashboard!K127="P","P",IF(Dashboard!L127="B","B",""))</f>
        <v/>
      </c>
      <c r="I127" s="37" t="str">
        <f t="shared" si="43"/>
        <v>TG</v>
      </c>
      <c r="K127" s="20" t="str">
        <f t="shared" si="49"/>
        <v/>
      </c>
      <c r="L127" s="20" t="str">
        <f t="shared" si="50"/>
        <v/>
      </c>
      <c r="N127" s="11" t="str">
        <f t="shared" si="51"/>
        <v/>
      </c>
      <c r="U127" t="str">
        <f>IF(Dashboard!K127="P",IF(U126="",1,U126+1),"")</f>
        <v/>
      </c>
      <c r="V127" t="str">
        <f>IF(Dashboard!L127="B",IF(V126="",1,V126+1),"")</f>
        <v/>
      </c>
      <c r="Y127" s="1" t="str">
        <f t="shared" si="63"/>
        <v>000000</v>
      </c>
      <c r="Z127" s="1" t="str">
        <f t="shared" si="64"/>
        <v>000000</v>
      </c>
      <c r="AB127" t="str">
        <f t="shared" si="56"/>
        <v/>
      </c>
      <c r="AC127" t="str">
        <f t="shared" si="67"/>
        <v/>
      </c>
      <c r="AD127" t="str">
        <f t="shared" si="58"/>
        <v/>
      </c>
      <c r="AE127" t="str">
        <f t="shared" si="62"/>
        <v/>
      </c>
      <c r="AF127">
        <f t="shared" si="59"/>
        <v>1</v>
      </c>
      <c r="AG127" t="str">
        <f t="shared" si="60"/>
        <v/>
      </c>
    </row>
    <row r="128" spans="2:33" ht="15.75" thickBot="1" x14ac:dyDescent="0.3">
      <c r="B128" s="38" t="str">
        <f t="shared" si="42"/>
        <v>PD</v>
      </c>
      <c r="G128" s="82" t="str">
        <f>IF(Dashboard!K128="P","P",IF(Dashboard!L128="B","B",""))</f>
        <v/>
      </c>
      <c r="I128" s="37" t="str">
        <f t="shared" si="43"/>
        <v>TG</v>
      </c>
      <c r="K128" s="20" t="str">
        <f t="shared" si="49"/>
        <v/>
      </c>
      <c r="L128" s="20" t="str">
        <f t="shared" si="50"/>
        <v/>
      </c>
      <c r="N128" s="11" t="str">
        <f t="shared" si="51"/>
        <v/>
      </c>
      <c r="U128" t="str">
        <f>IF(Dashboard!K128="P",IF(U127="",1,U127+1),"")</f>
        <v/>
      </c>
      <c r="V128" t="str">
        <f>IF(Dashboard!L128="B",IF(V127="",1,V127+1),"")</f>
        <v/>
      </c>
      <c r="Y128" s="1" t="str">
        <f t="shared" si="63"/>
        <v>000000</v>
      </c>
      <c r="Z128" s="1" t="str">
        <f t="shared" si="64"/>
        <v>000000</v>
      </c>
      <c r="AB128" t="str">
        <f t="shared" si="56"/>
        <v/>
      </c>
      <c r="AC128" t="str">
        <f t="shared" si="67"/>
        <v/>
      </c>
      <c r="AD128" t="str">
        <f t="shared" si="58"/>
        <v/>
      </c>
      <c r="AE128" t="str">
        <f t="shared" si="62"/>
        <v/>
      </c>
      <c r="AF128">
        <f t="shared" si="59"/>
        <v>1</v>
      </c>
      <c r="AG128" t="str">
        <f t="shared" si="60"/>
        <v/>
      </c>
    </row>
    <row r="129" spans="2:33" ht="15.75" thickBot="1" x14ac:dyDescent="0.3">
      <c r="B129" s="38" t="str">
        <f t="shared" si="42"/>
        <v>PD</v>
      </c>
      <c r="G129" s="83" t="str">
        <f>IF(Dashboard!K129="P","P",IF(Dashboard!L129="B","B",""))</f>
        <v/>
      </c>
      <c r="I129" s="37" t="str">
        <f t="shared" si="43"/>
        <v>TG</v>
      </c>
      <c r="K129" s="20" t="str">
        <f t="shared" si="49"/>
        <v/>
      </c>
      <c r="L129" s="20" t="str">
        <f t="shared" si="50"/>
        <v/>
      </c>
      <c r="N129" s="11" t="str">
        <f t="shared" si="51"/>
        <v/>
      </c>
      <c r="U129" t="str">
        <f>IF(Dashboard!K129="P",IF(U128="",1,U128+1),"")</f>
        <v/>
      </c>
      <c r="V129" t="str">
        <f>IF(Dashboard!L129="B",IF(V128="",1,V128+1),"")</f>
        <v/>
      </c>
      <c r="Y129" s="1" t="str">
        <f t="shared" si="63"/>
        <v>000000</v>
      </c>
      <c r="Z129" s="1" t="str">
        <f t="shared" si="64"/>
        <v>000000</v>
      </c>
      <c r="AB129" t="str">
        <f t="shared" si="56"/>
        <v/>
      </c>
      <c r="AC129" t="str">
        <f t="shared" si="67"/>
        <v/>
      </c>
      <c r="AD129" t="str">
        <f t="shared" si="58"/>
        <v/>
      </c>
      <c r="AE129" t="str">
        <f t="shared" si="62"/>
        <v/>
      </c>
      <c r="AF129">
        <f t="shared" si="59"/>
        <v>1</v>
      </c>
      <c r="AG129" t="str">
        <f t="shared" si="60"/>
        <v/>
      </c>
    </row>
    <row r="130" spans="2:33" ht="15.75" thickBot="1" x14ac:dyDescent="0.3">
      <c r="B130" s="38" t="str">
        <f t="shared" si="42"/>
        <v>PD</v>
      </c>
      <c r="G130" s="81" t="str">
        <f>IF(Dashboard!K130="P","P",IF(Dashboard!L130="B","B",""))</f>
        <v/>
      </c>
      <c r="I130" s="37" t="str">
        <f t="shared" si="43"/>
        <v>TG</v>
      </c>
      <c r="K130" s="20" t="str">
        <f t="shared" si="49"/>
        <v/>
      </c>
      <c r="L130" s="20" t="str">
        <f t="shared" si="50"/>
        <v/>
      </c>
      <c r="N130" s="11" t="str">
        <f t="shared" si="51"/>
        <v/>
      </c>
      <c r="U130" t="str">
        <f>IF(Dashboard!K130="P",IF(U129="",1,U129+1),"")</f>
        <v/>
      </c>
      <c r="V130" t="str">
        <f>IF(Dashboard!L130="B",IF(V129="",1,V129+1),"")</f>
        <v/>
      </c>
      <c r="Y130" s="1" t="str">
        <f t="shared" si="63"/>
        <v>000000</v>
      </c>
      <c r="Z130" s="1" t="str">
        <f t="shared" si="64"/>
        <v>000000</v>
      </c>
      <c r="AB130" t="str">
        <f t="shared" si="56"/>
        <v/>
      </c>
      <c r="AC130" t="str">
        <f t="shared" si="67"/>
        <v/>
      </c>
      <c r="AD130" t="str">
        <f t="shared" si="58"/>
        <v/>
      </c>
      <c r="AE130" t="str">
        <f t="shared" si="62"/>
        <v/>
      </c>
      <c r="AF130">
        <f t="shared" si="59"/>
        <v>1</v>
      </c>
      <c r="AG130" t="str">
        <f t="shared" si="60"/>
        <v/>
      </c>
    </row>
    <row r="131" spans="2:33" ht="15.75" thickBot="1" x14ac:dyDescent="0.3">
      <c r="B131" s="38" t="str">
        <f t="shared" si="42"/>
        <v>PD</v>
      </c>
      <c r="G131" s="82" t="str">
        <f>IF(Dashboard!K131="P","P",IF(Dashboard!L131="B","B",""))</f>
        <v/>
      </c>
      <c r="I131" s="37" t="str">
        <f t="shared" si="43"/>
        <v>TG</v>
      </c>
      <c r="K131" s="20" t="str">
        <f t="shared" si="49"/>
        <v/>
      </c>
      <c r="L131" s="20" t="str">
        <f t="shared" si="50"/>
        <v/>
      </c>
      <c r="N131" s="11" t="str">
        <f t="shared" si="51"/>
        <v/>
      </c>
      <c r="U131" t="str">
        <f>IF(Dashboard!K131="P",IF(U130="",1,U130+1),"")</f>
        <v/>
      </c>
      <c r="V131" t="str">
        <f>IF(Dashboard!L131="B",IF(V130="",1,V130+1),"")</f>
        <v/>
      </c>
      <c r="Y131" s="1" t="str">
        <f t="shared" si="63"/>
        <v>000000</v>
      </c>
      <c r="Z131" s="1" t="str">
        <f t="shared" si="64"/>
        <v>000000</v>
      </c>
      <c r="AB131" t="str">
        <f t="shared" si="56"/>
        <v/>
      </c>
      <c r="AC131" t="str">
        <f t="shared" si="67"/>
        <v/>
      </c>
      <c r="AD131" t="str">
        <f t="shared" si="58"/>
        <v/>
      </c>
      <c r="AE131" t="str">
        <f t="shared" si="62"/>
        <v/>
      </c>
      <c r="AF131">
        <f t="shared" si="59"/>
        <v>1</v>
      </c>
      <c r="AG131" t="str">
        <f t="shared" si="60"/>
        <v/>
      </c>
    </row>
    <row r="132" spans="2:33" ht="15.75" thickBot="1" x14ac:dyDescent="0.3">
      <c r="B132" s="38" t="str">
        <f t="shared" si="42"/>
        <v>PD</v>
      </c>
      <c r="G132" s="82" t="str">
        <f>IF(Dashboard!K132="P","P",IF(Dashboard!L132="B","B",""))</f>
        <v/>
      </c>
      <c r="I132" s="37" t="str">
        <f t="shared" si="43"/>
        <v>TG</v>
      </c>
      <c r="K132" s="20" t="str">
        <f t="shared" si="49"/>
        <v/>
      </c>
      <c r="L132" s="20" t="str">
        <f t="shared" si="50"/>
        <v/>
      </c>
      <c r="N132" s="11" t="str">
        <f t="shared" si="51"/>
        <v/>
      </c>
      <c r="U132" t="str">
        <f>IF(Dashboard!K132="P",IF(U131="",1,U131+1),"")</f>
        <v/>
      </c>
      <c r="V132" t="str">
        <f>IF(Dashboard!L132="B",IF(V131="",1,V131+1),"")</f>
        <v/>
      </c>
      <c r="Y132" s="1" t="str">
        <f t="shared" si="63"/>
        <v>000000</v>
      </c>
      <c r="Z132" s="1" t="str">
        <f t="shared" si="64"/>
        <v>000000</v>
      </c>
      <c r="AB132" t="str">
        <f t="shared" si="56"/>
        <v/>
      </c>
      <c r="AC132" t="str">
        <f t="shared" si="67"/>
        <v/>
      </c>
      <c r="AD132" t="str">
        <f t="shared" si="58"/>
        <v/>
      </c>
      <c r="AE132" t="str">
        <f t="shared" si="62"/>
        <v/>
      </c>
      <c r="AF132">
        <f t="shared" si="59"/>
        <v>1</v>
      </c>
      <c r="AG132" t="str">
        <f t="shared" si="60"/>
        <v/>
      </c>
    </row>
    <row r="133" spans="2:33" ht="15.75" thickBot="1" x14ac:dyDescent="0.3">
      <c r="B133" s="38" t="str">
        <f t="shared" ref="B133:B196" si="68">IF(P133="Y","CT",IF(Q133="Y","BT",IF(R133="Y","TG","PD")))</f>
        <v>PD</v>
      </c>
      <c r="G133" s="82" t="str">
        <f>IF(Dashboard!K133="P","P",IF(Dashboard!L133="B","B",""))</f>
        <v/>
      </c>
      <c r="I133" s="37" t="str">
        <f t="shared" si="43"/>
        <v>TG</v>
      </c>
      <c r="K133" s="20" t="str">
        <f t="shared" si="49"/>
        <v/>
      </c>
      <c r="L133" s="20" t="str">
        <f t="shared" si="50"/>
        <v/>
      </c>
      <c r="N133" s="11" t="str">
        <f t="shared" si="51"/>
        <v/>
      </c>
      <c r="U133" t="str">
        <f>IF(Dashboard!K133="P",IF(U132="",1,U132+1),"")</f>
        <v/>
      </c>
      <c r="V133" t="str">
        <f>IF(Dashboard!L133="B",IF(V132="",1,V132+1),"")</f>
        <v/>
      </c>
      <c r="Y133" s="1" t="str">
        <f t="shared" si="63"/>
        <v>000000</v>
      </c>
      <c r="Z133" s="1" t="str">
        <f t="shared" si="64"/>
        <v>000000</v>
      </c>
      <c r="AB133" t="str">
        <f t="shared" si="56"/>
        <v/>
      </c>
      <c r="AC133" t="str">
        <f t="shared" si="67"/>
        <v/>
      </c>
      <c r="AD133" t="str">
        <f t="shared" si="58"/>
        <v/>
      </c>
      <c r="AE133" t="str">
        <f t="shared" si="62"/>
        <v/>
      </c>
      <c r="AF133">
        <f t="shared" si="59"/>
        <v>1</v>
      </c>
      <c r="AG133" t="str">
        <f t="shared" si="60"/>
        <v/>
      </c>
    </row>
    <row r="134" spans="2:33" ht="15.75" thickBot="1" x14ac:dyDescent="0.3">
      <c r="B134" s="38" t="str">
        <f t="shared" si="68"/>
        <v>PD</v>
      </c>
      <c r="G134" s="83" t="str">
        <f>IF(Dashboard!K134="P","P",IF(Dashboard!L134="B","B",""))</f>
        <v/>
      </c>
      <c r="I134" s="37" t="str">
        <f t="shared" ref="I134:I197" si="69">IF(P134="Y","CT",IF(Q134="Y","BT",IF(R134="Y","TGT","TG")))</f>
        <v>TG</v>
      </c>
      <c r="K134" s="20" t="str">
        <f t="shared" si="49"/>
        <v/>
      </c>
      <c r="L134" s="20" t="str">
        <f t="shared" si="50"/>
        <v/>
      </c>
      <c r="N134" s="11" t="str">
        <f t="shared" si="51"/>
        <v/>
      </c>
      <c r="U134" t="str">
        <f>IF(Dashboard!K134="P",IF(U133="",1,U133+1),"")</f>
        <v/>
      </c>
      <c r="V134" t="str">
        <f>IF(Dashboard!L134="B",IF(V133="",1,V133+1),"")</f>
        <v/>
      </c>
      <c r="Y134" s="1" t="str">
        <f t="shared" si="63"/>
        <v>000000</v>
      </c>
      <c r="Z134" s="1" t="str">
        <f t="shared" si="64"/>
        <v>000000</v>
      </c>
      <c r="AB134" t="str">
        <f t="shared" si="56"/>
        <v/>
      </c>
      <c r="AC134" t="str">
        <f t="shared" si="67"/>
        <v/>
      </c>
      <c r="AD134" t="str">
        <f t="shared" si="58"/>
        <v/>
      </c>
      <c r="AE134" t="str">
        <f t="shared" si="62"/>
        <v/>
      </c>
      <c r="AF134">
        <f t="shared" si="59"/>
        <v>1</v>
      </c>
      <c r="AG134" t="str">
        <f t="shared" si="60"/>
        <v/>
      </c>
    </row>
    <row r="135" spans="2:33" ht="15.75" thickBot="1" x14ac:dyDescent="0.3">
      <c r="B135" s="38" t="str">
        <f t="shared" si="68"/>
        <v>PD</v>
      </c>
      <c r="G135" s="81" t="str">
        <f>IF(Dashboard!K135="P","P",IF(Dashboard!L135="B","B",""))</f>
        <v/>
      </c>
      <c r="I135" s="37" t="str">
        <f t="shared" si="69"/>
        <v>TG</v>
      </c>
      <c r="K135" s="20" t="str">
        <f t="shared" si="49"/>
        <v/>
      </c>
      <c r="L135" s="20" t="str">
        <f t="shared" si="50"/>
        <v/>
      </c>
      <c r="N135" s="11" t="str">
        <f t="shared" si="51"/>
        <v/>
      </c>
      <c r="U135" t="str">
        <f>IF(Dashboard!K135="P",IF(U134="",1,U134+1),"")</f>
        <v/>
      </c>
      <c r="V135" t="str">
        <f>IF(Dashboard!L135="B",IF(V134="",1,V134+1),"")</f>
        <v/>
      </c>
      <c r="Y135" s="1" t="str">
        <f t="shared" si="63"/>
        <v>000000</v>
      </c>
      <c r="Z135" s="1" t="str">
        <f t="shared" si="64"/>
        <v>000000</v>
      </c>
      <c r="AB135" t="str">
        <f t="shared" si="56"/>
        <v/>
      </c>
      <c r="AC135" t="str">
        <f t="shared" si="67"/>
        <v/>
      </c>
      <c r="AD135" t="str">
        <f t="shared" si="58"/>
        <v/>
      </c>
      <c r="AE135" t="str">
        <f t="shared" si="62"/>
        <v/>
      </c>
      <c r="AF135">
        <f t="shared" si="59"/>
        <v>1</v>
      </c>
      <c r="AG135" t="str">
        <f t="shared" si="60"/>
        <v/>
      </c>
    </row>
    <row r="136" spans="2:33" ht="15.75" thickBot="1" x14ac:dyDescent="0.3">
      <c r="B136" s="38" t="str">
        <f t="shared" si="68"/>
        <v>PD</v>
      </c>
      <c r="G136" s="82" t="str">
        <f>IF(Dashboard!K136="P","P",IF(Dashboard!L136="B","B",""))</f>
        <v/>
      </c>
      <c r="I136" s="37" t="str">
        <f t="shared" si="69"/>
        <v>TG</v>
      </c>
      <c r="K136" s="20" t="str">
        <f t="shared" si="49"/>
        <v/>
      </c>
      <c r="L136" s="20" t="str">
        <f t="shared" si="50"/>
        <v/>
      </c>
      <c r="N136" s="11" t="str">
        <f t="shared" si="51"/>
        <v/>
      </c>
      <c r="U136" t="str">
        <f>IF(Dashboard!K136="P",IF(U135="",1,U135+1),"")</f>
        <v/>
      </c>
      <c r="V136" t="str">
        <f>IF(Dashboard!L136="B",IF(V135="",1,V135+1),"")</f>
        <v/>
      </c>
      <c r="Y136" s="1" t="str">
        <f t="shared" si="63"/>
        <v>000000</v>
      </c>
      <c r="Z136" s="1" t="str">
        <f t="shared" si="64"/>
        <v>000000</v>
      </c>
      <c r="AB136" t="str">
        <f t="shared" si="56"/>
        <v/>
      </c>
      <c r="AC136" t="str">
        <f t="shared" si="67"/>
        <v/>
      </c>
      <c r="AD136" t="str">
        <f t="shared" si="58"/>
        <v/>
      </c>
      <c r="AE136" t="str">
        <f t="shared" si="62"/>
        <v/>
      </c>
      <c r="AF136">
        <f t="shared" si="59"/>
        <v>1</v>
      </c>
      <c r="AG136" t="str">
        <f t="shared" si="60"/>
        <v/>
      </c>
    </row>
    <row r="137" spans="2:33" ht="15.75" thickBot="1" x14ac:dyDescent="0.3">
      <c r="B137" s="38" t="str">
        <f t="shared" si="68"/>
        <v>PD</v>
      </c>
      <c r="G137" s="82" t="str">
        <f>IF(Dashboard!K137="P","P",IF(Dashboard!L137="B","B",""))</f>
        <v/>
      </c>
      <c r="I137" s="37" t="str">
        <f t="shared" si="69"/>
        <v>TG</v>
      </c>
      <c r="K137" s="20" t="str">
        <f t="shared" si="49"/>
        <v/>
      </c>
      <c r="L137" s="20" t="str">
        <f t="shared" si="50"/>
        <v/>
      </c>
      <c r="N137" s="11" t="str">
        <f t="shared" si="51"/>
        <v/>
      </c>
      <c r="U137" t="str">
        <f>IF(Dashboard!K137="P",IF(U136="",1,U136+1),"")</f>
        <v/>
      </c>
      <c r="V137" t="str">
        <f>IF(Dashboard!L137="B",IF(V136="",1,V136+1),"")</f>
        <v/>
      </c>
      <c r="Y137" s="1" t="str">
        <f t="shared" si="63"/>
        <v>000000</v>
      </c>
      <c r="Z137" s="1" t="str">
        <f t="shared" si="64"/>
        <v>000000</v>
      </c>
      <c r="AB137" t="str">
        <f t="shared" si="56"/>
        <v/>
      </c>
      <c r="AC137" t="str">
        <f t="shared" si="67"/>
        <v/>
      </c>
      <c r="AD137" t="str">
        <f t="shared" si="58"/>
        <v/>
      </c>
      <c r="AE137" t="str">
        <f t="shared" si="62"/>
        <v/>
      </c>
      <c r="AF137">
        <f t="shared" si="59"/>
        <v>1</v>
      </c>
      <c r="AG137" t="str">
        <f t="shared" si="60"/>
        <v/>
      </c>
    </row>
    <row r="138" spans="2:33" ht="15.75" thickBot="1" x14ac:dyDescent="0.3">
      <c r="B138" s="38" t="str">
        <f t="shared" si="68"/>
        <v>PD</v>
      </c>
      <c r="G138" s="82" t="str">
        <f>IF(Dashboard!K138="P","P",IF(Dashboard!L138="B","B",""))</f>
        <v/>
      </c>
      <c r="I138" s="37" t="str">
        <f t="shared" si="69"/>
        <v>TG</v>
      </c>
      <c r="K138" s="20" t="str">
        <f t="shared" si="49"/>
        <v/>
      </c>
      <c r="L138" s="20" t="str">
        <f t="shared" si="50"/>
        <v/>
      </c>
      <c r="N138" s="11" t="str">
        <f t="shared" si="51"/>
        <v/>
      </c>
      <c r="U138" t="str">
        <f>IF(Dashboard!K138="P",IF(U137="",1,U137+1),"")</f>
        <v/>
      </c>
      <c r="V138" t="str">
        <f>IF(Dashboard!L138="B",IF(V137="",1,V137+1),"")</f>
        <v/>
      </c>
      <c r="Y138" s="1" t="str">
        <f t="shared" si="63"/>
        <v>000000</v>
      </c>
      <c r="Z138" s="1" t="str">
        <f t="shared" si="64"/>
        <v>000000</v>
      </c>
      <c r="AB138" t="str">
        <f t="shared" si="56"/>
        <v/>
      </c>
      <c r="AC138" t="str">
        <f t="shared" si="67"/>
        <v/>
      </c>
      <c r="AD138" t="str">
        <f t="shared" si="58"/>
        <v/>
      </c>
      <c r="AE138" t="str">
        <f t="shared" si="62"/>
        <v/>
      </c>
      <c r="AF138">
        <f t="shared" si="59"/>
        <v>1</v>
      </c>
      <c r="AG138" t="str">
        <f t="shared" si="60"/>
        <v/>
      </c>
    </row>
    <row r="139" spans="2:33" ht="15.75" thickBot="1" x14ac:dyDescent="0.3">
      <c r="B139" s="38" t="str">
        <f t="shared" si="68"/>
        <v>PD</v>
      </c>
      <c r="G139" s="83" t="str">
        <f>IF(Dashboard!K139="P","P",IF(Dashboard!L139="B","B",""))</f>
        <v/>
      </c>
      <c r="I139" s="37" t="str">
        <f t="shared" si="69"/>
        <v>TG</v>
      </c>
      <c r="K139" s="20" t="str">
        <f t="shared" ref="K139:K149" si="70">IF(I139="TG",IF(G137="P",IF(AND(AE139=D139,LEN(D139)&gt;0,NOT(C139="B")),LEFT(D139)&amp;(AF139-3),AE139),""),"TBD")</f>
        <v/>
      </c>
      <c r="L139" s="20" t="str">
        <f t="shared" ref="L139:L202" si="71">IF(G139="","",IF(G139="P",IF(J139="","L","W"),IF(K139="","L","W")))</f>
        <v/>
      </c>
      <c r="N139" s="11" t="str">
        <f t="shared" ref="N139:N202" si="72">IF(O139="S","",IF(M139&gt;0,M139,""))</f>
        <v/>
      </c>
      <c r="U139" t="str">
        <f>IF(Dashboard!K139="P",IF(U138="",1,U138+1),"")</f>
        <v/>
      </c>
      <c r="V139" t="str">
        <f>IF(Dashboard!L139="B",IF(V138="",1,V138+1),"")</f>
        <v/>
      </c>
      <c r="Y139" s="1" t="str">
        <f t="shared" si="63"/>
        <v>000000</v>
      </c>
      <c r="Z139" s="1" t="str">
        <f t="shared" si="64"/>
        <v>000000</v>
      </c>
      <c r="AB139" t="str">
        <f t="shared" ref="AB139:AB202" si="73">IF(C138="",D138,C138)&amp;E138</f>
        <v/>
      </c>
      <c r="AC139" t="str">
        <f t="shared" ref="AC139:AC202" si="74">IFERROR(VLOOKUP(AB139,$AN$3:$AO$40,2,FALSE),"")</f>
        <v/>
      </c>
      <c r="AD139" t="str">
        <f t="shared" ref="AD139:AD202" si="75">IF(C138="",D138,C138)&amp;E138</f>
        <v/>
      </c>
      <c r="AE139" t="str">
        <f t="shared" si="62"/>
        <v/>
      </c>
      <c r="AF139">
        <f t="shared" ref="AF139:AF202" si="76">IF(REPLACE(AC139, 1, 1, "")="",1,REPLACE(AC139, 1, 1, ""))</f>
        <v>1</v>
      </c>
      <c r="AG139" t="str">
        <f t="shared" ref="AG139:AG202" si="77">REPLACE(AE139, 1, 1, "")</f>
        <v/>
      </c>
    </row>
    <row r="140" spans="2:33" ht="15.75" thickBot="1" x14ac:dyDescent="0.3">
      <c r="B140" s="38" t="str">
        <f t="shared" si="68"/>
        <v>PD</v>
      </c>
      <c r="G140" s="81" t="str">
        <f>IF(Dashboard!K140="P","P",IF(Dashboard!L140="B","B",""))</f>
        <v/>
      </c>
      <c r="I140" s="37" t="str">
        <f t="shared" si="69"/>
        <v>TG</v>
      </c>
      <c r="K140" s="20" t="str">
        <f t="shared" si="70"/>
        <v/>
      </c>
      <c r="L140" s="20" t="str">
        <f t="shared" si="71"/>
        <v/>
      </c>
      <c r="N140" s="11" t="str">
        <f t="shared" si="72"/>
        <v/>
      </c>
      <c r="U140" t="str">
        <f>IF(Dashboard!K140="P",IF(U139="",1,U139+1),"")</f>
        <v/>
      </c>
      <c r="V140" t="str">
        <f>IF(Dashboard!L140="B",IF(V139="",1,V139+1),"")</f>
        <v/>
      </c>
      <c r="Y140" s="1" t="str">
        <f t="shared" si="63"/>
        <v>000000</v>
      </c>
      <c r="Z140" s="1" t="str">
        <f t="shared" si="64"/>
        <v>000000</v>
      </c>
      <c r="AB140" t="str">
        <f t="shared" si="73"/>
        <v/>
      </c>
      <c r="AC140" t="str">
        <f t="shared" si="74"/>
        <v/>
      </c>
      <c r="AD140" t="str">
        <f t="shared" si="75"/>
        <v/>
      </c>
      <c r="AE140" t="str">
        <f t="shared" ref="AE140:AE203" si="78">IF(O140="S","B",IFERROR(VLOOKUP(AD140,$AN$3:$AO$100,2,FALSE),""))</f>
        <v/>
      </c>
      <c r="AF140">
        <f t="shared" si="76"/>
        <v>1</v>
      </c>
      <c r="AG140" t="str">
        <f t="shared" si="77"/>
        <v/>
      </c>
    </row>
    <row r="141" spans="2:33" ht="15.75" thickBot="1" x14ac:dyDescent="0.3">
      <c r="B141" s="38" t="str">
        <f t="shared" si="68"/>
        <v>PD</v>
      </c>
      <c r="G141" s="82" t="str">
        <f>IF(Dashboard!K141="P","P",IF(Dashboard!L141="B","B",""))</f>
        <v/>
      </c>
      <c r="I141" s="37" t="str">
        <f t="shared" si="69"/>
        <v>TG</v>
      </c>
      <c r="K141" s="20" t="str">
        <f t="shared" si="70"/>
        <v/>
      </c>
      <c r="L141" s="20" t="str">
        <f t="shared" si="71"/>
        <v/>
      </c>
      <c r="N141" s="11" t="str">
        <f t="shared" si="72"/>
        <v/>
      </c>
      <c r="U141" t="str">
        <f>IF(Dashboard!K141="P",IF(U140="",1,U140+1),"")</f>
        <v/>
      </c>
      <c r="V141" t="str">
        <f>IF(Dashboard!L141="B",IF(V140="",1,V140+1),"")</f>
        <v/>
      </c>
      <c r="Y141" s="1" t="str">
        <f t="shared" si="63"/>
        <v>000000</v>
      </c>
      <c r="Z141" s="1" t="str">
        <f t="shared" si="64"/>
        <v>000000</v>
      </c>
      <c r="AB141" t="str">
        <f t="shared" si="73"/>
        <v/>
      </c>
      <c r="AC141" t="str">
        <f t="shared" si="74"/>
        <v/>
      </c>
      <c r="AD141" t="str">
        <f t="shared" si="75"/>
        <v/>
      </c>
      <c r="AE141" t="str">
        <f t="shared" si="78"/>
        <v/>
      </c>
      <c r="AF141">
        <f t="shared" si="76"/>
        <v>1</v>
      </c>
      <c r="AG141" t="str">
        <f t="shared" si="77"/>
        <v/>
      </c>
    </row>
    <row r="142" spans="2:33" ht="15.75" thickBot="1" x14ac:dyDescent="0.3">
      <c r="B142" s="38" t="str">
        <f t="shared" si="68"/>
        <v>PD</v>
      </c>
      <c r="G142" s="82" t="str">
        <f>IF(Dashboard!K142="P","P",IF(Dashboard!L142="B","B",""))</f>
        <v/>
      </c>
      <c r="I142" s="37" t="str">
        <f t="shared" si="69"/>
        <v>TG</v>
      </c>
      <c r="K142" s="20" t="str">
        <f t="shared" si="70"/>
        <v/>
      </c>
      <c r="L142" s="20" t="str">
        <f t="shared" si="71"/>
        <v/>
      </c>
      <c r="N142" s="11" t="str">
        <f t="shared" si="72"/>
        <v/>
      </c>
      <c r="U142" t="str">
        <f>IF(Dashboard!K142="P",IF(U141="",1,U141+1),"")</f>
        <v/>
      </c>
      <c r="V142" t="str">
        <f>IF(Dashboard!L142="B",IF(V141="",1,V141+1),"")</f>
        <v/>
      </c>
      <c r="Y142" s="1" t="str">
        <f t="shared" si="63"/>
        <v>000000</v>
      </c>
      <c r="Z142" s="1" t="str">
        <f t="shared" si="64"/>
        <v>000000</v>
      </c>
      <c r="AB142" t="str">
        <f t="shared" si="73"/>
        <v/>
      </c>
      <c r="AC142" t="str">
        <f t="shared" si="74"/>
        <v/>
      </c>
      <c r="AD142" t="str">
        <f t="shared" si="75"/>
        <v/>
      </c>
      <c r="AE142" t="str">
        <f t="shared" si="78"/>
        <v/>
      </c>
      <c r="AF142">
        <f t="shared" si="76"/>
        <v>1</v>
      </c>
      <c r="AG142" t="str">
        <f t="shared" si="77"/>
        <v/>
      </c>
    </row>
    <row r="143" spans="2:33" ht="15.75" thickBot="1" x14ac:dyDescent="0.3">
      <c r="B143" s="38" t="str">
        <f t="shared" si="68"/>
        <v>PD</v>
      </c>
      <c r="G143" s="82" t="str">
        <f>IF(Dashboard!K143="P","P",IF(Dashboard!L143="B","B",""))</f>
        <v/>
      </c>
      <c r="I143" s="37" t="str">
        <f t="shared" si="69"/>
        <v>TG</v>
      </c>
      <c r="K143" s="20" t="str">
        <f t="shared" si="70"/>
        <v/>
      </c>
      <c r="L143" s="20" t="str">
        <f t="shared" si="71"/>
        <v/>
      </c>
      <c r="N143" s="11" t="str">
        <f t="shared" si="72"/>
        <v/>
      </c>
      <c r="U143" t="str">
        <f>IF(Dashboard!K143="P",IF(U142="",1,U142+1),"")</f>
        <v/>
      </c>
      <c r="V143" t="str">
        <f>IF(Dashboard!L143="B",IF(V142="",1,V142+1),"")</f>
        <v/>
      </c>
      <c r="Y143" s="1" t="str">
        <f t="shared" si="63"/>
        <v>000000</v>
      </c>
      <c r="Z143" s="1" t="str">
        <f t="shared" si="64"/>
        <v>000000</v>
      </c>
      <c r="AB143" t="str">
        <f t="shared" si="73"/>
        <v/>
      </c>
      <c r="AC143" t="str">
        <f t="shared" si="74"/>
        <v/>
      </c>
      <c r="AD143" t="str">
        <f t="shared" si="75"/>
        <v/>
      </c>
      <c r="AE143" t="str">
        <f t="shared" si="78"/>
        <v/>
      </c>
      <c r="AF143">
        <f t="shared" si="76"/>
        <v>1</v>
      </c>
      <c r="AG143" t="str">
        <f t="shared" si="77"/>
        <v/>
      </c>
    </row>
    <row r="144" spans="2:33" ht="15.75" thickBot="1" x14ac:dyDescent="0.3">
      <c r="B144" s="38" t="str">
        <f t="shared" si="68"/>
        <v>PD</v>
      </c>
      <c r="G144" s="83" t="str">
        <f>IF(Dashboard!K144="P","P",IF(Dashboard!L144="B","B",""))</f>
        <v/>
      </c>
      <c r="I144" s="37" t="str">
        <f t="shared" si="69"/>
        <v>TG</v>
      </c>
      <c r="K144" s="20" t="str">
        <f t="shared" si="70"/>
        <v/>
      </c>
      <c r="L144" s="20" t="str">
        <f t="shared" si="71"/>
        <v/>
      </c>
      <c r="N144" s="11" t="str">
        <f t="shared" si="72"/>
        <v/>
      </c>
      <c r="U144" t="str">
        <f>IF(Dashboard!K144="P",IF(U143="",1,U143+1),"")</f>
        <v/>
      </c>
      <c r="V144" t="str">
        <f>IF(Dashboard!L144="B",IF(V143="",1,V143+1),"")</f>
        <v/>
      </c>
      <c r="Y144" s="1" t="str">
        <f t="shared" ref="Y144:Y207" si="79">IF(U138="",0,U138)&amp;IF(U139="",0,U139)&amp;IF(U140="",0,U140)&amp;IF(U141="",0,U141)&amp;IF(U142="",0,U142)&amp;IF(U143="",0,U143)</f>
        <v>000000</v>
      </c>
      <c r="Z144" s="1" t="str">
        <f t="shared" ref="Z144:Z207" si="80">IF(V138="",0,V138)&amp;IF(V139="",0,V139)&amp;IF(V140="",0,V140)&amp;IF(V141="",0,V141)&amp;IF(V142="",0,V142)&amp;IF(V143="",0,V143)</f>
        <v>000000</v>
      </c>
      <c r="AB144" t="str">
        <f t="shared" si="73"/>
        <v/>
      </c>
      <c r="AC144" t="str">
        <f t="shared" si="74"/>
        <v/>
      </c>
      <c r="AD144" t="str">
        <f t="shared" si="75"/>
        <v/>
      </c>
      <c r="AE144" t="str">
        <f t="shared" si="78"/>
        <v/>
      </c>
      <c r="AF144">
        <f t="shared" si="76"/>
        <v>1</v>
      </c>
      <c r="AG144" t="str">
        <f t="shared" si="77"/>
        <v/>
      </c>
    </row>
    <row r="145" spans="2:33" ht="15.75" thickBot="1" x14ac:dyDescent="0.3">
      <c r="B145" s="38" t="str">
        <f t="shared" si="68"/>
        <v>PD</v>
      </c>
      <c r="G145" s="81" t="str">
        <f>IF(Dashboard!K145="P","P",IF(Dashboard!L145="B","B",""))</f>
        <v/>
      </c>
      <c r="I145" s="37" t="str">
        <f t="shared" si="69"/>
        <v>TG</v>
      </c>
      <c r="K145" s="20" t="str">
        <f t="shared" si="70"/>
        <v/>
      </c>
      <c r="L145" s="20" t="str">
        <f t="shared" si="71"/>
        <v/>
      </c>
      <c r="N145" s="11" t="str">
        <f t="shared" si="72"/>
        <v/>
      </c>
      <c r="U145" t="str">
        <f>IF(Dashboard!K145="P",IF(U144="",1,U144+1),"")</f>
        <v/>
      </c>
      <c r="V145" t="str">
        <f>IF(Dashboard!L145="B",IF(V144="",1,V144+1),"")</f>
        <v/>
      </c>
      <c r="Y145" s="1" t="str">
        <f t="shared" si="79"/>
        <v>000000</v>
      </c>
      <c r="Z145" s="1" t="str">
        <f t="shared" si="80"/>
        <v>000000</v>
      </c>
      <c r="AB145" t="str">
        <f t="shared" si="73"/>
        <v/>
      </c>
      <c r="AC145" t="str">
        <f t="shared" si="74"/>
        <v/>
      </c>
      <c r="AD145" t="str">
        <f t="shared" si="75"/>
        <v/>
      </c>
      <c r="AE145" t="str">
        <f t="shared" si="78"/>
        <v/>
      </c>
      <c r="AF145">
        <f t="shared" si="76"/>
        <v>1</v>
      </c>
      <c r="AG145" t="str">
        <f t="shared" si="77"/>
        <v/>
      </c>
    </row>
    <row r="146" spans="2:33" ht="15.75" thickBot="1" x14ac:dyDescent="0.3">
      <c r="B146" s="38" t="str">
        <f t="shared" si="68"/>
        <v>PD</v>
      </c>
      <c r="G146" s="82" t="str">
        <f>IF(Dashboard!K146="P","P",IF(Dashboard!L146="B","B",""))</f>
        <v/>
      </c>
      <c r="I146" s="37" t="str">
        <f t="shared" si="69"/>
        <v>TG</v>
      </c>
      <c r="K146" s="20" t="str">
        <f t="shared" si="70"/>
        <v/>
      </c>
      <c r="L146" s="20" t="str">
        <f t="shared" si="71"/>
        <v/>
      </c>
      <c r="N146" s="11" t="str">
        <f t="shared" si="72"/>
        <v/>
      </c>
      <c r="U146" t="str">
        <f>IF(Dashboard!K146="P",IF(U145="",1,U145+1),"")</f>
        <v/>
      </c>
      <c r="V146" t="str">
        <f>IF(Dashboard!L146="B",IF(V145="",1,V145+1),"")</f>
        <v/>
      </c>
      <c r="Y146" s="1" t="str">
        <f t="shared" si="79"/>
        <v>000000</v>
      </c>
      <c r="Z146" s="1" t="str">
        <f t="shared" si="80"/>
        <v>000000</v>
      </c>
      <c r="AB146" t="str">
        <f t="shared" si="73"/>
        <v/>
      </c>
      <c r="AC146" t="str">
        <f t="shared" si="74"/>
        <v/>
      </c>
      <c r="AD146" t="str">
        <f t="shared" si="75"/>
        <v/>
      </c>
      <c r="AE146" t="str">
        <f t="shared" si="78"/>
        <v/>
      </c>
      <c r="AF146">
        <f t="shared" si="76"/>
        <v>1</v>
      </c>
      <c r="AG146" t="str">
        <f t="shared" si="77"/>
        <v/>
      </c>
    </row>
    <row r="147" spans="2:33" ht="15.75" thickBot="1" x14ac:dyDescent="0.3">
      <c r="B147" s="38" t="str">
        <f t="shared" si="68"/>
        <v>PD</v>
      </c>
      <c r="G147" s="82" t="str">
        <f>IF(Dashboard!K147="P","P",IF(Dashboard!L147="B","B",""))</f>
        <v/>
      </c>
      <c r="I147" s="37" t="str">
        <f t="shared" si="69"/>
        <v>TG</v>
      </c>
      <c r="K147" s="20" t="str">
        <f t="shared" si="70"/>
        <v/>
      </c>
      <c r="L147" s="20" t="str">
        <f t="shared" si="71"/>
        <v/>
      </c>
      <c r="N147" s="11" t="str">
        <f t="shared" si="72"/>
        <v/>
      </c>
      <c r="U147" t="str">
        <f>IF(Dashboard!K147="P",IF(U146="",1,U146+1),"")</f>
        <v/>
      </c>
      <c r="V147" t="str">
        <f>IF(Dashboard!L147="B",IF(V146="",1,V146+1),"")</f>
        <v/>
      </c>
      <c r="Y147" s="1" t="str">
        <f t="shared" si="79"/>
        <v>000000</v>
      </c>
      <c r="Z147" s="1" t="str">
        <f t="shared" si="80"/>
        <v>000000</v>
      </c>
      <c r="AB147" t="str">
        <f t="shared" si="73"/>
        <v/>
      </c>
      <c r="AC147" t="str">
        <f t="shared" si="74"/>
        <v/>
      </c>
      <c r="AD147" t="str">
        <f t="shared" si="75"/>
        <v/>
      </c>
      <c r="AE147" t="str">
        <f t="shared" si="78"/>
        <v/>
      </c>
      <c r="AF147">
        <f t="shared" si="76"/>
        <v>1</v>
      </c>
      <c r="AG147" t="str">
        <f t="shared" si="77"/>
        <v/>
      </c>
    </row>
    <row r="148" spans="2:33" ht="15.75" thickBot="1" x14ac:dyDescent="0.3">
      <c r="B148" s="38" t="str">
        <f t="shared" si="68"/>
        <v>PD</v>
      </c>
      <c r="G148" s="82" t="str">
        <f>IF(Dashboard!K148="P","P",IF(Dashboard!L148="B","B",""))</f>
        <v/>
      </c>
      <c r="I148" s="37" t="str">
        <f t="shared" si="69"/>
        <v>TG</v>
      </c>
      <c r="K148" s="20" t="str">
        <f t="shared" si="70"/>
        <v/>
      </c>
      <c r="L148" s="20" t="str">
        <f t="shared" si="71"/>
        <v/>
      </c>
      <c r="N148" s="11" t="str">
        <f t="shared" si="72"/>
        <v/>
      </c>
      <c r="U148" t="str">
        <f>IF(Dashboard!K148="P",IF(U147="",1,U147+1),"")</f>
        <v/>
      </c>
      <c r="V148" t="str">
        <f>IF(Dashboard!L148="B",IF(V147="",1,V147+1),"")</f>
        <v/>
      </c>
      <c r="Y148" s="1" t="str">
        <f t="shared" si="79"/>
        <v>000000</v>
      </c>
      <c r="Z148" s="1" t="str">
        <f t="shared" si="80"/>
        <v>000000</v>
      </c>
      <c r="AB148" t="str">
        <f t="shared" si="73"/>
        <v/>
      </c>
      <c r="AC148" t="str">
        <f t="shared" si="74"/>
        <v/>
      </c>
      <c r="AD148" t="str">
        <f t="shared" si="75"/>
        <v/>
      </c>
      <c r="AE148" t="str">
        <f t="shared" si="78"/>
        <v/>
      </c>
      <c r="AF148">
        <f t="shared" si="76"/>
        <v>1</v>
      </c>
      <c r="AG148" t="str">
        <f t="shared" si="77"/>
        <v/>
      </c>
    </row>
    <row r="149" spans="2:33" ht="15.75" thickBot="1" x14ac:dyDescent="0.3">
      <c r="B149" s="38" t="str">
        <f t="shared" si="68"/>
        <v>PD</v>
      </c>
      <c r="G149" s="83" t="str">
        <f>IF(Dashboard!K149="P","P",IF(Dashboard!L149="B","B",""))</f>
        <v/>
      </c>
      <c r="I149" s="37" t="str">
        <f t="shared" si="69"/>
        <v>TG</v>
      </c>
      <c r="K149" s="20" t="str">
        <f t="shared" si="70"/>
        <v/>
      </c>
      <c r="L149" s="20" t="str">
        <f t="shared" si="71"/>
        <v/>
      </c>
      <c r="N149" s="11" t="str">
        <f t="shared" si="72"/>
        <v/>
      </c>
      <c r="U149" t="str">
        <f>IF(Dashboard!K149="P",IF(U148="",1,U148+1),"")</f>
        <v/>
      </c>
      <c r="V149" t="str">
        <f>IF(Dashboard!L149="B",IF(V148="",1,V148+1),"")</f>
        <v/>
      </c>
      <c r="Y149" s="1" t="str">
        <f t="shared" si="79"/>
        <v>000000</v>
      </c>
      <c r="Z149" s="1" t="str">
        <f t="shared" si="80"/>
        <v>000000</v>
      </c>
      <c r="AB149" t="str">
        <f t="shared" si="73"/>
        <v/>
      </c>
      <c r="AC149" t="str">
        <f t="shared" si="74"/>
        <v/>
      </c>
      <c r="AD149" t="str">
        <f t="shared" si="75"/>
        <v/>
      </c>
      <c r="AE149" t="str">
        <f t="shared" si="78"/>
        <v/>
      </c>
      <c r="AF149">
        <f t="shared" si="76"/>
        <v>1</v>
      </c>
      <c r="AG149" t="str">
        <f t="shared" si="77"/>
        <v/>
      </c>
    </row>
    <row r="150" spans="2:33" ht="15.75" thickBot="1" x14ac:dyDescent="0.3">
      <c r="B150" s="38" t="str">
        <f t="shared" si="68"/>
        <v>PD</v>
      </c>
      <c r="G150" s="81" t="str">
        <f>IF(Dashboard!K150="P","P",IF(Dashboard!L150="B","B",""))</f>
        <v/>
      </c>
      <c r="I150" s="37" t="str">
        <f t="shared" si="69"/>
        <v>TG</v>
      </c>
      <c r="L150" s="20" t="str">
        <f t="shared" si="71"/>
        <v/>
      </c>
      <c r="N150" s="11" t="str">
        <f t="shared" si="72"/>
        <v/>
      </c>
      <c r="U150" t="str">
        <f>IF(Dashboard!K150="P",IF(U149="",1,U149+1),"")</f>
        <v/>
      </c>
      <c r="V150" t="str">
        <f>IF(Dashboard!L150="B",IF(V149="",1,V149+1),"")</f>
        <v/>
      </c>
      <c r="Y150" s="1" t="str">
        <f t="shared" si="79"/>
        <v>000000</v>
      </c>
      <c r="Z150" s="1" t="str">
        <f t="shared" si="80"/>
        <v>000000</v>
      </c>
      <c r="AB150" t="str">
        <f t="shared" si="73"/>
        <v/>
      </c>
      <c r="AC150" t="str">
        <f t="shared" si="74"/>
        <v/>
      </c>
      <c r="AD150" t="str">
        <f t="shared" si="75"/>
        <v/>
      </c>
      <c r="AE150" t="str">
        <f t="shared" si="78"/>
        <v/>
      </c>
      <c r="AF150">
        <f t="shared" si="76"/>
        <v>1</v>
      </c>
      <c r="AG150" t="str">
        <f t="shared" si="77"/>
        <v/>
      </c>
    </row>
    <row r="151" spans="2:33" ht="15.75" thickBot="1" x14ac:dyDescent="0.3">
      <c r="B151" s="38" t="str">
        <f t="shared" si="68"/>
        <v>PD</v>
      </c>
      <c r="G151" s="82" t="str">
        <f>IF(Dashboard!K151="P","P",IF(Dashboard!L151="B","B",""))</f>
        <v/>
      </c>
      <c r="I151" s="37" t="str">
        <f t="shared" si="69"/>
        <v>TG</v>
      </c>
      <c r="L151" s="20" t="str">
        <f t="shared" si="71"/>
        <v/>
      </c>
      <c r="N151" s="11" t="str">
        <f t="shared" si="72"/>
        <v/>
      </c>
      <c r="U151" t="str">
        <f>IF(Dashboard!K151="P",IF(U150="",1,U150+1),"")</f>
        <v/>
      </c>
      <c r="V151" t="str">
        <f>IF(Dashboard!L151="B",IF(V150="",1,V150+1),"")</f>
        <v/>
      </c>
      <c r="Y151" s="1" t="str">
        <f t="shared" si="79"/>
        <v>000000</v>
      </c>
      <c r="Z151" s="1" t="str">
        <f t="shared" si="80"/>
        <v>000000</v>
      </c>
      <c r="AB151" t="str">
        <f t="shared" si="73"/>
        <v/>
      </c>
      <c r="AC151" t="str">
        <f t="shared" si="74"/>
        <v/>
      </c>
      <c r="AD151" t="str">
        <f t="shared" si="75"/>
        <v/>
      </c>
      <c r="AE151" t="str">
        <f t="shared" si="78"/>
        <v/>
      </c>
      <c r="AF151">
        <f t="shared" si="76"/>
        <v>1</v>
      </c>
      <c r="AG151" t="str">
        <f t="shared" si="77"/>
        <v/>
      </c>
    </row>
    <row r="152" spans="2:33" ht="15.75" thickBot="1" x14ac:dyDescent="0.3">
      <c r="B152" s="38" t="str">
        <f t="shared" si="68"/>
        <v>PD</v>
      </c>
      <c r="G152" s="82" t="str">
        <f>IF(Dashboard!K152="P","P",IF(Dashboard!L152="B","B",""))</f>
        <v/>
      </c>
      <c r="I152" s="37" t="str">
        <f t="shared" si="69"/>
        <v>TG</v>
      </c>
      <c r="L152" s="20" t="str">
        <f t="shared" si="71"/>
        <v/>
      </c>
      <c r="N152" s="11" t="str">
        <f t="shared" si="72"/>
        <v/>
      </c>
      <c r="U152" t="str">
        <f>IF(Dashboard!K152="P",IF(U151="",1,U151+1),"")</f>
        <v/>
      </c>
      <c r="V152" t="str">
        <f>IF(Dashboard!L152="B",IF(V151="",1,V151+1),"")</f>
        <v/>
      </c>
      <c r="Y152" s="1" t="str">
        <f t="shared" si="79"/>
        <v>000000</v>
      </c>
      <c r="Z152" s="1" t="str">
        <f t="shared" si="80"/>
        <v>000000</v>
      </c>
      <c r="AB152" t="str">
        <f t="shared" si="73"/>
        <v/>
      </c>
      <c r="AC152" t="str">
        <f t="shared" si="74"/>
        <v/>
      </c>
      <c r="AD152" t="str">
        <f t="shared" si="75"/>
        <v/>
      </c>
      <c r="AE152" t="str">
        <f t="shared" si="78"/>
        <v/>
      </c>
      <c r="AF152">
        <f t="shared" si="76"/>
        <v>1</v>
      </c>
      <c r="AG152" t="str">
        <f t="shared" si="77"/>
        <v/>
      </c>
    </row>
    <row r="153" spans="2:33" ht="15.75" thickBot="1" x14ac:dyDescent="0.3">
      <c r="B153" s="38" t="str">
        <f t="shared" si="68"/>
        <v>PD</v>
      </c>
      <c r="G153" s="82" t="str">
        <f>IF(Dashboard!K153="P","P",IF(Dashboard!L153="B","B",""))</f>
        <v/>
      </c>
      <c r="I153" s="37" t="str">
        <f t="shared" si="69"/>
        <v>TG</v>
      </c>
      <c r="L153" s="20" t="str">
        <f t="shared" si="71"/>
        <v/>
      </c>
      <c r="N153" s="11" t="str">
        <f t="shared" si="72"/>
        <v/>
      </c>
      <c r="U153" t="str">
        <f>IF(Dashboard!K153="P",IF(U152="",1,U152+1),"")</f>
        <v/>
      </c>
      <c r="V153" t="str">
        <f>IF(Dashboard!L153="B",IF(V152="",1,V152+1),"")</f>
        <v/>
      </c>
      <c r="Y153" s="1" t="str">
        <f t="shared" si="79"/>
        <v>000000</v>
      </c>
      <c r="Z153" s="1" t="str">
        <f t="shared" si="80"/>
        <v>000000</v>
      </c>
      <c r="AB153" t="str">
        <f t="shared" si="73"/>
        <v/>
      </c>
      <c r="AC153" t="str">
        <f t="shared" si="74"/>
        <v/>
      </c>
      <c r="AD153" t="str">
        <f t="shared" si="75"/>
        <v/>
      </c>
      <c r="AE153" t="str">
        <f t="shared" si="78"/>
        <v/>
      </c>
      <c r="AF153">
        <f t="shared" si="76"/>
        <v>1</v>
      </c>
      <c r="AG153" t="str">
        <f t="shared" si="77"/>
        <v/>
      </c>
    </row>
    <row r="154" spans="2:33" ht="15.75" thickBot="1" x14ac:dyDescent="0.3">
      <c r="B154" s="38" t="str">
        <f t="shared" si="68"/>
        <v>PD</v>
      </c>
      <c r="G154" s="82" t="str">
        <f>IF(Dashboard!K154="P","P",IF(Dashboard!L154="B","B",""))</f>
        <v/>
      </c>
      <c r="I154" s="37" t="str">
        <f t="shared" si="69"/>
        <v>TG</v>
      </c>
      <c r="L154" s="20" t="str">
        <f t="shared" si="71"/>
        <v/>
      </c>
      <c r="N154" s="11" t="str">
        <f t="shared" si="72"/>
        <v/>
      </c>
      <c r="U154" t="str">
        <f>IF(Dashboard!K154="P",IF(U153="",1,U153+1),"")</f>
        <v/>
      </c>
      <c r="V154" t="str">
        <f>IF(Dashboard!L154="B",IF(V153="",1,V153+1),"")</f>
        <v/>
      </c>
      <c r="Y154" s="1" t="str">
        <f t="shared" si="79"/>
        <v>000000</v>
      </c>
      <c r="Z154" s="1" t="str">
        <f t="shared" si="80"/>
        <v>000000</v>
      </c>
      <c r="AB154" t="str">
        <f t="shared" si="73"/>
        <v/>
      </c>
      <c r="AC154" t="str">
        <f t="shared" si="74"/>
        <v/>
      </c>
      <c r="AD154" t="str">
        <f t="shared" si="75"/>
        <v/>
      </c>
      <c r="AE154" t="str">
        <f t="shared" si="78"/>
        <v/>
      </c>
      <c r="AF154">
        <f t="shared" si="76"/>
        <v>1</v>
      </c>
      <c r="AG154" t="str">
        <f t="shared" si="77"/>
        <v/>
      </c>
    </row>
    <row r="155" spans="2:33" ht="15.75" thickBot="1" x14ac:dyDescent="0.3">
      <c r="B155" s="38" t="str">
        <f t="shared" si="68"/>
        <v>PD</v>
      </c>
      <c r="G155" s="82" t="str">
        <f>IF(Dashboard!K155="P","P",IF(Dashboard!L155="B","B",""))</f>
        <v/>
      </c>
      <c r="I155" s="37" t="str">
        <f t="shared" si="69"/>
        <v>TG</v>
      </c>
      <c r="L155" s="20" t="str">
        <f t="shared" si="71"/>
        <v/>
      </c>
      <c r="N155" s="11" t="str">
        <f t="shared" si="72"/>
        <v/>
      </c>
      <c r="U155" t="str">
        <f>IF(Dashboard!K155="P",IF(U154="",1,U154+1),"")</f>
        <v/>
      </c>
      <c r="V155" t="str">
        <f>IF(Dashboard!L155="B",IF(V154="",1,V154+1),"")</f>
        <v/>
      </c>
      <c r="Y155" s="1" t="str">
        <f t="shared" si="79"/>
        <v>000000</v>
      </c>
      <c r="Z155" s="1" t="str">
        <f t="shared" si="80"/>
        <v>000000</v>
      </c>
      <c r="AB155" t="str">
        <f t="shared" si="73"/>
        <v/>
      </c>
      <c r="AC155" t="str">
        <f t="shared" si="74"/>
        <v/>
      </c>
      <c r="AD155" t="str">
        <f t="shared" si="75"/>
        <v/>
      </c>
      <c r="AE155" t="str">
        <f t="shared" si="78"/>
        <v/>
      </c>
      <c r="AF155">
        <f t="shared" si="76"/>
        <v>1</v>
      </c>
      <c r="AG155" t="str">
        <f t="shared" si="77"/>
        <v/>
      </c>
    </row>
    <row r="156" spans="2:33" ht="15.75" thickBot="1" x14ac:dyDescent="0.3">
      <c r="B156" s="38" t="str">
        <f t="shared" si="68"/>
        <v>PD</v>
      </c>
      <c r="G156" s="82" t="str">
        <f>IF(Dashboard!K156="P","P",IF(Dashboard!L156="B","B",""))</f>
        <v/>
      </c>
      <c r="I156" s="37" t="str">
        <f t="shared" si="69"/>
        <v>TG</v>
      </c>
      <c r="L156" s="20" t="str">
        <f t="shared" si="71"/>
        <v/>
      </c>
      <c r="N156" s="11" t="str">
        <f t="shared" si="72"/>
        <v/>
      </c>
      <c r="U156" t="str">
        <f>IF(Dashboard!K156="P",IF(U155="",1,U155+1),"")</f>
        <v/>
      </c>
      <c r="V156" t="str">
        <f>IF(Dashboard!L156="B",IF(V155="",1,V155+1),"")</f>
        <v/>
      </c>
      <c r="Y156" s="1" t="str">
        <f t="shared" si="79"/>
        <v>000000</v>
      </c>
      <c r="Z156" s="1" t="str">
        <f t="shared" si="80"/>
        <v>000000</v>
      </c>
      <c r="AB156" t="str">
        <f t="shared" si="73"/>
        <v/>
      </c>
      <c r="AC156" t="str">
        <f t="shared" si="74"/>
        <v/>
      </c>
      <c r="AD156" t="str">
        <f t="shared" si="75"/>
        <v/>
      </c>
      <c r="AE156" t="str">
        <f t="shared" si="78"/>
        <v/>
      </c>
      <c r="AF156">
        <f t="shared" si="76"/>
        <v>1</v>
      </c>
      <c r="AG156" t="str">
        <f t="shared" si="77"/>
        <v/>
      </c>
    </row>
    <row r="157" spans="2:33" ht="15.75" thickBot="1" x14ac:dyDescent="0.3">
      <c r="B157" s="38" t="str">
        <f t="shared" si="68"/>
        <v>PD</v>
      </c>
      <c r="G157" s="82" t="str">
        <f>IF(Dashboard!K157="P","P",IF(Dashboard!L157="B","B",""))</f>
        <v/>
      </c>
      <c r="I157" s="37" t="str">
        <f t="shared" si="69"/>
        <v>TG</v>
      </c>
      <c r="L157" s="20" t="str">
        <f t="shared" si="71"/>
        <v/>
      </c>
      <c r="N157" s="11" t="str">
        <f t="shared" si="72"/>
        <v/>
      </c>
      <c r="U157" t="str">
        <f>IF(Dashboard!K157="P",IF(U156="",1,U156+1),"")</f>
        <v/>
      </c>
      <c r="V157" t="str">
        <f>IF(Dashboard!L157="B",IF(V156="",1,V156+1),"")</f>
        <v/>
      </c>
      <c r="Y157" s="1" t="str">
        <f t="shared" si="79"/>
        <v>000000</v>
      </c>
      <c r="Z157" s="1" t="str">
        <f t="shared" si="80"/>
        <v>000000</v>
      </c>
      <c r="AB157" t="str">
        <f t="shared" si="73"/>
        <v/>
      </c>
      <c r="AC157" t="str">
        <f t="shared" si="74"/>
        <v/>
      </c>
      <c r="AD157" t="str">
        <f t="shared" si="75"/>
        <v/>
      </c>
      <c r="AE157" t="str">
        <f t="shared" si="78"/>
        <v/>
      </c>
      <c r="AF157">
        <f t="shared" si="76"/>
        <v>1</v>
      </c>
      <c r="AG157" t="str">
        <f t="shared" si="77"/>
        <v/>
      </c>
    </row>
    <row r="158" spans="2:33" ht="15.75" thickBot="1" x14ac:dyDescent="0.3">
      <c r="B158" s="38" t="str">
        <f t="shared" si="68"/>
        <v>PD</v>
      </c>
      <c r="G158" s="82" t="str">
        <f>IF(Dashboard!K158="P","P",IF(Dashboard!L158="B","B",""))</f>
        <v/>
      </c>
      <c r="I158" s="37" t="str">
        <f t="shared" si="69"/>
        <v>TG</v>
      </c>
      <c r="L158" s="20" t="str">
        <f t="shared" si="71"/>
        <v/>
      </c>
      <c r="N158" s="11" t="str">
        <f t="shared" si="72"/>
        <v/>
      </c>
      <c r="U158" t="str">
        <f>IF(Dashboard!K158="P",IF(U157="",1,U157+1),"")</f>
        <v/>
      </c>
      <c r="V158" t="str">
        <f>IF(Dashboard!L158="B",IF(V157="",1,V157+1),"")</f>
        <v/>
      </c>
      <c r="Y158" s="1" t="str">
        <f t="shared" si="79"/>
        <v>000000</v>
      </c>
      <c r="Z158" s="1" t="str">
        <f t="shared" si="80"/>
        <v>000000</v>
      </c>
      <c r="AB158" t="str">
        <f t="shared" si="73"/>
        <v/>
      </c>
      <c r="AC158" t="str">
        <f t="shared" si="74"/>
        <v/>
      </c>
      <c r="AD158" t="str">
        <f t="shared" si="75"/>
        <v/>
      </c>
      <c r="AE158" t="str">
        <f t="shared" si="78"/>
        <v/>
      </c>
      <c r="AF158">
        <f t="shared" si="76"/>
        <v>1</v>
      </c>
      <c r="AG158" t="str">
        <f t="shared" si="77"/>
        <v/>
      </c>
    </row>
    <row r="159" spans="2:33" ht="15.75" thickBot="1" x14ac:dyDescent="0.3">
      <c r="B159" s="38" t="str">
        <f t="shared" si="68"/>
        <v>PD</v>
      </c>
      <c r="G159" s="82" t="str">
        <f>IF(Dashboard!K159="P","P",IF(Dashboard!L159="B","B",""))</f>
        <v/>
      </c>
      <c r="I159" s="37" t="str">
        <f t="shared" si="69"/>
        <v>TG</v>
      </c>
      <c r="L159" s="20" t="str">
        <f t="shared" si="71"/>
        <v/>
      </c>
      <c r="N159" s="11" t="str">
        <f t="shared" si="72"/>
        <v/>
      </c>
      <c r="U159" t="str">
        <f>IF(Dashboard!K159="P",IF(U158="",1,U158+1),"")</f>
        <v/>
      </c>
      <c r="V159" t="str">
        <f>IF(Dashboard!L159="B",IF(V158="",1,V158+1),"")</f>
        <v/>
      </c>
      <c r="Y159" s="1" t="str">
        <f t="shared" si="79"/>
        <v>000000</v>
      </c>
      <c r="Z159" s="1" t="str">
        <f t="shared" si="80"/>
        <v>000000</v>
      </c>
      <c r="AB159" t="str">
        <f t="shared" si="73"/>
        <v/>
      </c>
      <c r="AC159" t="str">
        <f t="shared" si="74"/>
        <v/>
      </c>
      <c r="AD159" t="str">
        <f t="shared" si="75"/>
        <v/>
      </c>
      <c r="AE159" t="str">
        <f t="shared" si="78"/>
        <v/>
      </c>
      <c r="AF159">
        <f t="shared" si="76"/>
        <v>1</v>
      </c>
      <c r="AG159" t="str">
        <f t="shared" si="77"/>
        <v/>
      </c>
    </row>
    <row r="160" spans="2:33" ht="15.75" thickBot="1" x14ac:dyDescent="0.3">
      <c r="B160" s="38" t="str">
        <f t="shared" si="68"/>
        <v>PD</v>
      </c>
      <c r="G160" s="82" t="str">
        <f>IF(Dashboard!K160="P","P",IF(Dashboard!L160="B","B",""))</f>
        <v/>
      </c>
      <c r="I160" s="37" t="str">
        <f t="shared" si="69"/>
        <v>TG</v>
      </c>
      <c r="L160" s="20" t="str">
        <f t="shared" si="71"/>
        <v/>
      </c>
      <c r="N160" s="11" t="str">
        <f t="shared" si="72"/>
        <v/>
      </c>
      <c r="U160" t="str">
        <f>IF(Dashboard!K160="P",IF(U159="",1,U159+1),"")</f>
        <v/>
      </c>
      <c r="V160" t="str">
        <f>IF(Dashboard!L160="B",IF(V159="",1,V159+1),"")</f>
        <v/>
      </c>
      <c r="Y160" s="1" t="str">
        <f t="shared" si="79"/>
        <v>000000</v>
      </c>
      <c r="Z160" s="1" t="str">
        <f t="shared" si="80"/>
        <v>000000</v>
      </c>
      <c r="AB160" t="str">
        <f t="shared" si="73"/>
        <v/>
      </c>
      <c r="AC160" t="str">
        <f t="shared" si="74"/>
        <v/>
      </c>
      <c r="AD160" t="str">
        <f t="shared" si="75"/>
        <v/>
      </c>
      <c r="AE160" t="str">
        <f t="shared" si="78"/>
        <v/>
      </c>
      <c r="AF160">
        <f t="shared" si="76"/>
        <v>1</v>
      </c>
      <c r="AG160" t="str">
        <f t="shared" si="77"/>
        <v/>
      </c>
    </row>
    <row r="161" spans="2:33" ht="15.75" thickBot="1" x14ac:dyDescent="0.3">
      <c r="B161" s="38" t="str">
        <f t="shared" si="68"/>
        <v>PD</v>
      </c>
      <c r="G161" s="82" t="str">
        <f>IF(Dashboard!K161="P","P",IF(Dashboard!L161="B","B",""))</f>
        <v/>
      </c>
      <c r="I161" s="37" t="str">
        <f t="shared" si="69"/>
        <v>TG</v>
      </c>
      <c r="L161" s="20" t="str">
        <f t="shared" si="71"/>
        <v/>
      </c>
      <c r="N161" s="11" t="str">
        <f t="shared" si="72"/>
        <v/>
      </c>
      <c r="U161" t="str">
        <f>IF(Dashboard!K161="P",IF(U160="",1,U160+1),"")</f>
        <v/>
      </c>
      <c r="V161" t="str">
        <f>IF(Dashboard!L161="B",IF(V160="",1,V160+1),"")</f>
        <v/>
      </c>
      <c r="Y161" s="1" t="str">
        <f t="shared" si="79"/>
        <v>000000</v>
      </c>
      <c r="Z161" s="1" t="str">
        <f t="shared" si="80"/>
        <v>000000</v>
      </c>
      <c r="AB161" t="str">
        <f t="shared" si="73"/>
        <v/>
      </c>
      <c r="AC161" t="str">
        <f t="shared" si="74"/>
        <v/>
      </c>
      <c r="AD161" t="str">
        <f t="shared" si="75"/>
        <v/>
      </c>
      <c r="AE161" t="str">
        <f t="shared" si="78"/>
        <v/>
      </c>
      <c r="AF161">
        <f t="shared" si="76"/>
        <v>1</v>
      </c>
      <c r="AG161" t="str">
        <f t="shared" si="77"/>
        <v/>
      </c>
    </row>
    <row r="162" spans="2:33" ht="15.75" thickBot="1" x14ac:dyDescent="0.3">
      <c r="B162" s="38" t="str">
        <f t="shared" si="68"/>
        <v>PD</v>
      </c>
      <c r="G162" s="82" t="str">
        <f>IF(Dashboard!K162="P","P",IF(Dashboard!L162="B","B",""))</f>
        <v/>
      </c>
      <c r="I162" s="37" t="str">
        <f t="shared" si="69"/>
        <v>TG</v>
      </c>
      <c r="L162" s="20" t="str">
        <f t="shared" si="71"/>
        <v/>
      </c>
      <c r="N162" s="11" t="str">
        <f t="shared" si="72"/>
        <v/>
      </c>
      <c r="U162" t="str">
        <f>IF(Dashboard!K162="P",IF(U161="",1,U161+1),"")</f>
        <v/>
      </c>
      <c r="V162" t="str">
        <f>IF(Dashboard!L162="B",IF(V161="",1,V161+1),"")</f>
        <v/>
      </c>
      <c r="Y162" s="1" t="str">
        <f t="shared" si="79"/>
        <v>000000</v>
      </c>
      <c r="Z162" s="1" t="str">
        <f t="shared" si="80"/>
        <v>000000</v>
      </c>
      <c r="AB162" t="str">
        <f t="shared" si="73"/>
        <v/>
      </c>
      <c r="AC162" t="str">
        <f t="shared" si="74"/>
        <v/>
      </c>
      <c r="AD162" t="str">
        <f t="shared" si="75"/>
        <v/>
      </c>
      <c r="AE162" t="str">
        <f t="shared" si="78"/>
        <v/>
      </c>
      <c r="AF162">
        <f t="shared" si="76"/>
        <v>1</v>
      </c>
      <c r="AG162" t="str">
        <f t="shared" si="77"/>
        <v/>
      </c>
    </row>
    <row r="163" spans="2:33" ht="15.75" thickBot="1" x14ac:dyDescent="0.3">
      <c r="B163" s="38" t="str">
        <f t="shared" si="68"/>
        <v>PD</v>
      </c>
      <c r="G163" s="82" t="str">
        <f>IF(Dashboard!K163="P","P",IF(Dashboard!L163="B","B",""))</f>
        <v/>
      </c>
      <c r="I163" s="37" t="str">
        <f t="shared" si="69"/>
        <v>TG</v>
      </c>
      <c r="L163" s="20" t="str">
        <f t="shared" si="71"/>
        <v/>
      </c>
      <c r="N163" s="11" t="str">
        <f t="shared" si="72"/>
        <v/>
      </c>
      <c r="U163" t="str">
        <f>IF(Dashboard!K163="P",IF(U162="",1,U162+1),"")</f>
        <v/>
      </c>
      <c r="V163" t="str">
        <f>IF(Dashboard!L163="B",IF(V162="",1,V162+1),"")</f>
        <v/>
      </c>
      <c r="Y163" s="1" t="str">
        <f t="shared" si="79"/>
        <v>000000</v>
      </c>
      <c r="Z163" s="1" t="str">
        <f t="shared" si="80"/>
        <v>000000</v>
      </c>
      <c r="AB163" t="str">
        <f t="shared" si="73"/>
        <v/>
      </c>
      <c r="AC163" t="str">
        <f t="shared" si="74"/>
        <v/>
      </c>
      <c r="AD163" t="str">
        <f t="shared" si="75"/>
        <v/>
      </c>
      <c r="AE163" t="str">
        <f t="shared" si="78"/>
        <v/>
      </c>
      <c r="AF163">
        <f t="shared" si="76"/>
        <v>1</v>
      </c>
      <c r="AG163" t="str">
        <f t="shared" si="77"/>
        <v/>
      </c>
    </row>
    <row r="164" spans="2:33" ht="15.75" thickBot="1" x14ac:dyDescent="0.3">
      <c r="B164" s="38" t="str">
        <f t="shared" si="68"/>
        <v>PD</v>
      </c>
      <c r="G164" s="82" t="str">
        <f>IF(Dashboard!K164="P","P",IF(Dashboard!L164="B","B",""))</f>
        <v/>
      </c>
      <c r="I164" s="37" t="str">
        <f t="shared" si="69"/>
        <v>TG</v>
      </c>
      <c r="L164" s="20" t="str">
        <f t="shared" si="71"/>
        <v/>
      </c>
      <c r="N164" s="11" t="str">
        <f t="shared" si="72"/>
        <v/>
      </c>
      <c r="U164" t="str">
        <f>IF(Dashboard!K164="P",IF(U163="",1,U163+1),"")</f>
        <v/>
      </c>
      <c r="V164" t="str">
        <f>IF(Dashboard!L164="B",IF(V163="",1,V163+1),"")</f>
        <v/>
      </c>
      <c r="Y164" s="1" t="str">
        <f t="shared" si="79"/>
        <v>000000</v>
      </c>
      <c r="Z164" s="1" t="str">
        <f t="shared" si="80"/>
        <v>000000</v>
      </c>
      <c r="AB164" t="str">
        <f t="shared" si="73"/>
        <v/>
      </c>
      <c r="AC164" t="str">
        <f t="shared" si="74"/>
        <v/>
      </c>
      <c r="AD164" t="str">
        <f t="shared" si="75"/>
        <v/>
      </c>
      <c r="AE164" t="str">
        <f t="shared" si="78"/>
        <v/>
      </c>
      <c r="AF164">
        <f t="shared" si="76"/>
        <v>1</v>
      </c>
      <c r="AG164" t="str">
        <f t="shared" si="77"/>
        <v/>
      </c>
    </row>
    <row r="165" spans="2:33" ht="15.75" thickBot="1" x14ac:dyDescent="0.3">
      <c r="B165" s="38" t="str">
        <f t="shared" si="68"/>
        <v>PD</v>
      </c>
      <c r="G165" s="82" t="str">
        <f>IF(Dashboard!K165="P","P",IF(Dashboard!L165="B","B",""))</f>
        <v/>
      </c>
      <c r="I165" s="37" t="str">
        <f t="shared" si="69"/>
        <v>TG</v>
      </c>
      <c r="L165" s="20" t="str">
        <f t="shared" si="71"/>
        <v/>
      </c>
      <c r="N165" s="11" t="str">
        <f t="shared" si="72"/>
        <v/>
      </c>
      <c r="U165" t="str">
        <f>IF(Dashboard!K165="P",IF(U164="",1,U164+1),"")</f>
        <v/>
      </c>
      <c r="V165" t="str">
        <f>IF(Dashboard!L165="B",IF(V164="",1,V164+1),"")</f>
        <v/>
      </c>
      <c r="Y165" s="1" t="str">
        <f t="shared" si="79"/>
        <v>000000</v>
      </c>
      <c r="Z165" s="1" t="str">
        <f t="shared" si="80"/>
        <v>000000</v>
      </c>
      <c r="AB165" t="str">
        <f t="shared" si="73"/>
        <v/>
      </c>
      <c r="AC165" t="str">
        <f t="shared" si="74"/>
        <v/>
      </c>
      <c r="AD165" t="str">
        <f t="shared" si="75"/>
        <v/>
      </c>
      <c r="AE165" t="str">
        <f t="shared" si="78"/>
        <v/>
      </c>
      <c r="AF165">
        <f t="shared" si="76"/>
        <v>1</v>
      </c>
      <c r="AG165" t="str">
        <f t="shared" si="77"/>
        <v/>
      </c>
    </row>
    <row r="166" spans="2:33" ht="15.75" thickBot="1" x14ac:dyDescent="0.3">
      <c r="B166" s="38" t="str">
        <f t="shared" si="68"/>
        <v>PD</v>
      </c>
      <c r="G166" s="82" t="str">
        <f>IF(Dashboard!K166="P","P",IF(Dashboard!L166="B","B",""))</f>
        <v/>
      </c>
      <c r="I166" s="37" t="str">
        <f t="shared" si="69"/>
        <v>TG</v>
      </c>
      <c r="L166" s="20" t="str">
        <f t="shared" si="71"/>
        <v/>
      </c>
      <c r="N166" s="11" t="str">
        <f t="shared" si="72"/>
        <v/>
      </c>
      <c r="U166" t="str">
        <f>IF(Dashboard!K166="P",IF(U165="",1,U165+1),"")</f>
        <v/>
      </c>
      <c r="V166" t="str">
        <f>IF(Dashboard!L166="B",IF(V165="",1,V165+1),"")</f>
        <v/>
      </c>
      <c r="Y166" s="1" t="str">
        <f t="shared" si="79"/>
        <v>000000</v>
      </c>
      <c r="Z166" s="1" t="str">
        <f t="shared" si="80"/>
        <v>000000</v>
      </c>
      <c r="AB166" t="str">
        <f t="shared" si="73"/>
        <v/>
      </c>
      <c r="AC166" t="str">
        <f t="shared" si="74"/>
        <v/>
      </c>
      <c r="AD166" t="str">
        <f t="shared" si="75"/>
        <v/>
      </c>
      <c r="AE166" t="str">
        <f t="shared" si="78"/>
        <v/>
      </c>
      <c r="AF166">
        <f t="shared" si="76"/>
        <v>1</v>
      </c>
      <c r="AG166" t="str">
        <f t="shared" si="77"/>
        <v/>
      </c>
    </row>
    <row r="167" spans="2:33" ht="15.75" thickBot="1" x14ac:dyDescent="0.3">
      <c r="B167" s="38" t="str">
        <f t="shared" si="68"/>
        <v>PD</v>
      </c>
      <c r="G167" s="82" t="str">
        <f>IF(Dashboard!K167="P","P",IF(Dashboard!L167="B","B",""))</f>
        <v/>
      </c>
      <c r="I167" s="37" t="str">
        <f t="shared" si="69"/>
        <v>TG</v>
      </c>
      <c r="L167" s="20" t="str">
        <f t="shared" si="71"/>
        <v/>
      </c>
      <c r="N167" s="11" t="str">
        <f t="shared" si="72"/>
        <v/>
      </c>
      <c r="U167" t="str">
        <f>IF(Dashboard!K167="P",IF(U166="",1,U166+1),"")</f>
        <v/>
      </c>
      <c r="V167" t="str">
        <f>IF(Dashboard!L167="B",IF(V166="",1,V166+1),"")</f>
        <v/>
      </c>
      <c r="Y167" s="1" t="str">
        <f t="shared" si="79"/>
        <v>000000</v>
      </c>
      <c r="Z167" s="1" t="str">
        <f t="shared" si="80"/>
        <v>000000</v>
      </c>
      <c r="AB167" t="str">
        <f t="shared" si="73"/>
        <v/>
      </c>
      <c r="AC167" t="str">
        <f t="shared" si="74"/>
        <v/>
      </c>
      <c r="AD167" t="str">
        <f t="shared" si="75"/>
        <v/>
      </c>
      <c r="AE167" t="str">
        <f t="shared" si="78"/>
        <v/>
      </c>
      <c r="AF167">
        <f t="shared" si="76"/>
        <v>1</v>
      </c>
      <c r="AG167" t="str">
        <f t="shared" si="77"/>
        <v/>
      </c>
    </row>
    <row r="168" spans="2:33" ht="15.75" thickBot="1" x14ac:dyDescent="0.3">
      <c r="B168" s="38" t="str">
        <f t="shared" si="68"/>
        <v>PD</v>
      </c>
      <c r="G168" s="82" t="str">
        <f>IF(Dashboard!K168="P","P",IF(Dashboard!L168="B","B",""))</f>
        <v/>
      </c>
      <c r="I168" s="37" t="str">
        <f t="shared" si="69"/>
        <v>TG</v>
      </c>
      <c r="L168" s="20" t="str">
        <f t="shared" si="71"/>
        <v/>
      </c>
      <c r="N168" s="11" t="str">
        <f t="shared" si="72"/>
        <v/>
      </c>
      <c r="U168" t="str">
        <f>IF(Dashboard!K168="P",IF(U167="",1,U167+1),"")</f>
        <v/>
      </c>
      <c r="V168" t="str">
        <f>IF(Dashboard!L168="B",IF(V167="",1,V167+1),"")</f>
        <v/>
      </c>
      <c r="Y168" s="1" t="str">
        <f t="shared" si="79"/>
        <v>000000</v>
      </c>
      <c r="Z168" s="1" t="str">
        <f t="shared" si="80"/>
        <v>000000</v>
      </c>
      <c r="AB168" t="str">
        <f t="shared" si="73"/>
        <v/>
      </c>
      <c r="AC168" t="str">
        <f t="shared" si="74"/>
        <v/>
      </c>
      <c r="AD168" t="str">
        <f t="shared" si="75"/>
        <v/>
      </c>
      <c r="AE168" t="str">
        <f t="shared" si="78"/>
        <v/>
      </c>
      <c r="AF168">
        <f t="shared" si="76"/>
        <v>1</v>
      </c>
      <c r="AG168" t="str">
        <f t="shared" si="77"/>
        <v/>
      </c>
    </row>
    <row r="169" spans="2:33" ht="15.75" thickBot="1" x14ac:dyDescent="0.3">
      <c r="B169" s="38" t="str">
        <f t="shared" si="68"/>
        <v>PD</v>
      </c>
      <c r="G169" s="82" t="str">
        <f>IF(Dashboard!K169="P","P",IF(Dashboard!L169="B","B",""))</f>
        <v/>
      </c>
      <c r="I169" s="37" t="str">
        <f t="shared" si="69"/>
        <v>TG</v>
      </c>
      <c r="L169" s="20" t="str">
        <f t="shared" si="71"/>
        <v/>
      </c>
      <c r="N169" s="11" t="str">
        <f t="shared" si="72"/>
        <v/>
      </c>
      <c r="U169" t="str">
        <f>IF(Dashboard!K169="P",IF(U168="",1,U168+1),"")</f>
        <v/>
      </c>
      <c r="V169" t="str">
        <f>IF(Dashboard!L169="B",IF(V168="",1,V168+1),"")</f>
        <v/>
      </c>
      <c r="Y169" s="1" t="str">
        <f t="shared" si="79"/>
        <v>000000</v>
      </c>
      <c r="Z169" s="1" t="str">
        <f t="shared" si="80"/>
        <v>000000</v>
      </c>
      <c r="AB169" t="str">
        <f t="shared" si="73"/>
        <v/>
      </c>
      <c r="AC169" t="str">
        <f t="shared" si="74"/>
        <v/>
      </c>
      <c r="AD169" t="str">
        <f t="shared" si="75"/>
        <v/>
      </c>
      <c r="AE169" t="str">
        <f t="shared" si="78"/>
        <v/>
      </c>
      <c r="AF169">
        <f t="shared" si="76"/>
        <v>1</v>
      </c>
      <c r="AG169" t="str">
        <f t="shared" si="77"/>
        <v/>
      </c>
    </row>
    <row r="170" spans="2:33" ht="15.75" thickBot="1" x14ac:dyDescent="0.3">
      <c r="B170" s="38" t="str">
        <f t="shared" si="68"/>
        <v>PD</v>
      </c>
      <c r="G170" s="82" t="str">
        <f>IF(Dashboard!K170="P","P",IF(Dashboard!L170="B","B",""))</f>
        <v/>
      </c>
      <c r="I170" s="37" t="str">
        <f t="shared" si="69"/>
        <v>TG</v>
      </c>
      <c r="L170" s="20" t="str">
        <f t="shared" si="71"/>
        <v/>
      </c>
      <c r="N170" s="11" t="str">
        <f t="shared" si="72"/>
        <v/>
      </c>
      <c r="U170" t="str">
        <f>IF(Dashboard!K170="P",IF(U169="",1,U169+1),"")</f>
        <v/>
      </c>
      <c r="V170" t="str">
        <f>IF(Dashboard!L170="B",IF(V169="",1,V169+1),"")</f>
        <v/>
      </c>
      <c r="Y170" s="1" t="str">
        <f t="shared" si="79"/>
        <v>000000</v>
      </c>
      <c r="Z170" s="1" t="str">
        <f t="shared" si="80"/>
        <v>000000</v>
      </c>
      <c r="AB170" t="str">
        <f t="shared" si="73"/>
        <v/>
      </c>
      <c r="AC170" t="str">
        <f t="shared" si="74"/>
        <v/>
      </c>
      <c r="AD170" t="str">
        <f t="shared" si="75"/>
        <v/>
      </c>
      <c r="AE170" t="str">
        <f t="shared" si="78"/>
        <v/>
      </c>
      <c r="AF170">
        <f t="shared" si="76"/>
        <v>1</v>
      </c>
      <c r="AG170" t="str">
        <f t="shared" si="77"/>
        <v/>
      </c>
    </row>
    <row r="171" spans="2:33" ht="15.75" thickBot="1" x14ac:dyDescent="0.3">
      <c r="B171" s="38" t="str">
        <f t="shared" si="68"/>
        <v>PD</v>
      </c>
      <c r="G171" s="82" t="str">
        <f>IF(Dashboard!K171="P","P",IF(Dashboard!L171="B","B",""))</f>
        <v/>
      </c>
      <c r="I171" s="37" t="str">
        <f t="shared" si="69"/>
        <v>TG</v>
      </c>
      <c r="L171" s="20" t="str">
        <f t="shared" si="71"/>
        <v/>
      </c>
      <c r="N171" s="11" t="str">
        <f t="shared" si="72"/>
        <v/>
      </c>
      <c r="U171" t="str">
        <f>IF(Dashboard!K171="P",IF(U170="",1,U170+1),"")</f>
        <v/>
      </c>
      <c r="V171" t="str">
        <f>IF(Dashboard!L171="B",IF(V170="",1,V170+1),"")</f>
        <v/>
      </c>
      <c r="Y171" s="1" t="str">
        <f t="shared" si="79"/>
        <v>000000</v>
      </c>
      <c r="Z171" s="1" t="str">
        <f t="shared" si="80"/>
        <v>000000</v>
      </c>
      <c r="AB171" t="str">
        <f t="shared" si="73"/>
        <v/>
      </c>
      <c r="AC171" t="str">
        <f t="shared" si="74"/>
        <v/>
      </c>
      <c r="AD171" t="str">
        <f t="shared" si="75"/>
        <v/>
      </c>
      <c r="AE171" t="str">
        <f t="shared" si="78"/>
        <v/>
      </c>
      <c r="AF171">
        <f t="shared" si="76"/>
        <v>1</v>
      </c>
      <c r="AG171" t="str">
        <f t="shared" si="77"/>
        <v/>
      </c>
    </row>
    <row r="172" spans="2:33" ht="15.75" thickBot="1" x14ac:dyDescent="0.3">
      <c r="B172" s="38" t="str">
        <f t="shared" si="68"/>
        <v>PD</v>
      </c>
      <c r="G172" s="82" t="str">
        <f>IF(Dashboard!K172="P","P",IF(Dashboard!L172="B","B",""))</f>
        <v/>
      </c>
      <c r="I172" s="37" t="str">
        <f t="shared" si="69"/>
        <v>TG</v>
      </c>
      <c r="L172" s="20" t="str">
        <f t="shared" si="71"/>
        <v/>
      </c>
      <c r="N172" s="11" t="str">
        <f t="shared" si="72"/>
        <v/>
      </c>
      <c r="U172" t="str">
        <f>IF(Dashboard!K172="P",IF(U171="",1,U171+1),"")</f>
        <v/>
      </c>
      <c r="V172" t="str">
        <f>IF(Dashboard!L172="B",IF(V171="",1,V171+1),"")</f>
        <v/>
      </c>
      <c r="Y172" s="1" t="str">
        <f t="shared" si="79"/>
        <v>000000</v>
      </c>
      <c r="Z172" s="1" t="str">
        <f t="shared" si="80"/>
        <v>000000</v>
      </c>
      <c r="AB172" t="str">
        <f t="shared" si="73"/>
        <v/>
      </c>
      <c r="AC172" t="str">
        <f t="shared" si="74"/>
        <v/>
      </c>
      <c r="AD172" t="str">
        <f t="shared" si="75"/>
        <v/>
      </c>
      <c r="AE172" t="str">
        <f t="shared" si="78"/>
        <v/>
      </c>
      <c r="AF172">
        <f t="shared" si="76"/>
        <v>1</v>
      </c>
      <c r="AG172" t="str">
        <f t="shared" si="77"/>
        <v/>
      </c>
    </row>
    <row r="173" spans="2:33" ht="15.75" thickBot="1" x14ac:dyDescent="0.3">
      <c r="B173" s="38" t="str">
        <f t="shared" si="68"/>
        <v>PD</v>
      </c>
      <c r="G173" s="82" t="str">
        <f>IF(Dashboard!K173="P","P",IF(Dashboard!L173="B","B",""))</f>
        <v/>
      </c>
      <c r="I173" s="37" t="str">
        <f t="shared" si="69"/>
        <v>TG</v>
      </c>
      <c r="L173" s="20" t="str">
        <f t="shared" si="71"/>
        <v/>
      </c>
      <c r="N173" s="11" t="str">
        <f t="shared" si="72"/>
        <v/>
      </c>
      <c r="U173" t="str">
        <f>IF(Dashboard!K173="P",IF(U172="",1,U172+1),"")</f>
        <v/>
      </c>
      <c r="V173" t="str">
        <f>IF(Dashboard!L173="B",IF(V172="",1,V172+1),"")</f>
        <v/>
      </c>
      <c r="Y173" s="1" t="str">
        <f t="shared" si="79"/>
        <v>000000</v>
      </c>
      <c r="Z173" s="1" t="str">
        <f t="shared" si="80"/>
        <v>000000</v>
      </c>
      <c r="AB173" t="str">
        <f t="shared" si="73"/>
        <v/>
      </c>
      <c r="AC173" t="str">
        <f t="shared" si="74"/>
        <v/>
      </c>
      <c r="AD173" t="str">
        <f t="shared" si="75"/>
        <v/>
      </c>
      <c r="AE173" t="str">
        <f t="shared" si="78"/>
        <v/>
      </c>
      <c r="AF173">
        <f t="shared" si="76"/>
        <v>1</v>
      </c>
      <c r="AG173" t="str">
        <f t="shared" si="77"/>
        <v/>
      </c>
    </row>
    <row r="174" spans="2:33" ht="15.75" thickBot="1" x14ac:dyDescent="0.3">
      <c r="B174" s="38" t="str">
        <f t="shared" si="68"/>
        <v>PD</v>
      </c>
      <c r="G174" s="82" t="str">
        <f>IF(Dashboard!K174="P","P",IF(Dashboard!L174="B","B",""))</f>
        <v/>
      </c>
      <c r="I174" s="37" t="str">
        <f t="shared" si="69"/>
        <v>TG</v>
      </c>
      <c r="L174" s="20" t="str">
        <f t="shared" si="71"/>
        <v/>
      </c>
      <c r="N174" s="11" t="str">
        <f t="shared" si="72"/>
        <v/>
      </c>
      <c r="U174" t="str">
        <f>IF(Dashboard!K174="P",IF(U173="",1,U173+1),"")</f>
        <v/>
      </c>
      <c r="V174" t="str">
        <f>IF(Dashboard!L174="B",IF(V173="",1,V173+1),"")</f>
        <v/>
      </c>
      <c r="Y174" s="1" t="str">
        <f t="shared" si="79"/>
        <v>000000</v>
      </c>
      <c r="Z174" s="1" t="str">
        <f t="shared" si="80"/>
        <v>000000</v>
      </c>
      <c r="AB174" t="str">
        <f t="shared" si="73"/>
        <v/>
      </c>
      <c r="AC174" t="str">
        <f t="shared" si="74"/>
        <v/>
      </c>
      <c r="AD174" t="str">
        <f t="shared" si="75"/>
        <v/>
      </c>
      <c r="AE174" t="str">
        <f t="shared" si="78"/>
        <v/>
      </c>
      <c r="AF174">
        <f t="shared" si="76"/>
        <v>1</v>
      </c>
      <c r="AG174" t="str">
        <f t="shared" si="77"/>
        <v/>
      </c>
    </row>
    <row r="175" spans="2:33" ht="15.75" thickBot="1" x14ac:dyDescent="0.3">
      <c r="B175" s="38" t="str">
        <f t="shared" si="68"/>
        <v>PD</v>
      </c>
      <c r="G175" s="82" t="str">
        <f>IF(Dashboard!K175="P","P",IF(Dashboard!L175="B","B",""))</f>
        <v/>
      </c>
      <c r="I175" s="37" t="str">
        <f t="shared" si="69"/>
        <v>TG</v>
      </c>
      <c r="L175" s="20" t="str">
        <f t="shared" si="71"/>
        <v/>
      </c>
      <c r="N175" s="11" t="str">
        <f t="shared" si="72"/>
        <v/>
      </c>
      <c r="U175" t="str">
        <f>IF(Dashboard!K175="P",IF(U174="",1,U174+1),"")</f>
        <v/>
      </c>
      <c r="V175" t="str">
        <f>IF(Dashboard!L175="B",IF(V174="",1,V174+1),"")</f>
        <v/>
      </c>
      <c r="Y175" s="1" t="str">
        <f t="shared" si="79"/>
        <v>000000</v>
      </c>
      <c r="Z175" s="1" t="str">
        <f t="shared" si="80"/>
        <v>000000</v>
      </c>
      <c r="AB175" t="str">
        <f t="shared" si="73"/>
        <v/>
      </c>
      <c r="AC175" t="str">
        <f t="shared" si="74"/>
        <v/>
      </c>
      <c r="AD175" t="str">
        <f t="shared" si="75"/>
        <v/>
      </c>
      <c r="AE175" t="str">
        <f t="shared" si="78"/>
        <v/>
      </c>
      <c r="AF175">
        <f t="shared" si="76"/>
        <v>1</v>
      </c>
      <c r="AG175" t="str">
        <f t="shared" si="77"/>
        <v/>
      </c>
    </row>
    <row r="176" spans="2:33" ht="15.75" thickBot="1" x14ac:dyDescent="0.3">
      <c r="B176" s="38" t="str">
        <f t="shared" si="68"/>
        <v>PD</v>
      </c>
      <c r="G176" s="82" t="str">
        <f>IF(Dashboard!K176="P","P",IF(Dashboard!L176="B","B",""))</f>
        <v/>
      </c>
      <c r="I176" s="37" t="str">
        <f t="shared" si="69"/>
        <v>TG</v>
      </c>
      <c r="L176" s="20" t="str">
        <f t="shared" si="71"/>
        <v/>
      </c>
      <c r="N176" s="11" t="str">
        <f t="shared" si="72"/>
        <v/>
      </c>
      <c r="U176" t="str">
        <f>IF(Dashboard!K176="P",IF(U175="",1,U175+1),"")</f>
        <v/>
      </c>
      <c r="V176" t="str">
        <f>IF(Dashboard!L176="B",IF(V175="",1,V175+1),"")</f>
        <v/>
      </c>
      <c r="Y176" s="1" t="str">
        <f t="shared" si="79"/>
        <v>000000</v>
      </c>
      <c r="Z176" s="1" t="str">
        <f t="shared" si="80"/>
        <v>000000</v>
      </c>
      <c r="AB176" t="str">
        <f t="shared" si="73"/>
        <v/>
      </c>
      <c r="AC176" t="str">
        <f t="shared" si="74"/>
        <v/>
      </c>
      <c r="AD176" t="str">
        <f t="shared" si="75"/>
        <v/>
      </c>
      <c r="AE176" t="str">
        <f t="shared" si="78"/>
        <v/>
      </c>
      <c r="AF176">
        <f t="shared" si="76"/>
        <v>1</v>
      </c>
      <c r="AG176" t="str">
        <f t="shared" si="77"/>
        <v/>
      </c>
    </row>
    <row r="177" spans="2:33" ht="15.75" thickBot="1" x14ac:dyDescent="0.3">
      <c r="B177" s="38" t="str">
        <f t="shared" si="68"/>
        <v>PD</v>
      </c>
      <c r="G177" s="82" t="str">
        <f>IF(Dashboard!K177="P","P",IF(Dashboard!L177="B","B",""))</f>
        <v/>
      </c>
      <c r="I177" s="37" t="str">
        <f t="shared" si="69"/>
        <v>TG</v>
      </c>
      <c r="L177" s="20" t="str">
        <f t="shared" si="71"/>
        <v/>
      </c>
      <c r="N177" s="11" t="str">
        <f t="shared" si="72"/>
        <v/>
      </c>
      <c r="U177" t="str">
        <f>IF(Dashboard!K177="P",IF(U176="",1,U176+1),"")</f>
        <v/>
      </c>
      <c r="V177" t="str">
        <f>IF(Dashboard!L177="B",IF(V176="",1,V176+1),"")</f>
        <v/>
      </c>
      <c r="Y177" s="1" t="str">
        <f t="shared" si="79"/>
        <v>000000</v>
      </c>
      <c r="Z177" s="1" t="str">
        <f t="shared" si="80"/>
        <v>000000</v>
      </c>
      <c r="AB177" t="str">
        <f t="shared" si="73"/>
        <v/>
      </c>
      <c r="AC177" t="str">
        <f t="shared" si="74"/>
        <v/>
      </c>
      <c r="AD177" t="str">
        <f t="shared" si="75"/>
        <v/>
      </c>
      <c r="AE177" t="str">
        <f t="shared" si="78"/>
        <v/>
      </c>
      <c r="AF177">
        <f t="shared" si="76"/>
        <v>1</v>
      </c>
      <c r="AG177" t="str">
        <f t="shared" si="77"/>
        <v/>
      </c>
    </row>
    <row r="178" spans="2:33" ht="15.75" thickBot="1" x14ac:dyDescent="0.3">
      <c r="B178" s="38" t="str">
        <f t="shared" si="68"/>
        <v>PD</v>
      </c>
      <c r="G178" s="82" t="str">
        <f>IF(Dashboard!K178="P","P",IF(Dashboard!L178="B","B",""))</f>
        <v/>
      </c>
      <c r="I178" s="37" t="str">
        <f t="shared" si="69"/>
        <v>TG</v>
      </c>
      <c r="L178" s="20" t="str">
        <f t="shared" si="71"/>
        <v/>
      </c>
      <c r="N178" s="11" t="str">
        <f t="shared" si="72"/>
        <v/>
      </c>
      <c r="U178" t="str">
        <f>IF(Dashboard!K178="P",IF(U177="",1,U177+1),"")</f>
        <v/>
      </c>
      <c r="V178" t="str">
        <f>IF(Dashboard!L178="B",IF(V177="",1,V177+1),"")</f>
        <v/>
      </c>
      <c r="Y178" s="1" t="str">
        <f t="shared" si="79"/>
        <v>000000</v>
      </c>
      <c r="Z178" s="1" t="str">
        <f t="shared" si="80"/>
        <v>000000</v>
      </c>
      <c r="AB178" t="str">
        <f t="shared" si="73"/>
        <v/>
      </c>
      <c r="AC178" t="str">
        <f t="shared" si="74"/>
        <v/>
      </c>
      <c r="AD178" t="str">
        <f t="shared" si="75"/>
        <v/>
      </c>
      <c r="AE178" t="str">
        <f t="shared" si="78"/>
        <v/>
      </c>
      <c r="AF178">
        <f t="shared" si="76"/>
        <v>1</v>
      </c>
      <c r="AG178" t="str">
        <f t="shared" si="77"/>
        <v/>
      </c>
    </row>
    <row r="179" spans="2:33" ht="15.75" thickBot="1" x14ac:dyDescent="0.3">
      <c r="B179" s="38" t="str">
        <f t="shared" si="68"/>
        <v>PD</v>
      </c>
      <c r="G179" s="82" t="str">
        <f>IF(Dashboard!K179="P","P",IF(Dashboard!L179="B","B",""))</f>
        <v/>
      </c>
      <c r="I179" s="37" t="str">
        <f t="shared" si="69"/>
        <v>TG</v>
      </c>
      <c r="L179" s="20" t="str">
        <f t="shared" si="71"/>
        <v/>
      </c>
      <c r="N179" s="11" t="str">
        <f t="shared" si="72"/>
        <v/>
      </c>
      <c r="U179" t="str">
        <f>IF(Dashboard!K179="P",IF(U178="",1,U178+1),"")</f>
        <v/>
      </c>
      <c r="V179" t="str">
        <f>IF(Dashboard!L179="B",IF(V178="",1,V178+1),"")</f>
        <v/>
      </c>
      <c r="Y179" s="1" t="str">
        <f t="shared" si="79"/>
        <v>000000</v>
      </c>
      <c r="Z179" s="1" t="str">
        <f t="shared" si="80"/>
        <v>000000</v>
      </c>
      <c r="AB179" t="str">
        <f t="shared" si="73"/>
        <v/>
      </c>
      <c r="AC179" t="str">
        <f t="shared" si="74"/>
        <v/>
      </c>
      <c r="AD179" t="str">
        <f t="shared" si="75"/>
        <v/>
      </c>
      <c r="AE179" t="str">
        <f t="shared" si="78"/>
        <v/>
      </c>
      <c r="AF179">
        <f t="shared" si="76"/>
        <v>1</v>
      </c>
      <c r="AG179" t="str">
        <f t="shared" si="77"/>
        <v/>
      </c>
    </row>
    <row r="180" spans="2:33" ht="15.75" thickBot="1" x14ac:dyDescent="0.3">
      <c r="B180" s="38" t="str">
        <f t="shared" si="68"/>
        <v>PD</v>
      </c>
      <c r="G180" s="82" t="str">
        <f>IF(Dashboard!K180="P","P",IF(Dashboard!L180="B","B",""))</f>
        <v/>
      </c>
      <c r="I180" s="37" t="str">
        <f t="shared" si="69"/>
        <v>TG</v>
      </c>
      <c r="L180" s="20" t="str">
        <f t="shared" si="71"/>
        <v/>
      </c>
      <c r="N180" s="11" t="str">
        <f t="shared" si="72"/>
        <v/>
      </c>
      <c r="U180" t="str">
        <f>IF(Dashboard!K180="P",IF(U179="",1,U179+1),"")</f>
        <v/>
      </c>
      <c r="V180" t="str">
        <f>IF(Dashboard!L180="B",IF(V179="",1,V179+1),"")</f>
        <v/>
      </c>
      <c r="Y180" s="1" t="str">
        <f t="shared" si="79"/>
        <v>000000</v>
      </c>
      <c r="Z180" s="1" t="str">
        <f t="shared" si="80"/>
        <v>000000</v>
      </c>
      <c r="AB180" t="str">
        <f t="shared" si="73"/>
        <v/>
      </c>
      <c r="AC180" t="str">
        <f t="shared" si="74"/>
        <v/>
      </c>
      <c r="AD180" t="str">
        <f t="shared" si="75"/>
        <v/>
      </c>
      <c r="AE180" t="str">
        <f t="shared" si="78"/>
        <v/>
      </c>
      <c r="AF180">
        <f t="shared" si="76"/>
        <v>1</v>
      </c>
      <c r="AG180" t="str">
        <f t="shared" si="77"/>
        <v/>
      </c>
    </row>
    <row r="181" spans="2:33" ht="15.75" thickBot="1" x14ac:dyDescent="0.3">
      <c r="B181" s="38" t="str">
        <f t="shared" si="68"/>
        <v>PD</v>
      </c>
      <c r="G181" s="82" t="str">
        <f>IF(Dashboard!K181="P","P",IF(Dashboard!L181="B","B",""))</f>
        <v/>
      </c>
      <c r="I181" s="37" t="str">
        <f t="shared" si="69"/>
        <v>TG</v>
      </c>
      <c r="L181" s="20" t="str">
        <f t="shared" si="71"/>
        <v/>
      </c>
      <c r="N181" s="11" t="str">
        <f t="shared" si="72"/>
        <v/>
      </c>
      <c r="U181" t="str">
        <f>IF(Dashboard!K181="P",IF(U180="",1,U180+1),"")</f>
        <v/>
      </c>
      <c r="V181" t="str">
        <f>IF(Dashboard!L181="B",IF(V180="",1,V180+1),"")</f>
        <v/>
      </c>
      <c r="Y181" s="1" t="str">
        <f t="shared" si="79"/>
        <v>000000</v>
      </c>
      <c r="Z181" s="1" t="str">
        <f t="shared" si="80"/>
        <v>000000</v>
      </c>
      <c r="AB181" t="str">
        <f t="shared" si="73"/>
        <v/>
      </c>
      <c r="AC181" t="str">
        <f t="shared" si="74"/>
        <v/>
      </c>
      <c r="AD181" t="str">
        <f t="shared" si="75"/>
        <v/>
      </c>
      <c r="AE181" t="str">
        <f t="shared" si="78"/>
        <v/>
      </c>
      <c r="AF181">
        <f t="shared" si="76"/>
        <v>1</v>
      </c>
      <c r="AG181" t="str">
        <f t="shared" si="77"/>
        <v/>
      </c>
    </row>
    <row r="182" spans="2:33" ht="15.75" thickBot="1" x14ac:dyDescent="0.3">
      <c r="B182" s="38" t="str">
        <f t="shared" si="68"/>
        <v>PD</v>
      </c>
      <c r="G182" s="82" t="str">
        <f>IF(Dashboard!K182="P","P",IF(Dashboard!L182="B","B",""))</f>
        <v/>
      </c>
      <c r="I182" s="37" t="str">
        <f t="shared" si="69"/>
        <v>TG</v>
      </c>
      <c r="L182" s="20" t="str">
        <f t="shared" si="71"/>
        <v/>
      </c>
      <c r="N182" s="11" t="str">
        <f t="shared" si="72"/>
        <v/>
      </c>
      <c r="U182" t="str">
        <f>IF(Dashboard!K182="P",IF(U181="",1,U181+1),"")</f>
        <v/>
      </c>
      <c r="V182" t="str">
        <f>IF(Dashboard!L182="B",IF(V181="",1,V181+1),"")</f>
        <v/>
      </c>
      <c r="Y182" s="1" t="str">
        <f t="shared" si="79"/>
        <v>000000</v>
      </c>
      <c r="Z182" s="1" t="str">
        <f t="shared" si="80"/>
        <v>000000</v>
      </c>
      <c r="AB182" t="str">
        <f t="shared" si="73"/>
        <v/>
      </c>
      <c r="AC182" t="str">
        <f t="shared" si="74"/>
        <v/>
      </c>
      <c r="AD182" t="str">
        <f t="shared" si="75"/>
        <v/>
      </c>
      <c r="AE182" t="str">
        <f t="shared" si="78"/>
        <v/>
      </c>
      <c r="AF182">
        <f t="shared" si="76"/>
        <v>1</v>
      </c>
      <c r="AG182" t="str">
        <f t="shared" si="77"/>
        <v/>
      </c>
    </row>
    <row r="183" spans="2:33" ht="15.75" thickBot="1" x14ac:dyDescent="0.3">
      <c r="B183" s="38" t="str">
        <f t="shared" si="68"/>
        <v>PD</v>
      </c>
      <c r="G183" s="82" t="str">
        <f>IF(Dashboard!K183="P","P",IF(Dashboard!L183="B","B",""))</f>
        <v/>
      </c>
      <c r="I183" s="37" t="str">
        <f t="shared" si="69"/>
        <v>TG</v>
      </c>
      <c r="L183" s="20" t="str">
        <f t="shared" si="71"/>
        <v/>
      </c>
      <c r="N183" s="11" t="str">
        <f t="shared" si="72"/>
        <v/>
      </c>
      <c r="U183" t="str">
        <f>IF(Dashboard!K183="P",IF(U182="",1,U182+1),"")</f>
        <v/>
      </c>
      <c r="V183" t="str">
        <f>IF(Dashboard!L183="B",IF(V182="",1,V182+1),"")</f>
        <v/>
      </c>
      <c r="Y183" s="1" t="str">
        <f t="shared" si="79"/>
        <v>000000</v>
      </c>
      <c r="Z183" s="1" t="str">
        <f t="shared" si="80"/>
        <v>000000</v>
      </c>
      <c r="AB183" t="str">
        <f t="shared" si="73"/>
        <v/>
      </c>
      <c r="AC183" t="str">
        <f t="shared" si="74"/>
        <v/>
      </c>
      <c r="AD183" t="str">
        <f t="shared" si="75"/>
        <v/>
      </c>
      <c r="AE183" t="str">
        <f t="shared" si="78"/>
        <v/>
      </c>
      <c r="AF183">
        <f t="shared" si="76"/>
        <v>1</v>
      </c>
      <c r="AG183" t="str">
        <f t="shared" si="77"/>
        <v/>
      </c>
    </row>
    <row r="184" spans="2:33" ht="15.75" thickBot="1" x14ac:dyDescent="0.3">
      <c r="B184" s="38" t="str">
        <f t="shared" si="68"/>
        <v>PD</v>
      </c>
      <c r="G184" s="82" t="str">
        <f>IF(Dashboard!K184="P","P",IF(Dashboard!L184="B","B",""))</f>
        <v/>
      </c>
      <c r="I184" s="37" t="str">
        <f t="shared" si="69"/>
        <v>TG</v>
      </c>
      <c r="L184" s="20" t="str">
        <f t="shared" si="71"/>
        <v/>
      </c>
      <c r="N184" s="11" t="str">
        <f t="shared" si="72"/>
        <v/>
      </c>
      <c r="U184" t="str">
        <f>IF(Dashboard!K184="P",IF(U183="",1,U183+1),"")</f>
        <v/>
      </c>
      <c r="V184" t="str">
        <f>IF(Dashboard!L184="B",IF(V183="",1,V183+1),"")</f>
        <v/>
      </c>
      <c r="Y184" s="1" t="str">
        <f t="shared" si="79"/>
        <v>000000</v>
      </c>
      <c r="Z184" s="1" t="str">
        <f t="shared" si="80"/>
        <v>000000</v>
      </c>
      <c r="AB184" t="str">
        <f t="shared" si="73"/>
        <v/>
      </c>
      <c r="AC184" t="str">
        <f t="shared" si="74"/>
        <v/>
      </c>
      <c r="AD184" t="str">
        <f t="shared" si="75"/>
        <v/>
      </c>
      <c r="AE184" t="str">
        <f t="shared" si="78"/>
        <v/>
      </c>
      <c r="AF184">
        <f t="shared" si="76"/>
        <v>1</v>
      </c>
      <c r="AG184" t="str">
        <f t="shared" si="77"/>
        <v/>
      </c>
    </row>
    <row r="185" spans="2:33" ht="15.75" thickBot="1" x14ac:dyDescent="0.3">
      <c r="B185" s="38" t="str">
        <f t="shared" si="68"/>
        <v>PD</v>
      </c>
      <c r="G185" s="82" t="str">
        <f>IF(Dashboard!K185="P","P",IF(Dashboard!L185="B","B",""))</f>
        <v/>
      </c>
      <c r="I185" s="37" t="str">
        <f t="shared" si="69"/>
        <v>TG</v>
      </c>
      <c r="L185" s="20" t="str">
        <f t="shared" si="71"/>
        <v/>
      </c>
      <c r="N185" s="11" t="str">
        <f t="shared" si="72"/>
        <v/>
      </c>
      <c r="U185" t="str">
        <f>IF(Dashboard!K185="P",IF(U184="",1,U184+1),"")</f>
        <v/>
      </c>
      <c r="V185" t="str">
        <f>IF(Dashboard!L185="B",IF(V184="",1,V184+1),"")</f>
        <v/>
      </c>
      <c r="Y185" s="1" t="str">
        <f t="shared" si="79"/>
        <v>000000</v>
      </c>
      <c r="Z185" s="1" t="str">
        <f t="shared" si="80"/>
        <v>000000</v>
      </c>
      <c r="AB185" t="str">
        <f t="shared" si="73"/>
        <v/>
      </c>
      <c r="AC185" t="str">
        <f t="shared" si="74"/>
        <v/>
      </c>
      <c r="AD185" t="str">
        <f t="shared" si="75"/>
        <v/>
      </c>
      <c r="AE185" t="str">
        <f t="shared" si="78"/>
        <v/>
      </c>
      <c r="AF185">
        <f t="shared" si="76"/>
        <v>1</v>
      </c>
      <c r="AG185" t="str">
        <f t="shared" si="77"/>
        <v/>
      </c>
    </row>
    <row r="186" spans="2:33" ht="15.75" thickBot="1" x14ac:dyDescent="0.3">
      <c r="B186" s="38" t="str">
        <f t="shared" si="68"/>
        <v>PD</v>
      </c>
      <c r="G186" s="82" t="str">
        <f>IF(Dashboard!K186="P","P",IF(Dashboard!L186="B","B",""))</f>
        <v/>
      </c>
      <c r="I186" s="37" t="str">
        <f t="shared" si="69"/>
        <v>TG</v>
      </c>
      <c r="L186" s="20" t="str">
        <f t="shared" si="71"/>
        <v/>
      </c>
      <c r="N186" s="11" t="str">
        <f t="shared" si="72"/>
        <v/>
      </c>
      <c r="U186" t="str">
        <f>IF(Dashboard!K186="P",IF(U185="",1,U185+1),"")</f>
        <v/>
      </c>
      <c r="V186" t="str">
        <f>IF(Dashboard!L186="B",IF(V185="",1,V185+1),"")</f>
        <v/>
      </c>
      <c r="Y186" s="1" t="str">
        <f t="shared" si="79"/>
        <v>000000</v>
      </c>
      <c r="Z186" s="1" t="str">
        <f t="shared" si="80"/>
        <v>000000</v>
      </c>
      <c r="AB186" t="str">
        <f t="shared" si="73"/>
        <v/>
      </c>
      <c r="AC186" t="str">
        <f t="shared" si="74"/>
        <v/>
      </c>
      <c r="AD186" t="str">
        <f t="shared" si="75"/>
        <v/>
      </c>
      <c r="AE186" t="str">
        <f t="shared" si="78"/>
        <v/>
      </c>
      <c r="AF186">
        <f t="shared" si="76"/>
        <v>1</v>
      </c>
      <c r="AG186" t="str">
        <f t="shared" si="77"/>
        <v/>
      </c>
    </row>
    <row r="187" spans="2:33" ht="15.75" thickBot="1" x14ac:dyDescent="0.3">
      <c r="B187" s="38" t="str">
        <f t="shared" si="68"/>
        <v>PD</v>
      </c>
      <c r="G187" s="82" t="str">
        <f>IF(Dashboard!K187="P","P",IF(Dashboard!L187="B","B",""))</f>
        <v/>
      </c>
      <c r="I187" s="37" t="str">
        <f t="shared" si="69"/>
        <v>TG</v>
      </c>
      <c r="L187" s="20" t="str">
        <f t="shared" si="71"/>
        <v/>
      </c>
      <c r="N187" s="11" t="str">
        <f t="shared" si="72"/>
        <v/>
      </c>
      <c r="U187" t="str">
        <f>IF(Dashboard!K187="P",IF(U186="",1,U186+1),"")</f>
        <v/>
      </c>
      <c r="V187" t="str">
        <f>IF(Dashboard!L187="B",IF(V186="",1,V186+1),"")</f>
        <v/>
      </c>
      <c r="Y187" s="1" t="str">
        <f t="shared" si="79"/>
        <v>000000</v>
      </c>
      <c r="Z187" s="1" t="str">
        <f t="shared" si="80"/>
        <v>000000</v>
      </c>
      <c r="AB187" t="str">
        <f t="shared" si="73"/>
        <v/>
      </c>
      <c r="AC187" t="str">
        <f t="shared" si="74"/>
        <v/>
      </c>
      <c r="AD187" t="str">
        <f t="shared" si="75"/>
        <v/>
      </c>
      <c r="AE187" t="str">
        <f t="shared" si="78"/>
        <v/>
      </c>
      <c r="AF187">
        <f t="shared" si="76"/>
        <v>1</v>
      </c>
      <c r="AG187" t="str">
        <f t="shared" si="77"/>
        <v/>
      </c>
    </row>
    <row r="188" spans="2:33" ht="15.75" thickBot="1" x14ac:dyDescent="0.3">
      <c r="B188" s="38" t="str">
        <f t="shared" si="68"/>
        <v>PD</v>
      </c>
      <c r="G188" s="82" t="str">
        <f>IF(Dashboard!K188="P","P",IF(Dashboard!L188="B","B",""))</f>
        <v/>
      </c>
      <c r="I188" s="37" t="str">
        <f t="shared" si="69"/>
        <v>TG</v>
      </c>
      <c r="L188" s="20" t="str">
        <f t="shared" si="71"/>
        <v/>
      </c>
      <c r="N188" s="11" t="str">
        <f t="shared" si="72"/>
        <v/>
      </c>
      <c r="U188" t="str">
        <f>IF(Dashboard!K188="P",IF(U187="",1,U187+1),"")</f>
        <v/>
      </c>
      <c r="V188" t="str">
        <f>IF(Dashboard!L188="B",IF(V187="",1,V187+1),"")</f>
        <v/>
      </c>
      <c r="Y188" s="1" t="str">
        <f t="shared" si="79"/>
        <v>000000</v>
      </c>
      <c r="Z188" s="1" t="str">
        <f t="shared" si="80"/>
        <v>000000</v>
      </c>
      <c r="AB188" t="str">
        <f t="shared" si="73"/>
        <v/>
      </c>
      <c r="AC188" t="str">
        <f t="shared" si="74"/>
        <v/>
      </c>
      <c r="AD188" t="str">
        <f t="shared" si="75"/>
        <v/>
      </c>
      <c r="AE188" t="str">
        <f t="shared" si="78"/>
        <v/>
      </c>
      <c r="AF188">
        <f t="shared" si="76"/>
        <v>1</v>
      </c>
      <c r="AG188" t="str">
        <f t="shared" si="77"/>
        <v/>
      </c>
    </row>
    <row r="189" spans="2:33" ht="15.75" thickBot="1" x14ac:dyDescent="0.3">
      <c r="B189" s="38" t="str">
        <f t="shared" si="68"/>
        <v>PD</v>
      </c>
      <c r="G189" s="82" t="str">
        <f>IF(Dashboard!K189="P","P",IF(Dashboard!L189="B","B",""))</f>
        <v/>
      </c>
      <c r="I189" s="37" t="str">
        <f t="shared" si="69"/>
        <v>TG</v>
      </c>
      <c r="L189" s="20" t="str">
        <f t="shared" si="71"/>
        <v/>
      </c>
      <c r="N189" s="11" t="str">
        <f t="shared" si="72"/>
        <v/>
      </c>
      <c r="U189" t="str">
        <f>IF(Dashboard!K189="P",IF(U188="",1,U188+1),"")</f>
        <v/>
      </c>
      <c r="V189" t="str">
        <f>IF(Dashboard!L189="B",IF(V188="",1,V188+1),"")</f>
        <v/>
      </c>
      <c r="Y189" s="1" t="str">
        <f t="shared" si="79"/>
        <v>000000</v>
      </c>
      <c r="Z189" s="1" t="str">
        <f t="shared" si="80"/>
        <v>000000</v>
      </c>
      <c r="AB189" t="str">
        <f t="shared" si="73"/>
        <v/>
      </c>
      <c r="AC189" t="str">
        <f t="shared" si="74"/>
        <v/>
      </c>
      <c r="AD189" t="str">
        <f t="shared" si="75"/>
        <v/>
      </c>
      <c r="AE189" t="str">
        <f t="shared" si="78"/>
        <v/>
      </c>
      <c r="AF189">
        <f t="shared" si="76"/>
        <v>1</v>
      </c>
      <c r="AG189" t="str">
        <f t="shared" si="77"/>
        <v/>
      </c>
    </row>
    <row r="190" spans="2:33" ht="15.75" thickBot="1" x14ac:dyDescent="0.3">
      <c r="B190" s="38" t="str">
        <f t="shared" si="68"/>
        <v>PD</v>
      </c>
      <c r="G190" s="82" t="str">
        <f>IF(Dashboard!K190="P","P",IF(Dashboard!L190="B","B",""))</f>
        <v/>
      </c>
      <c r="I190" s="37" t="str">
        <f t="shared" si="69"/>
        <v>TG</v>
      </c>
      <c r="L190" s="20" t="str">
        <f t="shared" si="71"/>
        <v/>
      </c>
      <c r="N190" s="11" t="str">
        <f t="shared" si="72"/>
        <v/>
      </c>
      <c r="U190" t="str">
        <f>IF(Dashboard!K190="P",IF(U189="",1,U189+1),"")</f>
        <v/>
      </c>
      <c r="V190" t="str">
        <f>IF(Dashboard!L190="B",IF(V189="",1,V189+1),"")</f>
        <v/>
      </c>
      <c r="Y190" s="1" t="str">
        <f t="shared" si="79"/>
        <v>000000</v>
      </c>
      <c r="Z190" s="1" t="str">
        <f t="shared" si="80"/>
        <v>000000</v>
      </c>
      <c r="AB190" t="str">
        <f t="shared" si="73"/>
        <v/>
      </c>
      <c r="AC190" t="str">
        <f t="shared" si="74"/>
        <v/>
      </c>
      <c r="AD190" t="str">
        <f t="shared" si="75"/>
        <v/>
      </c>
      <c r="AE190" t="str">
        <f t="shared" si="78"/>
        <v/>
      </c>
      <c r="AF190">
        <f t="shared" si="76"/>
        <v>1</v>
      </c>
      <c r="AG190" t="str">
        <f t="shared" si="77"/>
        <v/>
      </c>
    </row>
    <row r="191" spans="2:33" ht="15.75" thickBot="1" x14ac:dyDescent="0.3">
      <c r="B191" s="38" t="str">
        <f t="shared" si="68"/>
        <v>PD</v>
      </c>
      <c r="G191" s="82" t="str">
        <f>IF(Dashboard!K191="P","P",IF(Dashboard!L191="B","B",""))</f>
        <v/>
      </c>
      <c r="I191" s="37" t="str">
        <f t="shared" si="69"/>
        <v>TG</v>
      </c>
      <c r="L191" s="20" t="str">
        <f t="shared" si="71"/>
        <v/>
      </c>
      <c r="N191" s="11" t="str">
        <f t="shared" si="72"/>
        <v/>
      </c>
      <c r="U191" t="str">
        <f>IF(Dashboard!K191="P",IF(U190="",1,U190+1),"")</f>
        <v/>
      </c>
      <c r="V191" t="str">
        <f>IF(Dashboard!L191="B",IF(V190="",1,V190+1),"")</f>
        <v/>
      </c>
      <c r="Y191" s="1" t="str">
        <f t="shared" si="79"/>
        <v>000000</v>
      </c>
      <c r="Z191" s="1" t="str">
        <f t="shared" si="80"/>
        <v>000000</v>
      </c>
      <c r="AB191" t="str">
        <f t="shared" si="73"/>
        <v/>
      </c>
      <c r="AC191" t="str">
        <f t="shared" si="74"/>
        <v/>
      </c>
      <c r="AD191" t="str">
        <f t="shared" si="75"/>
        <v/>
      </c>
      <c r="AE191" t="str">
        <f t="shared" si="78"/>
        <v/>
      </c>
      <c r="AF191">
        <f t="shared" si="76"/>
        <v>1</v>
      </c>
      <c r="AG191" t="str">
        <f t="shared" si="77"/>
        <v/>
      </c>
    </row>
    <row r="192" spans="2:33" ht="15.75" thickBot="1" x14ac:dyDescent="0.3">
      <c r="B192" s="38" t="str">
        <f t="shared" si="68"/>
        <v>PD</v>
      </c>
      <c r="G192" s="82" t="str">
        <f>IF(Dashboard!K192="P","P",IF(Dashboard!L192="B","B",""))</f>
        <v/>
      </c>
      <c r="I192" s="37" t="str">
        <f t="shared" si="69"/>
        <v>TG</v>
      </c>
      <c r="L192" s="20" t="str">
        <f t="shared" si="71"/>
        <v/>
      </c>
      <c r="N192" s="11" t="str">
        <f t="shared" si="72"/>
        <v/>
      </c>
      <c r="U192" t="str">
        <f>IF(Dashboard!K192="P",IF(U191="",1,U191+1),"")</f>
        <v/>
      </c>
      <c r="V192" t="str">
        <f>IF(Dashboard!L192="B",IF(V191="",1,V191+1),"")</f>
        <v/>
      </c>
      <c r="Y192" s="1" t="str">
        <f t="shared" si="79"/>
        <v>000000</v>
      </c>
      <c r="Z192" s="1" t="str">
        <f t="shared" si="80"/>
        <v>000000</v>
      </c>
      <c r="AB192" t="str">
        <f t="shared" si="73"/>
        <v/>
      </c>
      <c r="AC192" t="str">
        <f t="shared" si="74"/>
        <v/>
      </c>
      <c r="AD192" t="str">
        <f t="shared" si="75"/>
        <v/>
      </c>
      <c r="AE192" t="str">
        <f t="shared" si="78"/>
        <v/>
      </c>
      <c r="AF192">
        <f t="shared" si="76"/>
        <v>1</v>
      </c>
      <c r="AG192" t="str">
        <f t="shared" si="77"/>
        <v/>
      </c>
    </row>
    <row r="193" spans="2:33" ht="15.75" thickBot="1" x14ac:dyDescent="0.3">
      <c r="B193" s="38" t="str">
        <f t="shared" si="68"/>
        <v>PD</v>
      </c>
      <c r="G193" s="82" t="str">
        <f>IF(Dashboard!K193="P","P",IF(Dashboard!L193="B","B",""))</f>
        <v/>
      </c>
      <c r="I193" s="37" t="str">
        <f t="shared" si="69"/>
        <v>TG</v>
      </c>
      <c r="L193" s="20" t="str">
        <f t="shared" si="71"/>
        <v/>
      </c>
      <c r="N193" s="11" t="str">
        <f t="shared" si="72"/>
        <v/>
      </c>
      <c r="U193" t="str">
        <f>IF(Dashboard!K193="P",IF(U192="",1,U192+1),"")</f>
        <v/>
      </c>
      <c r="V193" t="str">
        <f>IF(Dashboard!L193="B",IF(V192="",1,V192+1),"")</f>
        <v/>
      </c>
      <c r="Y193" s="1" t="str">
        <f t="shared" si="79"/>
        <v>000000</v>
      </c>
      <c r="Z193" s="1" t="str">
        <f t="shared" si="80"/>
        <v>000000</v>
      </c>
      <c r="AB193" t="str">
        <f t="shared" si="73"/>
        <v/>
      </c>
      <c r="AC193" t="str">
        <f t="shared" si="74"/>
        <v/>
      </c>
      <c r="AD193" t="str">
        <f t="shared" si="75"/>
        <v/>
      </c>
      <c r="AE193" t="str">
        <f t="shared" si="78"/>
        <v/>
      </c>
      <c r="AF193">
        <f t="shared" si="76"/>
        <v>1</v>
      </c>
      <c r="AG193" t="str">
        <f t="shared" si="77"/>
        <v/>
      </c>
    </row>
    <row r="194" spans="2:33" ht="15.75" thickBot="1" x14ac:dyDescent="0.3">
      <c r="B194" s="38" t="str">
        <f t="shared" si="68"/>
        <v>PD</v>
      </c>
      <c r="G194" s="82" t="str">
        <f>IF(Dashboard!K194="P","P",IF(Dashboard!L194="B","B",""))</f>
        <v/>
      </c>
      <c r="I194" s="37" t="str">
        <f t="shared" si="69"/>
        <v>TG</v>
      </c>
      <c r="L194" s="20" t="str">
        <f t="shared" si="71"/>
        <v/>
      </c>
      <c r="N194" s="11" t="str">
        <f t="shared" si="72"/>
        <v/>
      </c>
      <c r="U194" t="str">
        <f>IF(Dashboard!K194="P",IF(U193="",1,U193+1),"")</f>
        <v/>
      </c>
      <c r="V194" t="str">
        <f>IF(Dashboard!L194="B",IF(V193="",1,V193+1),"")</f>
        <v/>
      </c>
      <c r="Y194" s="1" t="str">
        <f t="shared" si="79"/>
        <v>000000</v>
      </c>
      <c r="Z194" s="1" t="str">
        <f t="shared" si="80"/>
        <v>000000</v>
      </c>
      <c r="AB194" t="str">
        <f t="shared" si="73"/>
        <v/>
      </c>
      <c r="AC194" t="str">
        <f t="shared" si="74"/>
        <v/>
      </c>
      <c r="AD194" t="str">
        <f t="shared" si="75"/>
        <v/>
      </c>
      <c r="AE194" t="str">
        <f t="shared" si="78"/>
        <v/>
      </c>
      <c r="AF194">
        <f t="shared" si="76"/>
        <v>1</v>
      </c>
      <c r="AG194" t="str">
        <f t="shared" si="77"/>
        <v/>
      </c>
    </row>
    <row r="195" spans="2:33" ht="15.75" thickBot="1" x14ac:dyDescent="0.3">
      <c r="B195" s="38" t="str">
        <f t="shared" si="68"/>
        <v>PD</v>
      </c>
      <c r="G195" s="82" t="str">
        <f>IF(Dashboard!K195="P","P",IF(Dashboard!L195="B","B",""))</f>
        <v/>
      </c>
      <c r="I195" s="37" t="str">
        <f t="shared" si="69"/>
        <v>TG</v>
      </c>
      <c r="L195" s="20" t="str">
        <f t="shared" si="71"/>
        <v/>
      </c>
      <c r="N195" s="11" t="str">
        <f t="shared" si="72"/>
        <v/>
      </c>
      <c r="U195" t="str">
        <f>IF(Dashboard!K195="P",IF(U194="",1,U194+1),"")</f>
        <v/>
      </c>
      <c r="V195" t="str">
        <f>IF(Dashboard!L195="B",IF(V194="",1,V194+1),"")</f>
        <v/>
      </c>
      <c r="Y195" s="1" t="str">
        <f t="shared" si="79"/>
        <v>000000</v>
      </c>
      <c r="Z195" s="1" t="str">
        <f t="shared" si="80"/>
        <v>000000</v>
      </c>
      <c r="AB195" t="str">
        <f t="shared" si="73"/>
        <v/>
      </c>
      <c r="AC195" t="str">
        <f t="shared" si="74"/>
        <v/>
      </c>
      <c r="AD195" t="str">
        <f t="shared" si="75"/>
        <v/>
      </c>
      <c r="AE195" t="str">
        <f t="shared" si="78"/>
        <v/>
      </c>
      <c r="AF195">
        <f t="shared" si="76"/>
        <v>1</v>
      </c>
      <c r="AG195" t="str">
        <f t="shared" si="77"/>
        <v/>
      </c>
    </row>
    <row r="196" spans="2:33" ht="15.75" thickBot="1" x14ac:dyDescent="0.3">
      <c r="B196" s="38" t="str">
        <f t="shared" si="68"/>
        <v>PD</v>
      </c>
      <c r="G196" s="82" t="str">
        <f>IF(Dashboard!K196="P","P",IF(Dashboard!L196="B","B",""))</f>
        <v/>
      </c>
      <c r="I196" s="37" t="str">
        <f t="shared" si="69"/>
        <v>TG</v>
      </c>
      <c r="L196" s="20" t="str">
        <f t="shared" si="71"/>
        <v/>
      </c>
      <c r="N196" s="11" t="str">
        <f t="shared" si="72"/>
        <v/>
      </c>
      <c r="U196" t="str">
        <f>IF(Dashboard!K196="P",IF(U195="",1,U195+1),"")</f>
        <v/>
      </c>
      <c r="V196" t="str">
        <f>IF(Dashboard!L196="B",IF(V195="",1,V195+1),"")</f>
        <v/>
      </c>
      <c r="Y196" s="1" t="str">
        <f t="shared" si="79"/>
        <v>000000</v>
      </c>
      <c r="Z196" s="1" t="str">
        <f t="shared" si="80"/>
        <v>000000</v>
      </c>
      <c r="AB196" t="str">
        <f t="shared" si="73"/>
        <v/>
      </c>
      <c r="AC196" t="str">
        <f t="shared" si="74"/>
        <v/>
      </c>
      <c r="AD196" t="str">
        <f t="shared" si="75"/>
        <v/>
      </c>
      <c r="AE196" t="str">
        <f t="shared" si="78"/>
        <v/>
      </c>
      <c r="AF196">
        <f t="shared" si="76"/>
        <v>1</v>
      </c>
      <c r="AG196" t="str">
        <f t="shared" si="77"/>
        <v/>
      </c>
    </row>
    <row r="197" spans="2:33" ht="15.75" thickBot="1" x14ac:dyDescent="0.3">
      <c r="B197" s="38" t="str">
        <f t="shared" ref="B197:B260" si="81">IF(P197="Y","CT",IF(Q197="Y","BT",IF(R197="Y","TG","PD")))</f>
        <v>PD</v>
      </c>
      <c r="G197" s="82" t="str">
        <f>IF(Dashboard!K197="P","P",IF(Dashboard!L197="B","B",""))</f>
        <v/>
      </c>
      <c r="I197" s="37" t="str">
        <f t="shared" si="69"/>
        <v>TG</v>
      </c>
      <c r="L197" s="20" t="str">
        <f t="shared" si="71"/>
        <v/>
      </c>
      <c r="N197" s="11" t="str">
        <f t="shared" si="72"/>
        <v/>
      </c>
      <c r="U197" t="str">
        <f>IF(Dashboard!K197="P",IF(U196="",1,U196+1),"")</f>
        <v/>
      </c>
      <c r="V197" t="str">
        <f>IF(Dashboard!L197="B",IF(V196="",1,V196+1),"")</f>
        <v/>
      </c>
      <c r="Y197" s="1" t="str">
        <f t="shared" si="79"/>
        <v>000000</v>
      </c>
      <c r="Z197" s="1" t="str">
        <f t="shared" si="80"/>
        <v>000000</v>
      </c>
      <c r="AB197" t="str">
        <f t="shared" si="73"/>
        <v/>
      </c>
      <c r="AC197" t="str">
        <f t="shared" si="74"/>
        <v/>
      </c>
      <c r="AD197" t="str">
        <f t="shared" si="75"/>
        <v/>
      </c>
      <c r="AE197" t="str">
        <f t="shared" si="78"/>
        <v/>
      </c>
      <c r="AF197">
        <f t="shared" si="76"/>
        <v>1</v>
      </c>
      <c r="AG197" t="str">
        <f t="shared" si="77"/>
        <v/>
      </c>
    </row>
    <row r="198" spans="2:33" ht="15.75" thickBot="1" x14ac:dyDescent="0.3">
      <c r="B198" s="38" t="str">
        <f t="shared" si="81"/>
        <v>PD</v>
      </c>
      <c r="G198" s="82" t="str">
        <f>IF(Dashboard!K198="P","P",IF(Dashboard!L198="B","B",""))</f>
        <v/>
      </c>
      <c r="I198" s="37" t="str">
        <f t="shared" ref="I198:I261" si="82">IF(P198="Y","CT",IF(Q198="Y","BT",IF(R198="Y","TGT","TG")))</f>
        <v>TG</v>
      </c>
      <c r="L198" s="20" t="str">
        <f t="shared" si="71"/>
        <v/>
      </c>
      <c r="N198" s="11" t="str">
        <f t="shared" si="72"/>
        <v/>
      </c>
      <c r="U198" t="str">
        <f>IF(Dashboard!K198="P",IF(U197="",1,U197+1),"")</f>
        <v/>
      </c>
      <c r="V198" t="str">
        <f>IF(Dashboard!L198="B",IF(V197="",1,V197+1),"")</f>
        <v/>
      </c>
      <c r="Y198" s="1" t="str">
        <f t="shared" si="79"/>
        <v>000000</v>
      </c>
      <c r="Z198" s="1" t="str">
        <f t="shared" si="80"/>
        <v>000000</v>
      </c>
      <c r="AB198" t="str">
        <f t="shared" si="73"/>
        <v/>
      </c>
      <c r="AC198" t="str">
        <f t="shared" si="74"/>
        <v/>
      </c>
      <c r="AD198" t="str">
        <f t="shared" si="75"/>
        <v/>
      </c>
      <c r="AE198" t="str">
        <f t="shared" si="78"/>
        <v/>
      </c>
      <c r="AF198">
        <f t="shared" si="76"/>
        <v>1</v>
      </c>
      <c r="AG198" t="str">
        <f t="shared" si="77"/>
        <v/>
      </c>
    </row>
    <row r="199" spans="2:33" ht="15.75" thickBot="1" x14ac:dyDescent="0.3">
      <c r="B199" s="38" t="str">
        <f t="shared" si="81"/>
        <v>PD</v>
      </c>
      <c r="G199" s="82" t="str">
        <f>IF(Dashboard!K199="P","P",IF(Dashboard!L199="B","B",""))</f>
        <v/>
      </c>
      <c r="I199" s="37" t="str">
        <f t="shared" si="82"/>
        <v>TG</v>
      </c>
      <c r="L199" s="20" t="str">
        <f t="shared" si="71"/>
        <v/>
      </c>
      <c r="N199" s="11" t="str">
        <f t="shared" si="72"/>
        <v/>
      </c>
      <c r="U199" t="str">
        <f>IF(Dashboard!K199="P",IF(U198="",1,U198+1),"")</f>
        <v/>
      </c>
      <c r="V199" t="str">
        <f>IF(Dashboard!L199="B",IF(V198="",1,V198+1),"")</f>
        <v/>
      </c>
      <c r="Y199" s="1" t="str">
        <f t="shared" si="79"/>
        <v>000000</v>
      </c>
      <c r="Z199" s="1" t="str">
        <f t="shared" si="80"/>
        <v>000000</v>
      </c>
      <c r="AB199" t="str">
        <f t="shared" si="73"/>
        <v/>
      </c>
      <c r="AC199" t="str">
        <f t="shared" si="74"/>
        <v/>
      </c>
      <c r="AD199" t="str">
        <f t="shared" si="75"/>
        <v/>
      </c>
      <c r="AE199" t="str">
        <f t="shared" si="78"/>
        <v/>
      </c>
      <c r="AF199">
        <f t="shared" si="76"/>
        <v>1</v>
      </c>
      <c r="AG199" t="str">
        <f t="shared" si="77"/>
        <v/>
      </c>
    </row>
    <row r="200" spans="2:33" ht="15.75" thickBot="1" x14ac:dyDescent="0.3">
      <c r="B200" s="38" t="str">
        <f t="shared" si="81"/>
        <v>PD</v>
      </c>
      <c r="G200" s="82" t="str">
        <f>IF(Dashboard!K200="P","P",IF(Dashboard!L200="B","B",""))</f>
        <v/>
      </c>
      <c r="I200" s="37" t="str">
        <f t="shared" si="82"/>
        <v>TG</v>
      </c>
      <c r="L200" s="20" t="str">
        <f t="shared" si="71"/>
        <v/>
      </c>
      <c r="N200" s="11" t="str">
        <f t="shared" si="72"/>
        <v/>
      </c>
      <c r="U200" t="str">
        <f>IF(Dashboard!K200="P",IF(U199="",1,U199+1),"")</f>
        <v/>
      </c>
      <c r="V200" t="str">
        <f>IF(Dashboard!L200="B",IF(V199="",1,V199+1),"")</f>
        <v/>
      </c>
      <c r="Y200" s="1" t="str">
        <f t="shared" si="79"/>
        <v>000000</v>
      </c>
      <c r="Z200" s="1" t="str">
        <f t="shared" si="80"/>
        <v>000000</v>
      </c>
      <c r="AB200" t="str">
        <f t="shared" si="73"/>
        <v/>
      </c>
      <c r="AC200" t="str">
        <f t="shared" si="74"/>
        <v/>
      </c>
      <c r="AD200" t="str">
        <f t="shared" si="75"/>
        <v/>
      </c>
      <c r="AE200" t="str">
        <f t="shared" si="78"/>
        <v/>
      </c>
      <c r="AF200">
        <f t="shared" si="76"/>
        <v>1</v>
      </c>
      <c r="AG200" t="str">
        <f t="shared" si="77"/>
        <v/>
      </c>
    </row>
    <row r="201" spans="2:33" ht="15.75" thickBot="1" x14ac:dyDescent="0.3">
      <c r="B201" s="38" t="str">
        <f t="shared" si="81"/>
        <v>PD</v>
      </c>
      <c r="G201" s="82" t="str">
        <f>IF(Dashboard!K201="P","P",IF(Dashboard!L201="B","B",""))</f>
        <v/>
      </c>
      <c r="I201" s="37" t="str">
        <f t="shared" si="82"/>
        <v>TG</v>
      </c>
      <c r="L201" s="20" t="str">
        <f t="shared" si="71"/>
        <v/>
      </c>
      <c r="N201" s="11" t="str">
        <f t="shared" si="72"/>
        <v/>
      </c>
      <c r="U201" t="str">
        <f>IF(Dashboard!K201="P",IF(U200="",1,U200+1),"")</f>
        <v/>
      </c>
      <c r="V201" t="str">
        <f>IF(Dashboard!L201="B",IF(V200="",1,V200+1),"")</f>
        <v/>
      </c>
      <c r="Y201" s="1" t="str">
        <f t="shared" si="79"/>
        <v>000000</v>
      </c>
      <c r="Z201" s="1" t="str">
        <f t="shared" si="80"/>
        <v>000000</v>
      </c>
      <c r="AB201" t="str">
        <f t="shared" si="73"/>
        <v/>
      </c>
      <c r="AC201" t="str">
        <f t="shared" si="74"/>
        <v/>
      </c>
      <c r="AD201" t="str">
        <f t="shared" si="75"/>
        <v/>
      </c>
      <c r="AE201" t="str">
        <f t="shared" si="78"/>
        <v/>
      </c>
      <c r="AF201">
        <f t="shared" si="76"/>
        <v>1</v>
      </c>
      <c r="AG201" t="str">
        <f t="shared" si="77"/>
        <v/>
      </c>
    </row>
    <row r="202" spans="2:33" ht="15.75" thickBot="1" x14ac:dyDescent="0.3">
      <c r="B202" s="38" t="str">
        <f t="shared" si="81"/>
        <v>PD</v>
      </c>
      <c r="G202" s="82" t="str">
        <f>IF(Dashboard!K202="P","P",IF(Dashboard!L202="B","B",""))</f>
        <v/>
      </c>
      <c r="I202" s="37" t="str">
        <f t="shared" si="82"/>
        <v>TG</v>
      </c>
      <c r="L202" s="20" t="str">
        <f t="shared" si="71"/>
        <v/>
      </c>
      <c r="N202" s="11" t="str">
        <f t="shared" si="72"/>
        <v/>
      </c>
      <c r="U202" t="str">
        <f>IF(Dashboard!K202="P",IF(U201="",1,U201+1),"")</f>
        <v/>
      </c>
      <c r="V202" t="str">
        <f>IF(Dashboard!L202="B",IF(V201="",1,V201+1),"")</f>
        <v/>
      </c>
      <c r="Y202" s="1" t="str">
        <f t="shared" si="79"/>
        <v>000000</v>
      </c>
      <c r="Z202" s="1" t="str">
        <f t="shared" si="80"/>
        <v>000000</v>
      </c>
      <c r="AB202" t="str">
        <f t="shared" si="73"/>
        <v/>
      </c>
      <c r="AC202" t="str">
        <f t="shared" si="74"/>
        <v/>
      </c>
      <c r="AD202" t="str">
        <f t="shared" si="75"/>
        <v/>
      </c>
      <c r="AE202" t="str">
        <f t="shared" si="78"/>
        <v/>
      </c>
      <c r="AF202">
        <f t="shared" si="76"/>
        <v>1</v>
      </c>
      <c r="AG202" t="str">
        <f t="shared" si="77"/>
        <v/>
      </c>
    </row>
    <row r="203" spans="2:33" ht="15.75" thickBot="1" x14ac:dyDescent="0.3">
      <c r="B203" s="38" t="str">
        <f t="shared" si="81"/>
        <v>PD</v>
      </c>
      <c r="G203" s="82" t="str">
        <f>IF(Dashboard!K203="P","P",IF(Dashboard!L203="B","B",""))</f>
        <v/>
      </c>
      <c r="I203" s="37" t="str">
        <f t="shared" si="82"/>
        <v>TG</v>
      </c>
      <c r="L203" s="20" t="str">
        <f t="shared" ref="L203:L266" si="83">IF(G203="","",IF(G203="P",IF(J203="","L","W"),IF(K203="","L","W")))</f>
        <v/>
      </c>
      <c r="N203" s="11" t="str">
        <f t="shared" ref="N203:N266" si="84">IF(O203="S","",IF(M203&gt;0,M203,""))</f>
        <v/>
      </c>
      <c r="U203" t="str">
        <f>IF(Dashboard!K203="P",IF(U202="",1,U202+1),"")</f>
        <v/>
      </c>
      <c r="V203" t="str">
        <f>IF(Dashboard!L203="B",IF(V202="",1,V202+1),"")</f>
        <v/>
      </c>
      <c r="Y203" s="1" t="str">
        <f t="shared" si="79"/>
        <v>000000</v>
      </c>
      <c r="Z203" s="1" t="str">
        <f t="shared" si="80"/>
        <v>000000</v>
      </c>
      <c r="AB203" t="str">
        <f t="shared" ref="AB203:AB221" si="85">IF(C202="",D202,C202)&amp;E202</f>
        <v/>
      </c>
      <c r="AC203" t="str">
        <f t="shared" ref="AC203:AC217" si="86">IFERROR(VLOOKUP(AB203,$AN$3:$AO$40,2,FALSE),"")</f>
        <v/>
      </c>
      <c r="AD203" t="str">
        <f t="shared" ref="AD203:AD221" si="87">IF(C202="",D202,C202)&amp;E202</f>
        <v/>
      </c>
      <c r="AE203" t="str">
        <f t="shared" si="78"/>
        <v/>
      </c>
      <c r="AF203">
        <f t="shared" ref="AF203:AF224" si="88">IF(REPLACE(AC203, 1, 1, "")="",1,REPLACE(AC203, 1, 1, ""))</f>
        <v>1</v>
      </c>
      <c r="AG203" t="str">
        <f t="shared" ref="AG203:AG223" si="89">REPLACE(AE203, 1, 1, "")</f>
        <v/>
      </c>
    </row>
    <row r="204" spans="2:33" ht="15.75" thickBot="1" x14ac:dyDescent="0.3">
      <c r="B204" s="38" t="str">
        <f t="shared" si="81"/>
        <v>PD</v>
      </c>
      <c r="G204" s="82" t="str">
        <f>IF(Dashboard!K204="P","P",IF(Dashboard!L204="B","B",""))</f>
        <v/>
      </c>
      <c r="I204" s="37" t="str">
        <f t="shared" si="82"/>
        <v>TG</v>
      </c>
      <c r="L204" s="20" t="str">
        <f t="shared" si="83"/>
        <v/>
      </c>
      <c r="N204" s="11" t="str">
        <f t="shared" si="84"/>
        <v/>
      </c>
      <c r="U204" t="str">
        <f>IF(Dashboard!K204="P",IF(U203="",1,U203+1),"")</f>
        <v/>
      </c>
      <c r="V204" t="str">
        <f>IF(Dashboard!L204="B",IF(V203="",1,V203+1),"")</f>
        <v/>
      </c>
      <c r="Y204" s="1" t="str">
        <f t="shared" si="79"/>
        <v>000000</v>
      </c>
      <c r="Z204" s="1" t="str">
        <f t="shared" si="80"/>
        <v>000000</v>
      </c>
      <c r="AB204" t="str">
        <f t="shared" si="85"/>
        <v/>
      </c>
      <c r="AC204" t="str">
        <f t="shared" si="86"/>
        <v/>
      </c>
      <c r="AD204" t="str">
        <f t="shared" si="87"/>
        <v/>
      </c>
      <c r="AE204" t="str">
        <f t="shared" ref="AE204:AE238" si="90">IF(O204="S","B",IFERROR(VLOOKUP(AD204,$AN$3:$AO$100,2,FALSE),""))</f>
        <v/>
      </c>
      <c r="AF204">
        <f t="shared" si="88"/>
        <v>1</v>
      </c>
      <c r="AG204" t="str">
        <f t="shared" si="89"/>
        <v/>
      </c>
    </row>
    <row r="205" spans="2:33" ht="15.75" thickBot="1" x14ac:dyDescent="0.3">
      <c r="B205" s="38" t="str">
        <f t="shared" si="81"/>
        <v>PD</v>
      </c>
      <c r="G205" s="82" t="str">
        <f>IF(Dashboard!K205="P","P",IF(Dashboard!L205="B","B",""))</f>
        <v/>
      </c>
      <c r="I205" s="37" t="str">
        <f t="shared" si="82"/>
        <v>TG</v>
      </c>
      <c r="L205" s="20" t="str">
        <f t="shared" si="83"/>
        <v/>
      </c>
      <c r="N205" s="11" t="str">
        <f t="shared" si="84"/>
        <v/>
      </c>
      <c r="U205" t="str">
        <f>IF(Dashboard!K205="P",IF(U204="",1,U204+1),"")</f>
        <v/>
      </c>
      <c r="V205" t="str">
        <f>IF(Dashboard!L205="B",IF(V204="",1,V204+1),"")</f>
        <v/>
      </c>
      <c r="Y205" s="1" t="str">
        <f t="shared" si="79"/>
        <v>000000</v>
      </c>
      <c r="Z205" s="1" t="str">
        <f t="shared" si="80"/>
        <v>000000</v>
      </c>
      <c r="AB205" t="str">
        <f t="shared" si="85"/>
        <v/>
      </c>
      <c r="AC205" t="str">
        <f t="shared" si="86"/>
        <v/>
      </c>
      <c r="AD205" t="str">
        <f t="shared" si="87"/>
        <v/>
      </c>
      <c r="AE205" t="str">
        <f t="shared" si="90"/>
        <v/>
      </c>
      <c r="AF205">
        <f t="shared" si="88"/>
        <v>1</v>
      </c>
      <c r="AG205" t="str">
        <f t="shared" si="89"/>
        <v/>
      </c>
    </row>
    <row r="206" spans="2:33" ht="15.75" thickBot="1" x14ac:dyDescent="0.3">
      <c r="B206" s="38" t="str">
        <f t="shared" si="81"/>
        <v>PD</v>
      </c>
      <c r="G206" s="82" t="str">
        <f>IF(Dashboard!K206="P","P",IF(Dashboard!L206="B","B",""))</f>
        <v/>
      </c>
      <c r="I206" s="37" t="str">
        <f t="shared" si="82"/>
        <v>TG</v>
      </c>
      <c r="L206" s="20" t="str">
        <f t="shared" si="83"/>
        <v/>
      </c>
      <c r="N206" s="11" t="str">
        <f t="shared" si="84"/>
        <v/>
      </c>
      <c r="U206" t="str">
        <f>IF(Dashboard!K206="P",IF(U205="",1,U205+1),"")</f>
        <v/>
      </c>
      <c r="V206" t="str">
        <f>IF(Dashboard!L206="B",IF(V205="",1,V205+1),"")</f>
        <v/>
      </c>
      <c r="Y206" s="1" t="str">
        <f t="shared" si="79"/>
        <v>000000</v>
      </c>
      <c r="Z206" s="1" t="str">
        <f t="shared" si="80"/>
        <v>000000</v>
      </c>
      <c r="AB206" t="str">
        <f t="shared" si="85"/>
        <v/>
      </c>
      <c r="AC206" t="str">
        <f t="shared" si="86"/>
        <v/>
      </c>
      <c r="AD206" t="str">
        <f t="shared" si="87"/>
        <v/>
      </c>
      <c r="AE206" t="str">
        <f t="shared" si="90"/>
        <v/>
      </c>
      <c r="AF206">
        <f t="shared" si="88"/>
        <v>1</v>
      </c>
      <c r="AG206" t="str">
        <f t="shared" si="89"/>
        <v/>
      </c>
    </row>
    <row r="207" spans="2:33" ht="15.75" thickBot="1" x14ac:dyDescent="0.3">
      <c r="B207" s="38" t="str">
        <f t="shared" si="81"/>
        <v>PD</v>
      </c>
      <c r="G207" s="82" t="str">
        <f>IF(Dashboard!K207="P","P",IF(Dashboard!L207="B","B",""))</f>
        <v/>
      </c>
      <c r="I207" s="37" t="str">
        <f t="shared" si="82"/>
        <v>TG</v>
      </c>
      <c r="L207" s="20" t="str">
        <f t="shared" si="83"/>
        <v/>
      </c>
      <c r="N207" s="11" t="str">
        <f t="shared" si="84"/>
        <v/>
      </c>
      <c r="U207" t="str">
        <f>IF(Dashboard!K207="P",IF(U206="",1,U206+1),"")</f>
        <v/>
      </c>
      <c r="V207" t="str">
        <f>IF(Dashboard!L207="B",IF(V206="",1,V206+1),"")</f>
        <v/>
      </c>
      <c r="Y207" s="1" t="str">
        <f t="shared" si="79"/>
        <v>000000</v>
      </c>
      <c r="Z207" s="1" t="str">
        <f t="shared" si="80"/>
        <v>000000</v>
      </c>
      <c r="AB207" t="str">
        <f t="shared" si="85"/>
        <v/>
      </c>
      <c r="AC207" t="str">
        <f t="shared" si="86"/>
        <v/>
      </c>
      <c r="AD207" t="str">
        <f t="shared" si="87"/>
        <v/>
      </c>
      <c r="AE207" t="str">
        <f t="shared" si="90"/>
        <v/>
      </c>
      <c r="AF207">
        <f t="shared" si="88"/>
        <v>1</v>
      </c>
      <c r="AG207" t="str">
        <f t="shared" si="89"/>
        <v/>
      </c>
    </row>
    <row r="208" spans="2:33" ht="15.75" thickBot="1" x14ac:dyDescent="0.3">
      <c r="B208" s="38" t="str">
        <f t="shared" si="81"/>
        <v>PD</v>
      </c>
      <c r="G208" s="82" t="str">
        <f>IF(Dashboard!K208="P","P",IF(Dashboard!L208="B","B",""))</f>
        <v/>
      </c>
      <c r="I208" s="37" t="str">
        <f t="shared" si="82"/>
        <v>TG</v>
      </c>
      <c r="L208" s="20" t="str">
        <f t="shared" si="83"/>
        <v/>
      </c>
      <c r="N208" s="11" t="str">
        <f t="shared" si="84"/>
        <v/>
      </c>
      <c r="U208" t="str">
        <f>IF(Dashboard!K208="P",IF(U207="",1,U207+1),"")</f>
        <v/>
      </c>
      <c r="V208" t="str">
        <f>IF(Dashboard!L208="B",IF(V207="",1,V207+1),"")</f>
        <v/>
      </c>
      <c r="Y208" s="1" t="str">
        <f t="shared" ref="Y208:Y221" si="91">IF(U202="",0,U202)&amp;IF(U203="",0,U203)&amp;IF(U204="",0,U204)&amp;IF(U205="",0,U205)&amp;IF(U206="",0,U206)&amp;IF(U207="",0,U207)</f>
        <v>000000</v>
      </c>
      <c r="Z208" s="1" t="str">
        <f t="shared" ref="Z208:Z221" si="92">IF(V202="",0,V202)&amp;IF(V203="",0,V203)&amp;IF(V204="",0,V204)&amp;IF(V205="",0,V205)&amp;IF(V206="",0,V206)&amp;IF(V207="",0,V207)</f>
        <v>000000</v>
      </c>
      <c r="AB208" t="str">
        <f t="shared" si="85"/>
        <v/>
      </c>
      <c r="AC208" t="str">
        <f t="shared" si="86"/>
        <v/>
      </c>
      <c r="AD208" t="str">
        <f t="shared" si="87"/>
        <v/>
      </c>
      <c r="AE208" t="str">
        <f t="shared" si="90"/>
        <v/>
      </c>
      <c r="AF208">
        <f t="shared" si="88"/>
        <v>1</v>
      </c>
      <c r="AG208" t="str">
        <f t="shared" si="89"/>
        <v/>
      </c>
    </row>
    <row r="209" spans="2:33" ht="15.75" thickBot="1" x14ac:dyDescent="0.3">
      <c r="B209" s="38" t="str">
        <f t="shared" si="81"/>
        <v>PD</v>
      </c>
      <c r="G209" s="82" t="str">
        <f>IF(Dashboard!K209="P","P",IF(Dashboard!L209="B","B",""))</f>
        <v/>
      </c>
      <c r="I209" s="37" t="str">
        <f t="shared" si="82"/>
        <v>TG</v>
      </c>
      <c r="L209" s="20" t="str">
        <f t="shared" si="83"/>
        <v/>
      </c>
      <c r="N209" s="11" t="str">
        <f t="shared" si="84"/>
        <v/>
      </c>
      <c r="U209" t="str">
        <f>IF(Dashboard!K209="P",IF(U208="",1,U208+1),"")</f>
        <v/>
      </c>
      <c r="V209" t="str">
        <f>IF(Dashboard!L209="B",IF(V208="",1,V208+1),"")</f>
        <v/>
      </c>
      <c r="Y209" s="1" t="str">
        <f t="shared" si="91"/>
        <v>000000</v>
      </c>
      <c r="Z209" s="1" t="str">
        <f t="shared" si="92"/>
        <v>000000</v>
      </c>
      <c r="AB209" t="str">
        <f t="shared" si="85"/>
        <v/>
      </c>
      <c r="AC209" t="str">
        <f t="shared" si="86"/>
        <v/>
      </c>
      <c r="AD209" t="str">
        <f t="shared" si="87"/>
        <v/>
      </c>
      <c r="AE209" t="str">
        <f t="shared" si="90"/>
        <v/>
      </c>
      <c r="AF209">
        <f t="shared" si="88"/>
        <v>1</v>
      </c>
      <c r="AG209" t="str">
        <f t="shared" si="89"/>
        <v/>
      </c>
    </row>
    <row r="210" spans="2:33" ht="15.75" thickBot="1" x14ac:dyDescent="0.3">
      <c r="B210" s="38" t="str">
        <f t="shared" si="81"/>
        <v>PD</v>
      </c>
      <c r="G210" s="82" t="str">
        <f>IF(Dashboard!K210="P","P",IF(Dashboard!L210="B","B",""))</f>
        <v/>
      </c>
      <c r="I210" s="37" t="str">
        <f t="shared" si="82"/>
        <v>TG</v>
      </c>
      <c r="L210" s="20" t="str">
        <f t="shared" si="83"/>
        <v/>
      </c>
      <c r="N210" s="11" t="str">
        <f t="shared" si="84"/>
        <v/>
      </c>
      <c r="U210" t="str">
        <f>IF(Dashboard!K210="P",IF(U209="",1,U209+1),"")</f>
        <v/>
      </c>
      <c r="V210" t="str">
        <f>IF(Dashboard!L210="B",IF(V209="",1,V209+1),"")</f>
        <v/>
      </c>
      <c r="Y210" s="1" t="str">
        <f t="shared" si="91"/>
        <v>000000</v>
      </c>
      <c r="Z210" s="1" t="str">
        <f t="shared" si="92"/>
        <v>000000</v>
      </c>
      <c r="AB210" t="str">
        <f t="shared" si="85"/>
        <v/>
      </c>
      <c r="AC210" t="str">
        <f t="shared" si="86"/>
        <v/>
      </c>
      <c r="AD210" t="str">
        <f t="shared" si="87"/>
        <v/>
      </c>
      <c r="AE210" t="str">
        <f t="shared" si="90"/>
        <v/>
      </c>
      <c r="AF210">
        <f t="shared" si="88"/>
        <v>1</v>
      </c>
      <c r="AG210" t="str">
        <f t="shared" si="89"/>
        <v/>
      </c>
    </row>
    <row r="211" spans="2:33" ht="15.75" thickBot="1" x14ac:dyDescent="0.3">
      <c r="B211" s="38" t="str">
        <f t="shared" si="81"/>
        <v>PD</v>
      </c>
      <c r="G211" s="82" t="str">
        <f>IF(Dashboard!K211="P","P",IF(Dashboard!L211="B","B",""))</f>
        <v/>
      </c>
      <c r="I211" s="37" t="str">
        <f t="shared" si="82"/>
        <v>TG</v>
      </c>
      <c r="L211" s="20" t="str">
        <f t="shared" si="83"/>
        <v/>
      </c>
      <c r="N211" s="11" t="str">
        <f t="shared" si="84"/>
        <v/>
      </c>
      <c r="U211" t="str">
        <f>IF(Dashboard!K211="P",IF(U210="",1,U210+1),"")</f>
        <v/>
      </c>
      <c r="V211" t="str">
        <f>IF(Dashboard!L211="B",IF(V210="",1,V210+1),"")</f>
        <v/>
      </c>
      <c r="Y211" s="1" t="str">
        <f t="shared" si="91"/>
        <v>000000</v>
      </c>
      <c r="Z211" s="1" t="str">
        <f t="shared" si="92"/>
        <v>000000</v>
      </c>
      <c r="AB211" t="str">
        <f t="shared" si="85"/>
        <v/>
      </c>
      <c r="AC211" t="str">
        <f t="shared" si="86"/>
        <v/>
      </c>
      <c r="AD211" t="str">
        <f t="shared" si="87"/>
        <v/>
      </c>
      <c r="AE211" t="str">
        <f t="shared" si="90"/>
        <v/>
      </c>
      <c r="AF211">
        <f t="shared" si="88"/>
        <v>1</v>
      </c>
      <c r="AG211" t="str">
        <f t="shared" si="89"/>
        <v/>
      </c>
    </row>
    <row r="212" spans="2:33" ht="15.75" thickBot="1" x14ac:dyDescent="0.3">
      <c r="B212" s="38" t="str">
        <f t="shared" si="81"/>
        <v>PD</v>
      </c>
      <c r="G212" s="82" t="str">
        <f>IF(Dashboard!K212="P","P",IF(Dashboard!L212="B","B",""))</f>
        <v/>
      </c>
      <c r="I212" s="37" t="str">
        <f t="shared" si="82"/>
        <v>TG</v>
      </c>
      <c r="L212" s="20" t="str">
        <f t="shared" si="83"/>
        <v/>
      </c>
      <c r="N212" s="11" t="str">
        <f t="shared" si="84"/>
        <v/>
      </c>
      <c r="U212" t="str">
        <f>IF(Dashboard!K212="P",IF(U211="",1,U211+1),"")</f>
        <v/>
      </c>
      <c r="V212" t="str">
        <f>IF(Dashboard!L212="B",IF(V211="",1,V211+1),"")</f>
        <v/>
      </c>
      <c r="Y212" s="1" t="str">
        <f t="shared" si="91"/>
        <v>000000</v>
      </c>
      <c r="Z212" s="1" t="str">
        <f t="shared" si="92"/>
        <v>000000</v>
      </c>
      <c r="AB212" t="str">
        <f t="shared" si="85"/>
        <v/>
      </c>
      <c r="AC212" t="str">
        <f t="shared" si="86"/>
        <v/>
      </c>
      <c r="AD212" t="str">
        <f t="shared" si="87"/>
        <v/>
      </c>
      <c r="AE212" t="str">
        <f t="shared" si="90"/>
        <v/>
      </c>
      <c r="AF212">
        <f t="shared" si="88"/>
        <v>1</v>
      </c>
      <c r="AG212" t="str">
        <f t="shared" si="89"/>
        <v/>
      </c>
    </row>
    <row r="213" spans="2:33" ht="15.75" thickBot="1" x14ac:dyDescent="0.3">
      <c r="B213" s="38" t="str">
        <f t="shared" si="81"/>
        <v>PD</v>
      </c>
      <c r="G213" s="82" t="str">
        <f>IF(Dashboard!K213="P","P",IF(Dashboard!L213="B","B",""))</f>
        <v/>
      </c>
      <c r="I213" s="37" t="str">
        <f t="shared" si="82"/>
        <v>TG</v>
      </c>
      <c r="L213" s="20" t="str">
        <f t="shared" si="83"/>
        <v/>
      </c>
      <c r="N213" s="11" t="str">
        <f t="shared" si="84"/>
        <v/>
      </c>
      <c r="U213" t="str">
        <f>IF(Dashboard!K213="P",IF(U212="",1,U212+1),"")</f>
        <v/>
      </c>
      <c r="V213" t="str">
        <f>IF(Dashboard!L213="B",IF(V212="",1,V212+1),"")</f>
        <v/>
      </c>
      <c r="Y213" s="1" t="str">
        <f t="shared" si="91"/>
        <v>000000</v>
      </c>
      <c r="Z213" s="1" t="str">
        <f t="shared" si="92"/>
        <v>000000</v>
      </c>
      <c r="AB213" t="str">
        <f t="shared" si="85"/>
        <v/>
      </c>
      <c r="AC213" t="str">
        <f t="shared" si="86"/>
        <v/>
      </c>
      <c r="AD213" t="str">
        <f t="shared" si="87"/>
        <v/>
      </c>
      <c r="AE213" t="str">
        <f t="shared" si="90"/>
        <v/>
      </c>
      <c r="AF213">
        <f t="shared" si="88"/>
        <v>1</v>
      </c>
      <c r="AG213" t="str">
        <f t="shared" si="89"/>
        <v/>
      </c>
    </row>
    <row r="214" spans="2:33" ht="15.75" thickBot="1" x14ac:dyDescent="0.3">
      <c r="B214" s="38" t="str">
        <f t="shared" si="81"/>
        <v>PD</v>
      </c>
      <c r="G214" s="82" t="str">
        <f>IF(Dashboard!K214="P","P",IF(Dashboard!L214="B","B",""))</f>
        <v/>
      </c>
      <c r="I214" s="37" t="str">
        <f t="shared" si="82"/>
        <v>TG</v>
      </c>
      <c r="L214" s="20" t="str">
        <f t="shared" si="83"/>
        <v/>
      </c>
      <c r="N214" s="11" t="str">
        <f t="shared" si="84"/>
        <v/>
      </c>
      <c r="U214" t="str">
        <f>IF(Dashboard!K214="P",IF(U213="",1,U213+1),"")</f>
        <v/>
      </c>
      <c r="V214" t="str">
        <f>IF(Dashboard!L214="B",IF(V213="",1,V213+1),"")</f>
        <v/>
      </c>
      <c r="Y214" s="1" t="str">
        <f t="shared" si="91"/>
        <v>000000</v>
      </c>
      <c r="Z214" s="1" t="str">
        <f t="shared" si="92"/>
        <v>000000</v>
      </c>
      <c r="AB214" t="str">
        <f t="shared" si="85"/>
        <v/>
      </c>
      <c r="AC214" t="str">
        <f t="shared" si="86"/>
        <v/>
      </c>
      <c r="AD214" t="str">
        <f t="shared" si="87"/>
        <v/>
      </c>
      <c r="AE214" t="str">
        <f t="shared" si="90"/>
        <v/>
      </c>
      <c r="AF214">
        <f t="shared" si="88"/>
        <v>1</v>
      </c>
      <c r="AG214" t="str">
        <f t="shared" si="89"/>
        <v/>
      </c>
    </row>
    <row r="215" spans="2:33" ht="15.75" thickBot="1" x14ac:dyDescent="0.3">
      <c r="B215" s="38" t="str">
        <f t="shared" si="81"/>
        <v>PD</v>
      </c>
      <c r="G215" s="82" t="str">
        <f>IF(Dashboard!K215="P","P",IF(Dashboard!L215="B","B",""))</f>
        <v/>
      </c>
      <c r="I215" s="37" t="str">
        <f t="shared" si="82"/>
        <v>TG</v>
      </c>
      <c r="L215" s="20" t="str">
        <f t="shared" si="83"/>
        <v/>
      </c>
      <c r="N215" s="11" t="str">
        <f t="shared" si="84"/>
        <v/>
      </c>
      <c r="U215" t="str">
        <f>IF(Dashboard!K215="P",IF(U214="",1,U214+1),"")</f>
        <v/>
      </c>
      <c r="V215" t="str">
        <f>IF(Dashboard!L215="B",IF(V214="",1,V214+1),"")</f>
        <v/>
      </c>
      <c r="Y215" s="1" t="str">
        <f t="shared" si="91"/>
        <v>000000</v>
      </c>
      <c r="Z215" s="1" t="str">
        <f t="shared" si="92"/>
        <v>000000</v>
      </c>
      <c r="AB215" t="str">
        <f t="shared" si="85"/>
        <v/>
      </c>
      <c r="AC215" t="str">
        <f t="shared" si="86"/>
        <v/>
      </c>
      <c r="AD215" t="str">
        <f t="shared" si="87"/>
        <v/>
      </c>
      <c r="AE215" t="str">
        <f t="shared" si="90"/>
        <v/>
      </c>
      <c r="AF215">
        <f t="shared" si="88"/>
        <v>1</v>
      </c>
      <c r="AG215" t="str">
        <f t="shared" si="89"/>
        <v/>
      </c>
    </row>
    <row r="216" spans="2:33" ht="15.75" thickBot="1" x14ac:dyDescent="0.3">
      <c r="B216" s="38" t="str">
        <f t="shared" si="81"/>
        <v>PD</v>
      </c>
      <c r="G216" s="82" t="str">
        <f>IF(Dashboard!K216="P","P",IF(Dashboard!L216="B","B",""))</f>
        <v/>
      </c>
      <c r="I216" s="37" t="str">
        <f t="shared" si="82"/>
        <v>TG</v>
      </c>
      <c r="L216" s="20" t="str">
        <f t="shared" si="83"/>
        <v/>
      </c>
      <c r="N216" s="11" t="str">
        <f t="shared" si="84"/>
        <v/>
      </c>
      <c r="U216" t="str">
        <f>IF(Dashboard!K216="P",IF(U215="",1,U215+1),"")</f>
        <v/>
      </c>
      <c r="V216" t="str">
        <f>IF(Dashboard!L216="B",IF(V215="",1,V215+1),"")</f>
        <v/>
      </c>
      <c r="Y216" s="1" t="str">
        <f t="shared" si="91"/>
        <v>000000</v>
      </c>
      <c r="Z216" s="1" t="str">
        <f t="shared" si="92"/>
        <v>000000</v>
      </c>
      <c r="AB216" t="str">
        <f t="shared" si="85"/>
        <v/>
      </c>
      <c r="AC216" t="str">
        <f t="shared" si="86"/>
        <v/>
      </c>
      <c r="AD216" t="str">
        <f t="shared" si="87"/>
        <v/>
      </c>
      <c r="AE216" t="str">
        <f t="shared" si="90"/>
        <v/>
      </c>
      <c r="AF216">
        <f t="shared" si="88"/>
        <v>1</v>
      </c>
      <c r="AG216" t="str">
        <f t="shared" si="89"/>
        <v/>
      </c>
    </row>
    <row r="217" spans="2:33" ht="15.75" thickBot="1" x14ac:dyDescent="0.3">
      <c r="B217" s="38" t="str">
        <f t="shared" si="81"/>
        <v>PD</v>
      </c>
      <c r="G217" s="82" t="str">
        <f>IF(Dashboard!K217="P","P",IF(Dashboard!L217="B","B",""))</f>
        <v/>
      </c>
      <c r="I217" s="37" t="str">
        <f t="shared" si="82"/>
        <v>TG</v>
      </c>
      <c r="L217" s="20" t="str">
        <f t="shared" si="83"/>
        <v/>
      </c>
      <c r="N217" s="11" t="str">
        <f t="shared" si="84"/>
        <v/>
      </c>
      <c r="U217" t="str">
        <f>IF(Dashboard!K217="P",IF(U216="",1,U216+1),"")</f>
        <v/>
      </c>
      <c r="V217" t="str">
        <f>IF(Dashboard!L217="B",IF(V216="",1,V216+1),"")</f>
        <v/>
      </c>
      <c r="Y217" s="1" t="str">
        <f t="shared" si="91"/>
        <v>000000</v>
      </c>
      <c r="Z217" s="1" t="str">
        <f t="shared" si="92"/>
        <v>000000</v>
      </c>
      <c r="AB217" t="str">
        <f t="shared" si="85"/>
        <v/>
      </c>
      <c r="AC217" t="str">
        <f t="shared" si="86"/>
        <v/>
      </c>
      <c r="AD217" t="str">
        <f t="shared" si="87"/>
        <v/>
      </c>
      <c r="AE217" t="str">
        <f t="shared" si="90"/>
        <v/>
      </c>
      <c r="AF217">
        <f t="shared" si="88"/>
        <v>1</v>
      </c>
      <c r="AG217" t="str">
        <f t="shared" si="89"/>
        <v/>
      </c>
    </row>
    <row r="218" spans="2:33" ht="15.75" thickBot="1" x14ac:dyDescent="0.3">
      <c r="B218" s="38" t="str">
        <f t="shared" si="81"/>
        <v>PD</v>
      </c>
      <c r="G218" s="82" t="str">
        <f>IF(Dashboard!K218="P","P",IF(Dashboard!L218="B","B",""))</f>
        <v/>
      </c>
      <c r="I218" s="37" t="str">
        <f t="shared" si="82"/>
        <v>TG</v>
      </c>
      <c r="L218" s="20" t="str">
        <f t="shared" si="83"/>
        <v/>
      </c>
      <c r="N218" s="11" t="str">
        <f t="shared" si="84"/>
        <v/>
      </c>
      <c r="U218" t="str">
        <f>IF(Dashboard!K218="P",IF(U217="",1,U217+1),"")</f>
        <v/>
      </c>
      <c r="V218" t="str">
        <f>IF(Dashboard!L218="B",IF(V217="",1,V217+1),"")</f>
        <v/>
      </c>
      <c r="Y218" s="1" t="str">
        <f t="shared" si="91"/>
        <v>000000</v>
      </c>
      <c r="Z218" s="1" t="str">
        <f t="shared" si="92"/>
        <v>000000</v>
      </c>
      <c r="AB218" t="str">
        <f t="shared" si="85"/>
        <v/>
      </c>
      <c r="AC218" t="e">
        <f t="shared" ref="AC218:AC221" si="93">VLOOKUP(AB218,$AN$3:$AO$40,2,FALSE)</f>
        <v>#N/A</v>
      </c>
      <c r="AD218" t="str">
        <f t="shared" si="87"/>
        <v/>
      </c>
      <c r="AE218" t="str">
        <f t="shared" si="90"/>
        <v/>
      </c>
      <c r="AF218" t="e">
        <f t="shared" si="88"/>
        <v>#N/A</v>
      </c>
      <c r="AG218" t="str">
        <f t="shared" si="89"/>
        <v/>
      </c>
    </row>
    <row r="219" spans="2:33" ht="15.75" thickBot="1" x14ac:dyDescent="0.3">
      <c r="B219" s="38" t="str">
        <f t="shared" si="81"/>
        <v>PD</v>
      </c>
      <c r="G219" s="82" t="str">
        <f>IF(Dashboard!K219="P","P",IF(Dashboard!L219="B","B",""))</f>
        <v/>
      </c>
      <c r="I219" s="37" t="str">
        <f t="shared" si="82"/>
        <v>TG</v>
      </c>
      <c r="L219" s="20" t="str">
        <f t="shared" si="83"/>
        <v/>
      </c>
      <c r="N219" s="11" t="str">
        <f t="shared" si="84"/>
        <v/>
      </c>
      <c r="U219" t="str">
        <f>IF(Dashboard!K219="P",IF(U218="",1,U218+1),"")</f>
        <v/>
      </c>
      <c r="V219" t="str">
        <f>IF(Dashboard!L219="B",IF(V218="",1,V218+1),"")</f>
        <v/>
      </c>
      <c r="Y219" s="1" t="str">
        <f t="shared" si="91"/>
        <v>000000</v>
      </c>
      <c r="Z219" s="1" t="str">
        <f t="shared" si="92"/>
        <v>000000</v>
      </c>
      <c r="AB219" t="str">
        <f t="shared" si="85"/>
        <v/>
      </c>
      <c r="AC219" t="e">
        <f t="shared" si="93"/>
        <v>#N/A</v>
      </c>
      <c r="AD219" t="str">
        <f t="shared" si="87"/>
        <v/>
      </c>
      <c r="AE219" t="str">
        <f t="shared" si="90"/>
        <v/>
      </c>
      <c r="AF219" t="e">
        <f t="shared" si="88"/>
        <v>#N/A</v>
      </c>
      <c r="AG219" t="str">
        <f t="shared" si="89"/>
        <v/>
      </c>
    </row>
    <row r="220" spans="2:33" ht="15.75" thickBot="1" x14ac:dyDescent="0.3">
      <c r="B220" s="38" t="str">
        <f t="shared" si="81"/>
        <v>PD</v>
      </c>
      <c r="G220" s="82" t="str">
        <f>IF(Dashboard!K220="P","P",IF(Dashboard!L220="B","B",""))</f>
        <v/>
      </c>
      <c r="I220" s="37" t="str">
        <f t="shared" si="82"/>
        <v>TG</v>
      </c>
      <c r="L220" s="20" t="str">
        <f t="shared" si="83"/>
        <v/>
      </c>
      <c r="N220" s="11" t="str">
        <f t="shared" si="84"/>
        <v/>
      </c>
      <c r="U220" t="str">
        <f>IF(Dashboard!K220="P",IF(U219="",1,U219+1),"")</f>
        <v/>
      </c>
      <c r="V220" t="str">
        <f>IF(Dashboard!L220="B",IF(V219="",1,V219+1),"")</f>
        <v/>
      </c>
      <c r="Y220" s="1" t="str">
        <f t="shared" si="91"/>
        <v>000000</v>
      </c>
      <c r="Z220" s="1" t="str">
        <f t="shared" si="92"/>
        <v>000000</v>
      </c>
      <c r="AB220" t="str">
        <f t="shared" si="85"/>
        <v/>
      </c>
      <c r="AC220" t="e">
        <f t="shared" si="93"/>
        <v>#N/A</v>
      </c>
      <c r="AD220" t="str">
        <f t="shared" si="87"/>
        <v/>
      </c>
      <c r="AE220" t="str">
        <f t="shared" si="90"/>
        <v/>
      </c>
      <c r="AF220" t="e">
        <f t="shared" si="88"/>
        <v>#N/A</v>
      </c>
      <c r="AG220" t="str">
        <f t="shared" si="89"/>
        <v/>
      </c>
    </row>
    <row r="221" spans="2:33" ht="15.75" thickBot="1" x14ac:dyDescent="0.3">
      <c r="B221" s="38" t="str">
        <f t="shared" si="81"/>
        <v>PD</v>
      </c>
      <c r="G221" s="82" t="str">
        <f>IF(Dashboard!K221="P","P",IF(Dashboard!L221="B","B",""))</f>
        <v/>
      </c>
      <c r="I221" s="37" t="str">
        <f t="shared" si="82"/>
        <v>TG</v>
      </c>
      <c r="L221" s="20" t="str">
        <f t="shared" si="83"/>
        <v/>
      </c>
      <c r="N221" s="11" t="str">
        <f t="shared" si="84"/>
        <v/>
      </c>
      <c r="U221" t="str">
        <f>IF(Dashboard!K221="P",IF(U220="",1,U220+1),"")</f>
        <v/>
      </c>
      <c r="V221" t="str">
        <f>IF(Dashboard!L221="B",IF(V220="",1,V220+1),"")</f>
        <v/>
      </c>
      <c r="Y221" s="1" t="str">
        <f t="shared" si="91"/>
        <v>000000</v>
      </c>
      <c r="Z221" s="1" t="str">
        <f t="shared" si="92"/>
        <v>000000</v>
      </c>
      <c r="AB221" t="str">
        <f t="shared" si="85"/>
        <v/>
      </c>
      <c r="AC221" t="e">
        <f t="shared" si="93"/>
        <v>#N/A</v>
      </c>
      <c r="AD221" t="str">
        <f t="shared" si="87"/>
        <v/>
      </c>
      <c r="AE221" t="str">
        <f t="shared" si="90"/>
        <v/>
      </c>
      <c r="AF221" t="e">
        <f t="shared" si="88"/>
        <v>#N/A</v>
      </c>
      <c r="AG221" t="str">
        <f t="shared" si="89"/>
        <v/>
      </c>
    </row>
    <row r="222" spans="2:33" ht="15.75" thickBot="1" x14ac:dyDescent="0.3">
      <c r="B222" s="38" t="str">
        <f t="shared" si="81"/>
        <v>PD</v>
      </c>
      <c r="G222" s="82" t="str">
        <f>IF(Dashboard!K222="P","P",IF(Dashboard!L222="B","B",""))</f>
        <v/>
      </c>
      <c r="I222" s="37" t="str">
        <f t="shared" si="82"/>
        <v>TG</v>
      </c>
      <c r="L222" s="20" t="str">
        <f t="shared" si="83"/>
        <v/>
      </c>
      <c r="N222" s="11" t="str">
        <f t="shared" si="84"/>
        <v/>
      </c>
      <c r="U222" t="str">
        <f>IF(Dashboard!K222="P",IF(U221="",1,U221+1),"")</f>
        <v/>
      </c>
      <c r="V222" t="str">
        <f>IF(Dashboard!L222="B",IF(V221="",1,V221+1),"")</f>
        <v/>
      </c>
      <c r="AE222" t="str">
        <f t="shared" si="90"/>
        <v/>
      </c>
      <c r="AF222">
        <f t="shared" si="88"/>
        <v>1</v>
      </c>
      <c r="AG222" t="str">
        <f t="shared" si="89"/>
        <v/>
      </c>
    </row>
    <row r="223" spans="2:33" ht="15.75" thickBot="1" x14ac:dyDescent="0.3">
      <c r="B223" s="38" t="str">
        <f t="shared" si="81"/>
        <v>PD</v>
      </c>
      <c r="G223" s="82" t="str">
        <f>IF(Dashboard!K223="P","P",IF(Dashboard!L223="B","B",""))</f>
        <v/>
      </c>
      <c r="I223" s="37" t="str">
        <f t="shared" si="82"/>
        <v>TG</v>
      </c>
      <c r="L223" s="20" t="str">
        <f t="shared" si="83"/>
        <v/>
      </c>
      <c r="N223" s="11" t="str">
        <f t="shared" si="84"/>
        <v/>
      </c>
      <c r="U223" t="str">
        <f>IF(Dashboard!K223="P",IF(U222="",1,U222+1),"")</f>
        <v/>
      </c>
      <c r="V223" t="str">
        <f>IF(Dashboard!L223="B",IF(V222="",1,V222+1),"")</f>
        <v/>
      </c>
      <c r="AE223" t="str">
        <f t="shared" si="90"/>
        <v/>
      </c>
      <c r="AF223">
        <f t="shared" si="88"/>
        <v>1</v>
      </c>
      <c r="AG223" t="str">
        <f t="shared" si="89"/>
        <v/>
      </c>
    </row>
    <row r="224" spans="2:33" ht="15.75" thickBot="1" x14ac:dyDescent="0.3">
      <c r="B224" s="38" t="str">
        <f t="shared" si="81"/>
        <v>PD</v>
      </c>
      <c r="G224" s="82" t="str">
        <f>IF(Dashboard!K224="P","P",IF(Dashboard!L224="B","B",""))</f>
        <v/>
      </c>
      <c r="I224" s="37" t="str">
        <f t="shared" si="82"/>
        <v>TG</v>
      </c>
      <c r="L224" s="20" t="str">
        <f t="shared" si="83"/>
        <v/>
      </c>
      <c r="N224" s="11" t="str">
        <f t="shared" si="84"/>
        <v/>
      </c>
      <c r="AE224" t="str">
        <f t="shared" si="90"/>
        <v/>
      </c>
      <c r="AF224">
        <f t="shared" si="88"/>
        <v>1</v>
      </c>
    </row>
    <row r="225" spans="2:31" ht="15.75" thickBot="1" x14ac:dyDescent="0.3">
      <c r="B225" s="38" t="str">
        <f t="shared" si="81"/>
        <v>PD</v>
      </c>
      <c r="G225" s="82" t="str">
        <f>IF(Dashboard!K225="P","P",IF(Dashboard!L225="B","B",""))</f>
        <v/>
      </c>
      <c r="I225" s="37" t="str">
        <f t="shared" si="82"/>
        <v>TG</v>
      </c>
      <c r="L225" s="20" t="str">
        <f t="shared" si="83"/>
        <v/>
      </c>
      <c r="N225" s="11" t="str">
        <f t="shared" si="84"/>
        <v/>
      </c>
      <c r="AE225" t="str">
        <f t="shared" si="90"/>
        <v/>
      </c>
    </row>
    <row r="226" spans="2:31" ht="15.75" thickBot="1" x14ac:dyDescent="0.3">
      <c r="B226" s="38" t="str">
        <f t="shared" si="81"/>
        <v>PD</v>
      </c>
      <c r="G226" s="82" t="str">
        <f>IF(Dashboard!K226="P","P",IF(Dashboard!L226="B","B",""))</f>
        <v/>
      </c>
      <c r="I226" s="37" t="str">
        <f t="shared" si="82"/>
        <v>TG</v>
      </c>
      <c r="L226" s="20" t="str">
        <f t="shared" si="83"/>
        <v/>
      </c>
      <c r="N226" s="11" t="str">
        <f t="shared" si="84"/>
        <v/>
      </c>
      <c r="AE226" t="str">
        <f t="shared" si="90"/>
        <v/>
      </c>
    </row>
    <row r="227" spans="2:31" ht="15.75" thickBot="1" x14ac:dyDescent="0.3">
      <c r="B227" s="38" t="str">
        <f t="shared" si="81"/>
        <v>PD</v>
      </c>
      <c r="G227" s="82" t="str">
        <f>IF(Dashboard!K227="P","P",IF(Dashboard!L227="B","B",""))</f>
        <v/>
      </c>
      <c r="I227" s="37" t="str">
        <f t="shared" si="82"/>
        <v>TG</v>
      </c>
      <c r="L227" s="20" t="str">
        <f t="shared" si="83"/>
        <v/>
      </c>
      <c r="N227" s="11" t="str">
        <f t="shared" si="84"/>
        <v/>
      </c>
      <c r="AE227" t="str">
        <f t="shared" si="90"/>
        <v/>
      </c>
    </row>
    <row r="228" spans="2:31" ht="15.75" thickBot="1" x14ac:dyDescent="0.3">
      <c r="B228" s="38" t="str">
        <f t="shared" si="81"/>
        <v>PD</v>
      </c>
      <c r="G228" s="82" t="str">
        <f>IF(Dashboard!K228="P","P",IF(Dashboard!L228="B","B",""))</f>
        <v/>
      </c>
      <c r="I228" s="37" t="str">
        <f t="shared" si="82"/>
        <v>TG</v>
      </c>
      <c r="L228" s="20" t="str">
        <f t="shared" si="83"/>
        <v/>
      </c>
      <c r="N228" s="11" t="str">
        <f t="shared" si="84"/>
        <v/>
      </c>
      <c r="AE228" t="str">
        <f t="shared" si="90"/>
        <v/>
      </c>
    </row>
    <row r="229" spans="2:31" ht="15.75" thickBot="1" x14ac:dyDescent="0.3">
      <c r="B229" s="38" t="str">
        <f t="shared" si="81"/>
        <v>PD</v>
      </c>
      <c r="G229" s="82" t="str">
        <f>IF(Dashboard!K229="P","P",IF(Dashboard!L229="B","B",""))</f>
        <v/>
      </c>
      <c r="I229" s="37" t="str">
        <f t="shared" si="82"/>
        <v>TG</v>
      </c>
      <c r="L229" s="20" t="str">
        <f t="shared" si="83"/>
        <v/>
      </c>
      <c r="N229" s="11" t="str">
        <f t="shared" si="84"/>
        <v/>
      </c>
      <c r="AE229" t="str">
        <f t="shared" si="90"/>
        <v/>
      </c>
    </row>
    <row r="230" spans="2:31" ht="15.75" thickBot="1" x14ac:dyDescent="0.3">
      <c r="B230" s="38" t="str">
        <f t="shared" si="81"/>
        <v>PD</v>
      </c>
      <c r="G230" s="82" t="str">
        <f>IF(Dashboard!K230="P","P",IF(Dashboard!L230="B","B",""))</f>
        <v/>
      </c>
      <c r="I230" s="37" t="str">
        <f t="shared" si="82"/>
        <v>TG</v>
      </c>
      <c r="L230" s="20" t="str">
        <f t="shared" si="83"/>
        <v/>
      </c>
      <c r="N230" s="11" t="str">
        <f t="shared" si="84"/>
        <v/>
      </c>
      <c r="AE230" t="str">
        <f t="shared" si="90"/>
        <v/>
      </c>
    </row>
    <row r="231" spans="2:31" ht="15.75" thickBot="1" x14ac:dyDescent="0.3">
      <c r="B231" s="38" t="str">
        <f t="shared" si="81"/>
        <v>PD</v>
      </c>
      <c r="G231" s="82" t="str">
        <f>IF(Dashboard!K231="P","P",IF(Dashboard!L231="B","B",""))</f>
        <v/>
      </c>
      <c r="I231" s="37" t="str">
        <f t="shared" si="82"/>
        <v>TG</v>
      </c>
      <c r="L231" s="20" t="str">
        <f t="shared" si="83"/>
        <v/>
      </c>
      <c r="N231" s="11" t="str">
        <f t="shared" si="84"/>
        <v/>
      </c>
      <c r="AE231" t="str">
        <f t="shared" si="90"/>
        <v/>
      </c>
    </row>
    <row r="232" spans="2:31" ht="15.75" thickBot="1" x14ac:dyDescent="0.3">
      <c r="B232" s="38" t="str">
        <f t="shared" si="81"/>
        <v>PD</v>
      </c>
      <c r="G232" s="82" t="str">
        <f>IF(Dashboard!K232="P","P",IF(Dashboard!L232="B","B",""))</f>
        <v/>
      </c>
      <c r="I232" s="37" t="str">
        <f t="shared" si="82"/>
        <v>TG</v>
      </c>
      <c r="L232" s="20" t="str">
        <f t="shared" si="83"/>
        <v/>
      </c>
      <c r="N232" s="11" t="str">
        <f t="shared" si="84"/>
        <v/>
      </c>
      <c r="AE232" t="str">
        <f t="shared" si="90"/>
        <v/>
      </c>
    </row>
    <row r="233" spans="2:31" ht="15.75" thickBot="1" x14ac:dyDescent="0.3">
      <c r="B233" s="38" t="str">
        <f t="shared" si="81"/>
        <v>PD</v>
      </c>
      <c r="G233" s="82" t="str">
        <f>IF(Dashboard!K233="P","P",IF(Dashboard!L233="B","B",""))</f>
        <v/>
      </c>
      <c r="I233" s="37" t="str">
        <f t="shared" si="82"/>
        <v>TG</v>
      </c>
      <c r="L233" s="20" t="str">
        <f t="shared" si="83"/>
        <v/>
      </c>
      <c r="N233" s="11" t="str">
        <f t="shared" si="84"/>
        <v/>
      </c>
      <c r="AE233" t="str">
        <f t="shared" si="90"/>
        <v/>
      </c>
    </row>
    <row r="234" spans="2:31" ht="15.75" thickBot="1" x14ac:dyDescent="0.3">
      <c r="B234" s="38" t="str">
        <f t="shared" si="81"/>
        <v>PD</v>
      </c>
      <c r="G234" s="82" t="str">
        <f>IF(Dashboard!K234="P","P",IF(Dashboard!L234="B","B",""))</f>
        <v/>
      </c>
      <c r="I234" s="37" t="str">
        <f t="shared" si="82"/>
        <v>TG</v>
      </c>
      <c r="L234" s="20" t="str">
        <f t="shared" si="83"/>
        <v/>
      </c>
      <c r="N234" s="11" t="str">
        <f t="shared" si="84"/>
        <v/>
      </c>
      <c r="AE234" t="str">
        <f t="shared" si="90"/>
        <v/>
      </c>
    </row>
    <row r="235" spans="2:31" ht="15.75" thickBot="1" x14ac:dyDescent="0.3">
      <c r="B235" s="38" t="str">
        <f t="shared" si="81"/>
        <v>PD</v>
      </c>
      <c r="G235" s="82" t="str">
        <f>IF(Dashboard!K235="P","P",IF(Dashboard!L235="B","B",""))</f>
        <v/>
      </c>
      <c r="I235" s="37" t="str">
        <f t="shared" si="82"/>
        <v>TG</v>
      </c>
      <c r="L235" s="20" t="str">
        <f t="shared" si="83"/>
        <v/>
      </c>
      <c r="N235" s="11" t="str">
        <f t="shared" si="84"/>
        <v/>
      </c>
      <c r="AE235" t="str">
        <f t="shared" si="90"/>
        <v/>
      </c>
    </row>
    <row r="236" spans="2:31" ht="15.75" thickBot="1" x14ac:dyDescent="0.3">
      <c r="B236" s="38" t="str">
        <f t="shared" si="81"/>
        <v>PD</v>
      </c>
      <c r="G236" s="82" t="str">
        <f>IF(Dashboard!K236="P","P",IF(Dashboard!L236="B","B",""))</f>
        <v/>
      </c>
      <c r="I236" s="37" t="str">
        <f t="shared" si="82"/>
        <v>TG</v>
      </c>
      <c r="L236" s="20" t="str">
        <f t="shared" si="83"/>
        <v/>
      </c>
      <c r="N236" s="11" t="str">
        <f t="shared" si="84"/>
        <v/>
      </c>
      <c r="AE236" t="str">
        <f t="shared" si="90"/>
        <v/>
      </c>
    </row>
    <row r="237" spans="2:31" ht="15.75" thickBot="1" x14ac:dyDescent="0.3">
      <c r="B237" s="38" t="str">
        <f t="shared" si="81"/>
        <v>PD</v>
      </c>
      <c r="G237" s="82" t="str">
        <f>IF(Dashboard!K237="P","P",IF(Dashboard!L237="B","B",""))</f>
        <v/>
      </c>
      <c r="I237" s="37" t="str">
        <f t="shared" si="82"/>
        <v>TG</v>
      </c>
      <c r="L237" s="20" t="str">
        <f t="shared" si="83"/>
        <v/>
      </c>
      <c r="N237" s="11" t="str">
        <f t="shared" si="84"/>
        <v/>
      </c>
      <c r="AE237" t="str">
        <f t="shared" si="90"/>
        <v/>
      </c>
    </row>
    <row r="238" spans="2:31" ht="15.75" thickBot="1" x14ac:dyDescent="0.3">
      <c r="B238" s="38" t="str">
        <f t="shared" si="81"/>
        <v>PD</v>
      </c>
      <c r="G238" s="82" t="str">
        <f>IF(Dashboard!K238="P","P",IF(Dashboard!L238="B","B",""))</f>
        <v/>
      </c>
      <c r="I238" s="37" t="str">
        <f t="shared" si="82"/>
        <v>TG</v>
      </c>
      <c r="L238" s="20" t="str">
        <f t="shared" si="83"/>
        <v/>
      </c>
      <c r="N238" s="11" t="str">
        <f t="shared" si="84"/>
        <v/>
      </c>
      <c r="AE238" t="str">
        <f t="shared" si="90"/>
        <v/>
      </c>
    </row>
    <row r="239" spans="2:31" ht="15.75" thickBot="1" x14ac:dyDescent="0.3">
      <c r="B239" s="38" t="str">
        <f t="shared" si="81"/>
        <v>PD</v>
      </c>
      <c r="G239" s="82" t="str">
        <f>IF(Dashboard!K239="P","P",IF(Dashboard!L239="B","B",""))</f>
        <v/>
      </c>
      <c r="I239" s="37" t="str">
        <f t="shared" si="82"/>
        <v>TG</v>
      </c>
      <c r="L239" s="20" t="str">
        <f t="shared" si="83"/>
        <v/>
      </c>
      <c r="N239" s="11" t="str">
        <f t="shared" si="84"/>
        <v/>
      </c>
      <c r="AE239" t="str">
        <f t="shared" ref="AE239:AE266" si="94">IFERROR(VLOOKUP(AD239,$AN$3:$AO$40,2,FALSE),"")</f>
        <v/>
      </c>
    </row>
    <row r="240" spans="2:31" ht="15.75" thickBot="1" x14ac:dyDescent="0.3">
      <c r="B240" s="38" t="str">
        <f t="shared" si="81"/>
        <v>PD</v>
      </c>
      <c r="G240" s="82" t="str">
        <f>IF(Dashboard!K240="P","P",IF(Dashboard!L240="B","B",""))</f>
        <v/>
      </c>
      <c r="I240" s="37" t="str">
        <f t="shared" si="82"/>
        <v>TG</v>
      </c>
      <c r="L240" s="20" t="str">
        <f t="shared" si="83"/>
        <v/>
      </c>
      <c r="N240" s="11" t="str">
        <f t="shared" si="84"/>
        <v/>
      </c>
      <c r="AE240" t="str">
        <f t="shared" si="94"/>
        <v/>
      </c>
    </row>
    <row r="241" spans="2:31" ht="15.75" thickBot="1" x14ac:dyDescent="0.3">
      <c r="B241" s="38" t="str">
        <f t="shared" si="81"/>
        <v>PD</v>
      </c>
      <c r="G241" s="82" t="str">
        <f>IF(Dashboard!K241="P","P",IF(Dashboard!L241="B","B",""))</f>
        <v/>
      </c>
      <c r="I241" s="37" t="str">
        <f t="shared" si="82"/>
        <v>TG</v>
      </c>
      <c r="L241" s="20" t="str">
        <f t="shared" si="83"/>
        <v/>
      </c>
      <c r="N241" s="11" t="str">
        <f t="shared" si="84"/>
        <v/>
      </c>
      <c r="AE241" t="str">
        <f t="shared" si="94"/>
        <v/>
      </c>
    </row>
    <row r="242" spans="2:31" ht="15.75" thickBot="1" x14ac:dyDescent="0.3">
      <c r="B242" s="38" t="str">
        <f t="shared" si="81"/>
        <v>PD</v>
      </c>
      <c r="G242" s="82" t="str">
        <f>IF(Dashboard!K242="P","P",IF(Dashboard!L242="B","B",""))</f>
        <v/>
      </c>
      <c r="I242" s="37" t="str">
        <f t="shared" si="82"/>
        <v>TG</v>
      </c>
      <c r="L242" s="20" t="str">
        <f t="shared" si="83"/>
        <v/>
      </c>
      <c r="N242" s="11" t="str">
        <f t="shared" si="84"/>
        <v/>
      </c>
      <c r="AE242" t="str">
        <f t="shared" si="94"/>
        <v/>
      </c>
    </row>
    <row r="243" spans="2:31" ht="15.75" thickBot="1" x14ac:dyDescent="0.3">
      <c r="B243" s="38" t="str">
        <f t="shared" si="81"/>
        <v>PD</v>
      </c>
      <c r="G243" s="82" t="str">
        <f>IF(Dashboard!K243="P","P",IF(Dashboard!L243="B","B",""))</f>
        <v/>
      </c>
      <c r="I243" s="37" t="str">
        <f t="shared" si="82"/>
        <v>TG</v>
      </c>
      <c r="L243" s="20" t="str">
        <f t="shared" si="83"/>
        <v/>
      </c>
      <c r="N243" s="11" t="str">
        <f t="shared" si="84"/>
        <v/>
      </c>
      <c r="AE243" t="str">
        <f t="shared" si="94"/>
        <v/>
      </c>
    </row>
    <row r="244" spans="2:31" ht="15.75" thickBot="1" x14ac:dyDescent="0.3">
      <c r="B244" s="38" t="str">
        <f t="shared" si="81"/>
        <v>PD</v>
      </c>
      <c r="G244" s="82" t="str">
        <f>IF(Dashboard!K244="P","P",IF(Dashboard!L244="B","B",""))</f>
        <v/>
      </c>
      <c r="I244" s="37" t="str">
        <f t="shared" si="82"/>
        <v>TG</v>
      </c>
      <c r="L244" s="20" t="str">
        <f t="shared" si="83"/>
        <v/>
      </c>
      <c r="N244" s="11" t="str">
        <f t="shared" si="84"/>
        <v/>
      </c>
      <c r="AE244" t="str">
        <f t="shared" si="94"/>
        <v/>
      </c>
    </row>
    <row r="245" spans="2:31" ht="15.75" thickBot="1" x14ac:dyDescent="0.3">
      <c r="B245" s="38" t="str">
        <f t="shared" si="81"/>
        <v>PD</v>
      </c>
      <c r="G245" s="82" t="str">
        <f>IF(Dashboard!K245="P","P",IF(Dashboard!L245="B","B",""))</f>
        <v/>
      </c>
      <c r="I245" s="37" t="str">
        <f t="shared" si="82"/>
        <v>TG</v>
      </c>
      <c r="L245" s="20" t="str">
        <f t="shared" si="83"/>
        <v/>
      </c>
      <c r="N245" s="11" t="str">
        <f t="shared" si="84"/>
        <v/>
      </c>
      <c r="AE245" t="str">
        <f t="shared" si="94"/>
        <v/>
      </c>
    </row>
    <row r="246" spans="2:31" ht="15.75" thickBot="1" x14ac:dyDescent="0.3">
      <c r="B246" s="38" t="str">
        <f t="shared" si="81"/>
        <v>PD</v>
      </c>
      <c r="G246" s="82" t="str">
        <f>IF(Dashboard!K246="P","P",IF(Dashboard!L246="B","B",""))</f>
        <v/>
      </c>
      <c r="I246" s="37" t="str">
        <f t="shared" si="82"/>
        <v>TG</v>
      </c>
      <c r="L246" s="20" t="str">
        <f t="shared" si="83"/>
        <v/>
      </c>
      <c r="N246" s="11" t="str">
        <f t="shared" si="84"/>
        <v/>
      </c>
      <c r="AE246" t="str">
        <f t="shared" si="94"/>
        <v/>
      </c>
    </row>
    <row r="247" spans="2:31" ht="15.75" thickBot="1" x14ac:dyDescent="0.3">
      <c r="B247" s="38" t="str">
        <f t="shared" si="81"/>
        <v>PD</v>
      </c>
      <c r="G247" s="82" t="str">
        <f>IF(Dashboard!K247="P","P",IF(Dashboard!L247="B","B",""))</f>
        <v/>
      </c>
      <c r="I247" s="37" t="str">
        <f t="shared" si="82"/>
        <v>TG</v>
      </c>
      <c r="L247" s="20" t="str">
        <f t="shared" si="83"/>
        <v/>
      </c>
      <c r="N247" s="11" t="str">
        <f t="shared" si="84"/>
        <v/>
      </c>
      <c r="AE247" t="str">
        <f t="shared" si="94"/>
        <v/>
      </c>
    </row>
    <row r="248" spans="2:31" ht="15.75" thickBot="1" x14ac:dyDescent="0.3">
      <c r="B248" s="38" t="str">
        <f t="shared" si="81"/>
        <v>PD</v>
      </c>
      <c r="G248" s="82" t="str">
        <f>IF(Dashboard!K248="P","P",IF(Dashboard!L248="B","B",""))</f>
        <v/>
      </c>
      <c r="I248" s="37" t="str">
        <f t="shared" si="82"/>
        <v>TG</v>
      </c>
      <c r="L248" s="20" t="str">
        <f t="shared" si="83"/>
        <v/>
      </c>
      <c r="N248" s="11" t="str">
        <f t="shared" si="84"/>
        <v/>
      </c>
      <c r="AE248" t="str">
        <f t="shared" si="94"/>
        <v/>
      </c>
    </row>
    <row r="249" spans="2:31" ht="15.75" thickBot="1" x14ac:dyDescent="0.3">
      <c r="B249" s="38" t="str">
        <f t="shared" si="81"/>
        <v>PD</v>
      </c>
      <c r="G249" s="82" t="str">
        <f>IF(Dashboard!K249="P","P",IF(Dashboard!L249="B","B",""))</f>
        <v/>
      </c>
      <c r="I249" s="37" t="str">
        <f t="shared" si="82"/>
        <v>TG</v>
      </c>
      <c r="L249" s="20" t="str">
        <f t="shared" si="83"/>
        <v/>
      </c>
      <c r="N249" s="11" t="str">
        <f t="shared" si="84"/>
        <v/>
      </c>
      <c r="AE249" t="str">
        <f t="shared" si="94"/>
        <v/>
      </c>
    </row>
    <row r="250" spans="2:31" ht="15.75" thickBot="1" x14ac:dyDescent="0.3">
      <c r="B250" s="38" t="str">
        <f t="shared" si="81"/>
        <v>PD</v>
      </c>
      <c r="G250" s="82" t="str">
        <f>IF(Dashboard!K250="P","P",IF(Dashboard!L250="B","B",""))</f>
        <v/>
      </c>
      <c r="I250" s="37" t="str">
        <f t="shared" si="82"/>
        <v>TG</v>
      </c>
      <c r="L250" s="20" t="str">
        <f t="shared" si="83"/>
        <v/>
      </c>
      <c r="N250" s="11" t="str">
        <f t="shared" si="84"/>
        <v/>
      </c>
      <c r="AE250" t="str">
        <f t="shared" si="94"/>
        <v/>
      </c>
    </row>
    <row r="251" spans="2:31" ht="15.75" thickBot="1" x14ac:dyDescent="0.3">
      <c r="B251" s="38" t="str">
        <f t="shared" si="81"/>
        <v>PD</v>
      </c>
      <c r="G251" s="82" t="str">
        <f>IF(Dashboard!K251="P","P",IF(Dashboard!L251="B","B",""))</f>
        <v/>
      </c>
      <c r="I251" s="37" t="str">
        <f t="shared" si="82"/>
        <v>TG</v>
      </c>
      <c r="L251" s="20" t="str">
        <f t="shared" si="83"/>
        <v/>
      </c>
      <c r="N251" s="11" t="str">
        <f t="shared" si="84"/>
        <v/>
      </c>
      <c r="AE251" t="str">
        <f t="shared" si="94"/>
        <v/>
      </c>
    </row>
    <row r="252" spans="2:31" ht="15.75" thickBot="1" x14ac:dyDescent="0.3">
      <c r="B252" s="38" t="str">
        <f t="shared" si="81"/>
        <v>PD</v>
      </c>
      <c r="G252" s="82" t="str">
        <f>IF(Dashboard!K252="P","P",IF(Dashboard!L252="B","B",""))</f>
        <v/>
      </c>
      <c r="I252" s="37" t="str">
        <f t="shared" si="82"/>
        <v>TG</v>
      </c>
      <c r="L252" s="20" t="str">
        <f t="shared" si="83"/>
        <v/>
      </c>
      <c r="N252" s="11" t="str">
        <f t="shared" si="84"/>
        <v/>
      </c>
      <c r="AE252" t="str">
        <f t="shared" si="94"/>
        <v/>
      </c>
    </row>
    <row r="253" spans="2:31" ht="15.75" thickBot="1" x14ac:dyDescent="0.3">
      <c r="B253" s="38" t="str">
        <f t="shared" si="81"/>
        <v>PD</v>
      </c>
      <c r="G253" s="82" t="str">
        <f>IF(Dashboard!K253="P","P",IF(Dashboard!L253="B","B",""))</f>
        <v/>
      </c>
      <c r="I253" s="37" t="str">
        <f t="shared" si="82"/>
        <v>TG</v>
      </c>
      <c r="L253" s="20" t="str">
        <f t="shared" si="83"/>
        <v/>
      </c>
      <c r="N253" s="11" t="str">
        <f t="shared" si="84"/>
        <v/>
      </c>
      <c r="AE253" t="str">
        <f t="shared" si="94"/>
        <v/>
      </c>
    </row>
    <row r="254" spans="2:31" ht="15.75" thickBot="1" x14ac:dyDescent="0.3">
      <c r="B254" s="38" t="str">
        <f t="shared" si="81"/>
        <v>PD</v>
      </c>
      <c r="G254" s="82" t="str">
        <f>IF(Dashboard!K254="P","P",IF(Dashboard!L254="B","B",""))</f>
        <v/>
      </c>
      <c r="I254" s="37" t="str">
        <f t="shared" si="82"/>
        <v>TG</v>
      </c>
      <c r="L254" s="20" t="str">
        <f t="shared" si="83"/>
        <v/>
      </c>
      <c r="N254" s="11" t="str">
        <f t="shared" si="84"/>
        <v/>
      </c>
      <c r="AE254" t="str">
        <f t="shared" si="94"/>
        <v/>
      </c>
    </row>
    <row r="255" spans="2:31" ht="15.75" thickBot="1" x14ac:dyDescent="0.3">
      <c r="B255" s="38" t="str">
        <f t="shared" si="81"/>
        <v>PD</v>
      </c>
      <c r="G255" s="82" t="str">
        <f>IF(Dashboard!K255="P","P",IF(Dashboard!L255="B","B",""))</f>
        <v/>
      </c>
      <c r="I255" s="37" t="str">
        <f t="shared" si="82"/>
        <v>TG</v>
      </c>
      <c r="L255" s="20" t="str">
        <f t="shared" si="83"/>
        <v/>
      </c>
      <c r="N255" s="11" t="str">
        <f t="shared" si="84"/>
        <v/>
      </c>
      <c r="AE255" t="str">
        <f t="shared" si="94"/>
        <v/>
      </c>
    </row>
    <row r="256" spans="2:31" ht="15.75" thickBot="1" x14ac:dyDescent="0.3">
      <c r="B256" s="38" t="str">
        <f t="shared" si="81"/>
        <v>PD</v>
      </c>
      <c r="G256" s="82" t="str">
        <f>IF(Dashboard!K256="P","P",IF(Dashboard!L256="B","B",""))</f>
        <v/>
      </c>
      <c r="I256" s="37" t="str">
        <f t="shared" si="82"/>
        <v>TG</v>
      </c>
      <c r="L256" s="20" t="str">
        <f t="shared" si="83"/>
        <v/>
      </c>
      <c r="N256" s="11" t="str">
        <f t="shared" si="84"/>
        <v/>
      </c>
      <c r="AE256" t="str">
        <f t="shared" si="94"/>
        <v/>
      </c>
    </row>
    <row r="257" spans="2:31" ht="15.75" thickBot="1" x14ac:dyDescent="0.3">
      <c r="B257" s="38" t="str">
        <f t="shared" si="81"/>
        <v>PD</v>
      </c>
      <c r="G257" s="82" t="str">
        <f>IF(Dashboard!K257="P","P",IF(Dashboard!L257="B","B",""))</f>
        <v/>
      </c>
      <c r="I257" s="37" t="str">
        <f t="shared" si="82"/>
        <v>TG</v>
      </c>
      <c r="L257" s="20" t="str">
        <f t="shared" si="83"/>
        <v/>
      </c>
      <c r="N257" s="11" t="str">
        <f t="shared" si="84"/>
        <v/>
      </c>
      <c r="AE257" t="str">
        <f t="shared" si="94"/>
        <v/>
      </c>
    </row>
    <row r="258" spans="2:31" ht="15.75" thickBot="1" x14ac:dyDescent="0.3">
      <c r="B258" s="38" t="str">
        <f t="shared" si="81"/>
        <v>PD</v>
      </c>
      <c r="G258" s="82" t="str">
        <f>IF(Dashboard!K258="P","P",IF(Dashboard!L258="B","B",""))</f>
        <v/>
      </c>
      <c r="I258" s="37" t="str">
        <f t="shared" si="82"/>
        <v>TG</v>
      </c>
      <c r="L258" s="20" t="str">
        <f t="shared" si="83"/>
        <v/>
      </c>
      <c r="N258" s="11" t="str">
        <f t="shared" si="84"/>
        <v/>
      </c>
      <c r="AE258" t="str">
        <f t="shared" si="94"/>
        <v/>
      </c>
    </row>
    <row r="259" spans="2:31" ht="15.75" thickBot="1" x14ac:dyDescent="0.3">
      <c r="B259" s="38" t="str">
        <f t="shared" si="81"/>
        <v>PD</v>
      </c>
      <c r="G259" s="82" t="str">
        <f>IF(Dashboard!K259="P","P",IF(Dashboard!L259="B","B",""))</f>
        <v/>
      </c>
      <c r="I259" s="37" t="str">
        <f t="shared" si="82"/>
        <v>TG</v>
      </c>
      <c r="L259" s="20" t="str">
        <f t="shared" si="83"/>
        <v/>
      </c>
      <c r="N259" s="11" t="str">
        <f t="shared" si="84"/>
        <v/>
      </c>
      <c r="AE259" t="str">
        <f t="shared" si="94"/>
        <v/>
      </c>
    </row>
    <row r="260" spans="2:31" ht="15.75" thickBot="1" x14ac:dyDescent="0.3">
      <c r="B260" s="38" t="str">
        <f t="shared" si="81"/>
        <v>PD</v>
      </c>
      <c r="G260" s="82" t="str">
        <f>IF(Dashboard!K260="P","P",IF(Dashboard!L260="B","B",""))</f>
        <v/>
      </c>
      <c r="I260" s="37" t="str">
        <f t="shared" si="82"/>
        <v>TG</v>
      </c>
      <c r="L260" s="20" t="str">
        <f t="shared" si="83"/>
        <v/>
      </c>
      <c r="N260" s="11" t="str">
        <f t="shared" si="84"/>
        <v/>
      </c>
      <c r="AE260" t="str">
        <f t="shared" si="94"/>
        <v/>
      </c>
    </row>
    <row r="261" spans="2:31" ht="15.75" thickBot="1" x14ac:dyDescent="0.3">
      <c r="B261" s="38" t="str">
        <f t="shared" ref="B261:B278" si="95">IF(P261="Y","CT",IF(Q261="Y","BT",IF(R261="Y","TG","PD")))</f>
        <v>PD</v>
      </c>
      <c r="G261" s="82" t="str">
        <f>IF(Dashboard!K261="P","P",IF(Dashboard!L261="B","B",""))</f>
        <v/>
      </c>
      <c r="I261" s="37" t="str">
        <f t="shared" si="82"/>
        <v>TG</v>
      </c>
      <c r="L261" s="20" t="str">
        <f t="shared" si="83"/>
        <v/>
      </c>
      <c r="N261" s="11" t="str">
        <f t="shared" si="84"/>
        <v/>
      </c>
      <c r="AE261" t="str">
        <f t="shared" si="94"/>
        <v/>
      </c>
    </row>
    <row r="262" spans="2:31" ht="15.75" thickBot="1" x14ac:dyDescent="0.3">
      <c r="B262" s="38" t="str">
        <f t="shared" si="95"/>
        <v>PD</v>
      </c>
      <c r="G262" s="82" t="str">
        <f>IF(Dashboard!K262="P","P",IF(Dashboard!L262="B","B",""))</f>
        <v/>
      </c>
      <c r="I262" s="37" t="str">
        <f t="shared" ref="I262:I325" si="96">IF(P262="Y","CT",IF(Q262="Y","BT",IF(R262="Y","TGT","TG")))</f>
        <v>TG</v>
      </c>
      <c r="L262" s="20" t="str">
        <f t="shared" si="83"/>
        <v/>
      </c>
      <c r="N262" s="11" t="str">
        <f t="shared" si="84"/>
        <v/>
      </c>
      <c r="AE262" t="str">
        <f t="shared" si="94"/>
        <v/>
      </c>
    </row>
    <row r="263" spans="2:31" ht="15.75" thickBot="1" x14ac:dyDescent="0.3">
      <c r="B263" s="38" t="str">
        <f t="shared" si="95"/>
        <v>PD</v>
      </c>
      <c r="G263" s="82" t="str">
        <f>IF(Dashboard!K263="P","P",IF(Dashboard!L263="B","B",""))</f>
        <v/>
      </c>
      <c r="I263" s="37" t="str">
        <f t="shared" si="96"/>
        <v>TG</v>
      </c>
      <c r="L263" s="20" t="str">
        <f t="shared" si="83"/>
        <v/>
      </c>
      <c r="N263" s="11" t="str">
        <f t="shared" si="84"/>
        <v/>
      </c>
      <c r="AE263" t="str">
        <f t="shared" si="94"/>
        <v/>
      </c>
    </row>
    <row r="264" spans="2:31" ht="15.75" thickBot="1" x14ac:dyDescent="0.3">
      <c r="B264" s="38" t="str">
        <f t="shared" si="95"/>
        <v>PD</v>
      </c>
      <c r="G264" s="82" t="str">
        <f>IF(Dashboard!K264="P","P",IF(Dashboard!L264="B","B",""))</f>
        <v/>
      </c>
      <c r="I264" s="37" t="str">
        <f t="shared" si="96"/>
        <v>TG</v>
      </c>
      <c r="L264" s="20" t="str">
        <f t="shared" si="83"/>
        <v/>
      </c>
      <c r="N264" s="11" t="str">
        <f t="shared" si="84"/>
        <v/>
      </c>
      <c r="AE264" t="str">
        <f t="shared" si="94"/>
        <v/>
      </c>
    </row>
    <row r="265" spans="2:31" ht="15.75" thickBot="1" x14ac:dyDescent="0.3">
      <c r="B265" s="38" t="str">
        <f t="shared" si="95"/>
        <v>PD</v>
      </c>
      <c r="G265" s="82" t="str">
        <f>IF(Dashboard!K265="P","P",IF(Dashboard!L265="B","B",""))</f>
        <v/>
      </c>
      <c r="I265" s="37" t="str">
        <f t="shared" si="96"/>
        <v>TG</v>
      </c>
      <c r="L265" s="20" t="str">
        <f t="shared" si="83"/>
        <v/>
      </c>
      <c r="N265" s="11" t="str">
        <f t="shared" si="84"/>
        <v/>
      </c>
      <c r="AE265" t="str">
        <f t="shared" si="94"/>
        <v/>
      </c>
    </row>
    <row r="266" spans="2:31" ht="15.75" thickBot="1" x14ac:dyDescent="0.3">
      <c r="B266" s="38" t="str">
        <f t="shared" si="95"/>
        <v>PD</v>
      </c>
      <c r="G266" s="82" t="str">
        <f>IF(Dashboard!K266="P","P",IF(Dashboard!L266="B","B",""))</f>
        <v/>
      </c>
      <c r="I266" s="37" t="str">
        <f t="shared" si="96"/>
        <v>TG</v>
      </c>
      <c r="L266" s="20" t="str">
        <f t="shared" si="83"/>
        <v/>
      </c>
      <c r="N266" s="11" t="str">
        <f t="shared" si="84"/>
        <v/>
      </c>
      <c r="AE266" t="str">
        <f t="shared" si="94"/>
        <v/>
      </c>
    </row>
    <row r="267" spans="2:31" ht="15.75" thickBot="1" x14ac:dyDescent="0.3">
      <c r="B267" s="38" t="str">
        <f t="shared" si="95"/>
        <v>PD</v>
      </c>
      <c r="G267" s="82" t="str">
        <f>IF(Dashboard!K267="P","P",IF(Dashboard!L267="B","B",""))</f>
        <v/>
      </c>
      <c r="I267" s="37" t="str">
        <f t="shared" si="96"/>
        <v>TG</v>
      </c>
      <c r="L267" s="20" t="str">
        <f t="shared" ref="L267:L330" si="97">IF(G267="","",IF(G267="P",IF(J267="","L","W"),IF(K267="","L","W")))</f>
        <v/>
      </c>
      <c r="N267" s="11" t="str">
        <f t="shared" ref="N267:N278" si="98">IF(O267="S","",IF(M267&gt;0,M267,""))</f>
        <v/>
      </c>
      <c r="AE267" t="str">
        <f t="shared" ref="AE267:AE295" si="99">IFERROR(VLOOKUP(AD267,$AN$3:$AO$40,2,FALSE),"")</f>
        <v/>
      </c>
    </row>
    <row r="268" spans="2:31" ht="15.75" thickBot="1" x14ac:dyDescent="0.3">
      <c r="B268" s="38" t="str">
        <f t="shared" si="95"/>
        <v>PD</v>
      </c>
      <c r="G268" s="82" t="str">
        <f>IF(Dashboard!K268="P","P",IF(Dashboard!L268="B","B",""))</f>
        <v/>
      </c>
      <c r="I268" s="37" t="str">
        <f t="shared" si="96"/>
        <v>TG</v>
      </c>
      <c r="L268" s="20" t="str">
        <f t="shared" si="97"/>
        <v/>
      </c>
      <c r="N268" s="11" t="str">
        <f t="shared" si="98"/>
        <v/>
      </c>
      <c r="AE268" t="str">
        <f t="shared" si="99"/>
        <v/>
      </c>
    </row>
    <row r="269" spans="2:31" ht="15.75" thickBot="1" x14ac:dyDescent="0.3">
      <c r="B269" s="38" t="str">
        <f t="shared" si="95"/>
        <v>PD</v>
      </c>
      <c r="G269" s="82" t="str">
        <f>IF(Dashboard!K269="P","P",IF(Dashboard!L269="B","B",""))</f>
        <v/>
      </c>
      <c r="I269" s="37" t="str">
        <f t="shared" si="96"/>
        <v>TG</v>
      </c>
      <c r="L269" s="20" t="str">
        <f t="shared" si="97"/>
        <v/>
      </c>
      <c r="N269" s="11" t="str">
        <f t="shared" si="98"/>
        <v/>
      </c>
      <c r="AE269" t="str">
        <f t="shared" si="99"/>
        <v/>
      </c>
    </row>
    <row r="270" spans="2:31" ht="15.75" thickBot="1" x14ac:dyDescent="0.3">
      <c r="B270" s="38" t="str">
        <f t="shared" si="95"/>
        <v>PD</v>
      </c>
      <c r="G270" s="82" t="str">
        <f>IF(Dashboard!K270="P","P",IF(Dashboard!L270="B","B",""))</f>
        <v/>
      </c>
      <c r="I270" s="37" t="str">
        <f t="shared" si="96"/>
        <v>TG</v>
      </c>
      <c r="L270" s="20" t="str">
        <f t="shared" si="97"/>
        <v/>
      </c>
      <c r="N270" s="11" t="str">
        <f t="shared" si="98"/>
        <v/>
      </c>
      <c r="AE270" t="str">
        <f t="shared" si="99"/>
        <v/>
      </c>
    </row>
    <row r="271" spans="2:31" ht="15.75" thickBot="1" x14ac:dyDescent="0.3">
      <c r="B271" s="38" t="str">
        <f t="shared" si="95"/>
        <v>PD</v>
      </c>
      <c r="G271" s="82" t="str">
        <f>IF(Dashboard!K271="P","P",IF(Dashboard!L271="B","B",""))</f>
        <v/>
      </c>
      <c r="I271" s="37" t="str">
        <f t="shared" si="96"/>
        <v>TG</v>
      </c>
      <c r="L271" s="20" t="str">
        <f t="shared" si="97"/>
        <v/>
      </c>
      <c r="N271" s="11" t="str">
        <f t="shared" si="98"/>
        <v/>
      </c>
      <c r="AE271" t="str">
        <f t="shared" si="99"/>
        <v/>
      </c>
    </row>
    <row r="272" spans="2:31" ht="15.75" thickBot="1" x14ac:dyDescent="0.3">
      <c r="B272" s="38" t="str">
        <f t="shared" si="95"/>
        <v>PD</v>
      </c>
      <c r="G272" s="82" t="str">
        <f>IF(Dashboard!K272="P","P",IF(Dashboard!L272="B","B",""))</f>
        <v/>
      </c>
      <c r="I272" s="37" t="str">
        <f t="shared" si="96"/>
        <v>TG</v>
      </c>
      <c r="L272" s="20" t="str">
        <f t="shared" si="97"/>
        <v/>
      </c>
      <c r="N272" s="11" t="str">
        <f t="shared" si="98"/>
        <v/>
      </c>
      <c r="AE272" t="str">
        <f t="shared" si="99"/>
        <v/>
      </c>
    </row>
    <row r="273" spans="2:31" ht="15.75" thickBot="1" x14ac:dyDescent="0.3">
      <c r="B273" s="38" t="str">
        <f t="shared" si="95"/>
        <v>PD</v>
      </c>
      <c r="G273" s="82" t="str">
        <f>IF(Dashboard!K273="P","P",IF(Dashboard!L273="B","B",""))</f>
        <v/>
      </c>
      <c r="I273" s="37" t="str">
        <f t="shared" si="96"/>
        <v>TG</v>
      </c>
      <c r="L273" s="20" t="str">
        <f t="shared" si="97"/>
        <v/>
      </c>
      <c r="N273" s="11" t="str">
        <f t="shared" si="98"/>
        <v/>
      </c>
      <c r="AE273" t="str">
        <f t="shared" si="99"/>
        <v/>
      </c>
    </row>
    <row r="274" spans="2:31" ht="15.75" thickBot="1" x14ac:dyDescent="0.3">
      <c r="B274" s="38" t="str">
        <f t="shared" si="95"/>
        <v>PD</v>
      </c>
      <c r="G274" s="82" t="str">
        <f>IF(Dashboard!K274="P","P",IF(Dashboard!L274="B","B",""))</f>
        <v/>
      </c>
      <c r="I274" s="37" t="str">
        <f t="shared" si="96"/>
        <v>TG</v>
      </c>
      <c r="L274" s="20" t="str">
        <f t="shared" si="97"/>
        <v/>
      </c>
      <c r="N274" s="11" t="str">
        <f t="shared" si="98"/>
        <v/>
      </c>
      <c r="AE274" t="str">
        <f t="shared" si="99"/>
        <v/>
      </c>
    </row>
    <row r="275" spans="2:31" ht="15.75" thickBot="1" x14ac:dyDescent="0.3">
      <c r="B275" s="38" t="str">
        <f t="shared" si="95"/>
        <v>PD</v>
      </c>
      <c r="G275" s="82" t="str">
        <f>IF(Dashboard!K275="P","P",IF(Dashboard!L275="B","B",""))</f>
        <v/>
      </c>
      <c r="I275" s="37" t="str">
        <f t="shared" si="96"/>
        <v>TG</v>
      </c>
      <c r="L275" s="20" t="str">
        <f t="shared" si="97"/>
        <v/>
      </c>
      <c r="N275" s="11" t="str">
        <f t="shared" si="98"/>
        <v/>
      </c>
      <c r="AE275" t="str">
        <f t="shared" si="99"/>
        <v/>
      </c>
    </row>
    <row r="276" spans="2:31" ht="15.75" thickBot="1" x14ac:dyDescent="0.3">
      <c r="B276" s="38" t="str">
        <f t="shared" si="95"/>
        <v>PD</v>
      </c>
      <c r="G276" s="82" t="str">
        <f>IF(Dashboard!K276="P","P",IF(Dashboard!L276="B","B",""))</f>
        <v/>
      </c>
      <c r="I276" s="37" t="str">
        <f t="shared" si="96"/>
        <v>TG</v>
      </c>
      <c r="L276" s="20" t="str">
        <f t="shared" si="97"/>
        <v/>
      </c>
      <c r="N276" s="11" t="str">
        <f t="shared" si="98"/>
        <v/>
      </c>
      <c r="AE276" t="str">
        <f t="shared" si="99"/>
        <v/>
      </c>
    </row>
    <row r="277" spans="2:31" ht="15.75" thickBot="1" x14ac:dyDescent="0.3">
      <c r="B277" s="38" t="str">
        <f t="shared" si="95"/>
        <v>PD</v>
      </c>
      <c r="G277" s="82" t="str">
        <f>IF(Dashboard!K277="P","P",IF(Dashboard!L277="B","B",""))</f>
        <v/>
      </c>
      <c r="I277" s="37" t="str">
        <f t="shared" si="96"/>
        <v>TG</v>
      </c>
      <c r="L277" s="20" t="str">
        <f t="shared" si="97"/>
        <v/>
      </c>
      <c r="N277" s="11" t="str">
        <f t="shared" si="98"/>
        <v/>
      </c>
      <c r="AE277" t="str">
        <f t="shared" si="99"/>
        <v/>
      </c>
    </row>
    <row r="278" spans="2:31" ht="15.75" thickBot="1" x14ac:dyDescent="0.3">
      <c r="B278" s="38" t="str">
        <f t="shared" si="95"/>
        <v>PD</v>
      </c>
      <c r="G278" s="82" t="str">
        <f>IF(Dashboard!K278="P","P",IF(Dashboard!L278="B","B",""))</f>
        <v/>
      </c>
      <c r="I278" s="37" t="str">
        <f t="shared" si="96"/>
        <v>TG</v>
      </c>
      <c r="L278" s="20" t="str">
        <f t="shared" si="97"/>
        <v/>
      </c>
      <c r="N278" s="11" t="str">
        <f t="shared" si="98"/>
        <v/>
      </c>
      <c r="AE278" t="str">
        <f t="shared" si="99"/>
        <v/>
      </c>
    </row>
    <row r="279" spans="2:31" ht="15.75" thickBot="1" x14ac:dyDescent="0.3">
      <c r="G279" s="82" t="str">
        <f>IF(Dashboard!K279="P","P",IF(Dashboard!L279="B","B",""))</f>
        <v/>
      </c>
      <c r="I279" s="37" t="str">
        <f t="shared" si="96"/>
        <v>TG</v>
      </c>
      <c r="L279" s="20" t="str">
        <f t="shared" si="97"/>
        <v/>
      </c>
      <c r="AE279" t="str">
        <f t="shared" si="99"/>
        <v/>
      </c>
    </row>
    <row r="280" spans="2:31" ht="15.75" thickBot="1" x14ac:dyDescent="0.3">
      <c r="G280" s="82" t="str">
        <f>IF(Dashboard!K280="P","P",IF(Dashboard!L280="B","B",""))</f>
        <v/>
      </c>
      <c r="I280" s="37" t="str">
        <f t="shared" si="96"/>
        <v>TG</v>
      </c>
      <c r="L280" s="20" t="str">
        <f t="shared" si="97"/>
        <v/>
      </c>
      <c r="AE280" t="str">
        <f t="shared" si="99"/>
        <v/>
      </c>
    </row>
    <row r="281" spans="2:31" ht="15.75" thickBot="1" x14ac:dyDescent="0.3">
      <c r="G281" s="82" t="str">
        <f>IF(Dashboard!K281="P","P",IF(Dashboard!L281="B","B",""))</f>
        <v/>
      </c>
      <c r="I281" s="37" t="str">
        <f t="shared" si="96"/>
        <v>TG</v>
      </c>
      <c r="L281" s="20" t="str">
        <f t="shared" si="97"/>
        <v/>
      </c>
      <c r="AE281" t="str">
        <f t="shared" si="99"/>
        <v/>
      </c>
    </row>
    <row r="282" spans="2:31" ht="15.75" thickBot="1" x14ac:dyDescent="0.3">
      <c r="G282" s="82" t="str">
        <f>IF(Dashboard!K282="P","P",IF(Dashboard!L282="B","B",""))</f>
        <v/>
      </c>
      <c r="I282" s="37" t="str">
        <f t="shared" si="96"/>
        <v>TG</v>
      </c>
      <c r="L282" s="20" t="str">
        <f t="shared" si="97"/>
        <v/>
      </c>
      <c r="AE282" t="str">
        <f t="shared" si="99"/>
        <v/>
      </c>
    </row>
    <row r="283" spans="2:31" ht="15.75" thickBot="1" x14ac:dyDescent="0.3">
      <c r="G283" s="82" t="str">
        <f>IF(Dashboard!K283="P","P",IF(Dashboard!L283="B","B",""))</f>
        <v/>
      </c>
      <c r="I283" s="37" t="str">
        <f t="shared" si="96"/>
        <v>TG</v>
      </c>
      <c r="L283" s="20" t="str">
        <f t="shared" si="97"/>
        <v/>
      </c>
      <c r="AE283" t="str">
        <f t="shared" si="99"/>
        <v/>
      </c>
    </row>
    <row r="284" spans="2:31" ht="15.75" thickBot="1" x14ac:dyDescent="0.3">
      <c r="G284" s="82" t="str">
        <f>IF(Dashboard!K284="P","P",IF(Dashboard!L284="B","B",""))</f>
        <v/>
      </c>
      <c r="I284" s="37" t="str">
        <f t="shared" si="96"/>
        <v>TG</v>
      </c>
      <c r="L284" s="20" t="str">
        <f t="shared" si="97"/>
        <v/>
      </c>
      <c r="AE284" t="str">
        <f t="shared" si="99"/>
        <v/>
      </c>
    </row>
    <row r="285" spans="2:31" ht="15.75" thickBot="1" x14ac:dyDescent="0.3">
      <c r="G285" s="82" t="str">
        <f>IF(Dashboard!K285="P","P",IF(Dashboard!L285="B","B",""))</f>
        <v/>
      </c>
      <c r="I285" s="37" t="str">
        <f t="shared" si="96"/>
        <v>TG</v>
      </c>
      <c r="L285" s="20" t="str">
        <f t="shared" si="97"/>
        <v/>
      </c>
      <c r="AE285" t="str">
        <f t="shared" si="99"/>
        <v/>
      </c>
    </row>
    <row r="286" spans="2:31" ht="15.75" thickBot="1" x14ac:dyDescent="0.3">
      <c r="G286" s="82" t="str">
        <f>IF(Dashboard!K286="P","P",IF(Dashboard!L286="B","B",""))</f>
        <v/>
      </c>
      <c r="I286" s="37" t="str">
        <f t="shared" si="96"/>
        <v>TG</v>
      </c>
      <c r="L286" s="20" t="str">
        <f t="shared" si="97"/>
        <v/>
      </c>
      <c r="AE286" t="str">
        <f t="shared" si="99"/>
        <v/>
      </c>
    </row>
    <row r="287" spans="2:31" ht="15.75" thickBot="1" x14ac:dyDescent="0.3">
      <c r="G287" s="82" t="str">
        <f>IF(Dashboard!K287="P","P",IF(Dashboard!L287="B","B",""))</f>
        <v/>
      </c>
      <c r="I287" s="37" t="str">
        <f t="shared" si="96"/>
        <v>TG</v>
      </c>
      <c r="L287" s="20" t="str">
        <f t="shared" si="97"/>
        <v/>
      </c>
      <c r="AE287" t="str">
        <f t="shared" si="99"/>
        <v/>
      </c>
    </row>
    <row r="288" spans="2:31" ht="15.75" thickBot="1" x14ac:dyDescent="0.3">
      <c r="G288" s="82" t="str">
        <f>IF(Dashboard!K288="P","P",IF(Dashboard!L288="B","B",""))</f>
        <v/>
      </c>
      <c r="I288" s="37" t="str">
        <f t="shared" si="96"/>
        <v>TG</v>
      </c>
      <c r="L288" s="20" t="str">
        <f t="shared" si="97"/>
        <v/>
      </c>
      <c r="AE288" t="str">
        <f t="shared" si="99"/>
        <v/>
      </c>
    </row>
    <row r="289" spans="7:31" ht="15.75" thickBot="1" x14ac:dyDescent="0.3">
      <c r="G289" s="82" t="str">
        <f>IF(Dashboard!K289="P","P",IF(Dashboard!L289="B","B",""))</f>
        <v/>
      </c>
      <c r="I289" s="37" t="str">
        <f t="shared" si="96"/>
        <v>TG</v>
      </c>
      <c r="L289" s="20" t="str">
        <f t="shared" si="97"/>
        <v/>
      </c>
      <c r="AE289" t="str">
        <f t="shared" si="99"/>
        <v/>
      </c>
    </row>
    <row r="290" spans="7:31" ht="15.75" thickBot="1" x14ac:dyDescent="0.3">
      <c r="G290" s="82" t="str">
        <f>IF(Dashboard!K290="P","P",IF(Dashboard!L290="B","B",""))</f>
        <v/>
      </c>
      <c r="I290" s="37" t="str">
        <f t="shared" si="96"/>
        <v>TG</v>
      </c>
      <c r="L290" s="20" t="str">
        <f t="shared" si="97"/>
        <v/>
      </c>
      <c r="AE290" t="str">
        <f t="shared" si="99"/>
        <v/>
      </c>
    </row>
    <row r="291" spans="7:31" ht="15.75" thickBot="1" x14ac:dyDescent="0.3">
      <c r="G291" s="82" t="str">
        <f>IF(Dashboard!K291="P","P",IF(Dashboard!L291="B","B",""))</f>
        <v/>
      </c>
      <c r="I291" s="37" t="str">
        <f t="shared" si="96"/>
        <v>TG</v>
      </c>
      <c r="L291" s="20" t="str">
        <f t="shared" si="97"/>
        <v/>
      </c>
      <c r="AE291" t="str">
        <f t="shared" si="99"/>
        <v/>
      </c>
    </row>
    <row r="292" spans="7:31" ht="15.75" thickBot="1" x14ac:dyDescent="0.3">
      <c r="G292" s="82" t="str">
        <f>IF(Dashboard!K292="P","P",IF(Dashboard!L292="B","B",""))</f>
        <v/>
      </c>
      <c r="I292" s="37" t="str">
        <f t="shared" si="96"/>
        <v>TG</v>
      </c>
      <c r="L292" s="20" t="str">
        <f t="shared" si="97"/>
        <v/>
      </c>
      <c r="AE292" t="str">
        <f t="shared" si="99"/>
        <v/>
      </c>
    </row>
    <row r="293" spans="7:31" ht="15.75" thickBot="1" x14ac:dyDescent="0.3">
      <c r="G293" s="82" t="str">
        <f>IF(Dashboard!K293="P","P",IF(Dashboard!L293="B","B",""))</f>
        <v/>
      </c>
      <c r="I293" s="37" t="str">
        <f t="shared" si="96"/>
        <v>TG</v>
      </c>
      <c r="L293" s="20" t="str">
        <f t="shared" si="97"/>
        <v/>
      </c>
      <c r="AE293" t="str">
        <f t="shared" si="99"/>
        <v/>
      </c>
    </row>
    <row r="294" spans="7:31" ht="15.75" thickBot="1" x14ac:dyDescent="0.3">
      <c r="G294" s="82" t="str">
        <f>IF(Dashboard!K294="P","P",IF(Dashboard!L294="B","B",""))</f>
        <v/>
      </c>
      <c r="I294" s="37" t="str">
        <f t="shared" si="96"/>
        <v>TG</v>
      </c>
      <c r="L294" s="20" t="str">
        <f t="shared" si="97"/>
        <v/>
      </c>
      <c r="AE294" t="str">
        <f t="shared" si="99"/>
        <v/>
      </c>
    </row>
    <row r="295" spans="7:31" ht="15.75" thickBot="1" x14ac:dyDescent="0.3">
      <c r="G295" s="82" t="str">
        <f>IF(Dashboard!K295="P","P",IF(Dashboard!L295="B","B",""))</f>
        <v/>
      </c>
      <c r="I295" s="37" t="str">
        <f t="shared" si="96"/>
        <v>TG</v>
      </c>
      <c r="L295" s="20" t="str">
        <f t="shared" si="97"/>
        <v/>
      </c>
      <c r="AE295" t="str">
        <f t="shared" si="99"/>
        <v/>
      </c>
    </row>
    <row r="296" spans="7:31" ht="15.75" thickBot="1" x14ac:dyDescent="0.3">
      <c r="G296" s="82" t="str">
        <f>IF(Dashboard!K296="P","P",IF(Dashboard!L296="B","B",""))</f>
        <v/>
      </c>
      <c r="I296" s="37" t="str">
        <f t="shared" si="96"/>
        <v>TG</v>
      </c>
      <c r="L296" s="20" t="str">
        <f t="shared" si="97"/>
        <v/>
      </c>
    </row>
    <row r="297" spans="7:31" ht="15.75" thickBot="1" x14ac:dyDescent="0.3">
      <c r="G297" s="82" t="str">
        <f>IF(Dashboard!K297="P","P",IF(Dashboard!L297="B","B",""))</f>
        <v/>
      </c>
      <c r="I297" s="37" t="str">
        <f t="shared" si="96"/>
        <v>TG</v>
      </c>
      <c r="L297" s="20" t="str">
        <f t="shared" si="97"/>
        <v/>
      </c>
    </row>
    <row r="298" spans="7:31" ht="15.75" thickBot="1" x14ac:dyDescent="0.3">
      <c r="G298" s="82" t="str">
        <f>IF(Dashboard!K298="P","P",IF(Dashboard!L298="B","B",""))</f>
        <v/>
      </c>
      <c r="I298" s="37" t="str">
        <f t="shared" si="96"/>
        <v>TG</v>
      </c>
      <c r="L298" s="20" t="str">
        <f t="shared" si="97"/>
        <v/>
      </c>
    </row>
    <row r="299" spans="7:31" ht="15.75" thickBot="1" x14ac:dyDescent="0.3">
      <c r="G299" s="82" t="str">
        <f>IF(Dashboard!K299="P","P",IF(Dashboard!L299="B","B",""))</f>
        <v/>
      </c>
      <c r="I299" s="37" t="str">
        <f t="shared" si="96"/>
        <v>TG</v>
      </c>
      <c r="L299" s="20" t="str">
        <f t="shared" si="97"/>
        <v/>
      </c>
    </row>
    <row r="300" spans="7:31" ht="15.75" thickBot="1" x14ac:dyDescent="0.3">
      <c r="G300" s="82" t="str">
        <f>IF(Dashboard!K300="P","P",IF(Dashboard!L300="B","B",""))</f>
        <v/>
      </c>
      <c r="I300" s="37" t="str">
        <f t="shared" si="96"/>
        <v>TG</v>
      </c>
      <c r="L300" s="20" t="str">
        <f t="shared" si="97"/>
        <v/>
      </c>
    </row>
    <row r="301" spans="7:31" ht="15.75" thickBot="1" x14ac:dyDescent="0.3">
      <c r="G301" s="82" t="str">
        <f>IF(Dashboard!K301="P","P",IF(Dashboard!L301="B","B",""))</f>
        <v/>
      </c>
      <c r="I301" s="37" t="str">
        <f t="shared" si="96"/>
        <v>TG</v>
      </c>
      <c r="L301" s="20" t="str">
        <f t="shared" si="97"/>
        <v/>
      </c>
    </row>
    <row r="302" spans="7:31" ht="15.75" thickBot="1" x14ac:dyDescent="0.3">
      <c r="G302" s="82" t="str">
        <f>IF(Dashboard!K302="P","P",IF(Dashboard!L302="B","B",""))</f>
        <v/>
      </c>
      <c r="I302" s="37" t="str">
        <f t="shared" si="96"/>
        <v>TG</v>
      </c>
      <c r="L302" s="20" t="str">
        <f t="shared" si="97"/>
        <v/>
      </c>
    </row>
    <row r="303" spans="7:31" ht="15.75" thickBot="1" x14ac:dyDescent="0.3">
      <c r="G303" s="82" t="str">
        <f>IF(Dashboard!K303="P","P",IF(Dashboard!L303="B","B",""))</f>
        <v/>
      </c>
      <c r="I303" s="37" t="str">
        <f t="shared" si="96"/>
        <v>TG</v>
      </c>
      <c r="L303" s="20" t="str">
        <f t="shared" si="97"/>
        <v/>
      </c>
    </row>
    <row r="304" spans="7:31" ht="15.75" thickBot="1" x14ac:dyDescent="0.3">
      <c r="G304" s="82" t="str">
        <f>IF(Dashboard!K304="P","P",IF(Dashboard!L304="B","B",""))</f>
        <v/>
      </c>
      <c r="I304" s="37" t="str">
        <f t="shared" si="96"/>
        <v>TG</v>
      </c>
      <c r="L304" s="20" t="str">
        <f t="shared" si="97"/>
        <v/>
      </c>
    </row>
    <row r="305" spans="7:12" ht="15.75" thickBot="1" x14ac:dyDescent="0.3">
      <c r="G305" s="82" t="str">
        <f>IF(Dashboard!K305="P","P",IF(Dashboard!L305="B","B",""))</f>
        <v/>
      </c>
      <c r="I305" s="37" t="str">
        <f t="shared" si="96"/>
        <v>TG</v>
      </c>
      <c r="L305" s="20" t="str">
        <f t="shared" si="97"/>
        <v/>
      </c>
    </row>
    <row r="306" spans="7:12" ht="15.75" thickBot="1" x14ac:dyDescent="0.3">
      <c r="G306" s="82" t="str">
        <f>IF(Dashboard!K306="P","P",IF(Dashboard!L306="B","B",""))</f>
        <v/>
      </c>
      <c r="I306" s="37" t="str">
        <f t="shared" si="96"/>
        <v>TG</v>
      </c>
      <c r="L306" s="20" t="str">
        <f t="shared" si="97"/>
        <v/>
      </c>
    </row>
    <row r="307" spans="7:12" ht="15.75" thickBot="1" x14ac:dyDescent="0.3">
      <c r="G307" s="82" t="str">
        <f>IF(Dashboard!K307="P","P",IF(Dashboard!L307="B","B",""))</f>
        <v/>
      </c>
      <c r="I307" s="37" t="str">
        <f t="shared" si="96"/>
        <v>TG</v>
      </c>
      <c r="L307" s="20" t="str">
        <f t="shared" si="97"/>
        <v/>
      </c>
    </row>
    <row r="308" spans="7:12" ht="15.75" thickBot="1" x14ac:dyDescent="0.3">
      <c r="G308" s="82" t="str">
        <f>IF(Dashboard!K308="P","P",IF(Dashboard!L308="B","B",""))</f>
        <v/>
      </c>
      <c r="I308" s="37" t="str">
        <f t="shared" si="96"/>
        <v>TG</v>
      </c>
      <c r="L308" s="20" t="str">
        <f t="shared" si="97"/>
        <v/>
      </c>
    </row>
    <row r="309" spans="7:12" ht="15.75" thickBot="1" x14ac:dyDescent="0.3">
      <c r="G309" s="82" t="str">
        <f>IF(Dashboard!K309="P","P",IF(Dashboard!L309="B","B",""))</f>
        <v/>
      </c>
      <c r="I309" s="37" t="str">
        <f t="shared" si="96"/>
        <v>TG</v>
      </c>
      <c r="L309" s="20" t="str">
        <f t="shared" si="97"/>
        <v/>
      </c>
    </row>
    <row r="310" spans="7:12" ht="15.75" thickBot="1" x14ac:dyDescent="0.3">
      <c r="G310" s="82" t="str">
        <f>IF(Dashboard!K310="P","P",IF(Dashboard!L310="B","B",""))</f>
        <v/>
      </c>
      <c r="I310" s="37" t="str">
        <f t="shared" si="96"/>
        <v>TG</v>
      </c>
      <c r="L310" s="20" t="str">
        <f t="shared" si="97"/>
        <v/>
      </c>
    </row>
    <row r="311" spans="7:12" ht="15.75" thickBot="1" x14ac:dyDescent="0.3">
      <c r="G311" s="82" t="str">
        <f>IF(Dashboard!K311="P","P",IF(Dashboard!L311="B","B",""))</f>
        <v/>
      </c>
      <c r="I311" s="37" t="str">
        <f t="shared" si="96"/>
        <v>TG</v>
      </c>
      <c r="L311" s="20" t="str">
        <f t="shared" si="97"/>
        <v/>
      </c>
    </row>
    <row r="312" spans="7:12" ht="15.75" thickBot="1" x14ac:dyDescent="0.3">
      <c r="G312" s="82" t="str">
        <f>IF(Dashboard!K312="P","P",IF(Dashboard!L312="B","B",""))</f>
        <v/>
      </c>
      <c r="I312" s="37" t="str">
        <f t="shared" si="96"/>
        <v>TG</v>
      </c>
      <c r="L312" s="20" t="str">
        <f t="shared" si="97"/>
        <v/>
      </c>
    </row>
    <row r="313" spans="7:12" ht="15.75" thickBot="1" x14ac:dyDescent="0.3">
      <c r="G313" s="82" t="str">
        <f>IF(Dashboard!K313="P","P",IF(Dashboard!L313="B","B",""))</f>
        <v/>
      </c>
      <c r="I313" s="37" t="str">
        <f t="shared" si="96"/>
        <v>TG</v>
      </c>
      <c r="L313" s="20" t="str">
        <f t="shared" si="97"/>
        <v/>
      </c>
    </row>
    <row r="314" spans="7:12" ht="15.75" thickBot="1" x14ac:dyDescent="0.3">
      <c r="G314" s="82" t="str">
        <f>IF(Dashboard!K314="P","P",IF(Dashboard!L314="B","B",""))</f>
        <v/>
      </c>
      <c r="I314" s="37" t="str">
        <f t="shared" si="96"/>
        <v>TG</v>
      </c>
      <c r="L314" s="20" t="str">
        <f t="shared" si="97"/>
        <v/>
      </c>
    </row>
    <row r="315" spans="7:12" ht="15.75" thickBot="1" x14ac:dyDescent="0.3">
      <c r="G315" s="82" t="str">
        <f>IF(Dashboard!K315="P","P",IF(Dashboard!L315="B","B",""))</f>
        <v/>
      </c>
      <c r="I315" s="37" t="str">
        <f t="shared" si="96"/>
        <v>TG</v>
      </c>
      <c r="L315" s="20" t="str">
        <f t="shared" si="97"/>
        <v/>
      </c>
    </row>
    <row r="316" spans="7:12" ht="15.75" thickBot="1" x14ac:dyDescent="0.3">
      <c r="G316" s="82" t="str">
        <f>IF(Dashboard!K316="P","P",IF(Dashboard!L316="B","B",""))</f>
        <v/>
      </c>
      <c r="I316" s="37" t="str">
        <f t="shared" si="96"/>
        <v>TG</v>
      </c>
      <c r="L316" s="20" t="str">
        <f t="shared" si="97"/>
        <v/>
      </c>
    </row>
    <row r="317" spans="7:12" ht="15.75" thickBot="1" x14ac:dyDescent="0.3">
      <c r="G317" s="82" t="str">
        <f>IF(Dashboard!K317="P","P",IF(Dashboard!L317="B","B",""))</f>
        <v/>
      </c>
      <c r="I317" s="37" t="str">
        <f t="shared" si="96"/>
        <v>TG</v>
      </c>
      <c r="L317" s="20" t="str">
        <f t="shared" si="97"/>
        <v/>
      </c>
    </row>
    <row r="318" spans="7:12" ht="15.75" thickBot="1" x14ac:dyDescent="0.3">
      <c r="G318" s="82" t="str">
        <f>IF(Dashboard!K318="P","P",IF(Dashboard!L318="B","B",""))</f>
        <v/>
      </c>
      <c r="I318" s="37" t="str">
        <f t="shared" si="96"/>
        <v>TG</v>
      </c>
      <c r="L318" s="20" t="str">
        <f t="shared" si="97"/>
        <v/>
      </c>
    </row>
    <row r="319" spans="7:12" ht="15.75" thickBot="1" x14ac:dyDescent="0.3">
      <c r="G319" s="82" t="str">
        <f>IF(Dashboard!K319="P","P",IF(Dashboard!L319="B","B",""))</f>
        <v/>
      </c>
      <c r="I319" s="37" t="str">
        <f t="shared" si="96"/>
        <v>TG</v>
      </c>
      <c r="L319" s="20" t="str">
        <f t="shared" si="97"/>
        <v/>
      </c>
    </row>
    <row r="320" spans="7:12" ht="15.75" thickBot="1" x14ac:dyDescent="0.3">
      <c r="G320" s="82" t="str">
        <f>IF(Dashboard!K320="P","P",IF(Dashboard!L320="B","B",""))</f>
        <v/>
      </c>
      <c r="I320" s="37" t="str">
        <f t="shared" si="96"/>
        <v>TG</v>
      </c>
      <c r="L320" s="20" t="str">
        <f t="shared" si="97"/>
        <v/>
      </c>
    </row>
    <row r="321" spans="7:12" ht="15.75" thickBot="1" x14ac:dyDescent="0.3">
      <c r="G321" s="82" t="str">
        <f>IF(Dashboard!K321="P","P",IF(Dashboard!L321="B","B",""))</f>
        <v/>
      </c>
      <c r="I321" s="37" t="str">
        <f t="shared" si="96"/>
        <v>TG</v>
      </c>
      <c r="L321" s="20" t="str">
        <f t="shared" si="97"/>
        <v/>
      </c>
    </row>
    <row r="322" spans="7:12" ht="15.75" thickBot="1" x14ac:dyDescent="0.3">
      <c r="G322" s="82" t="str">
        <f>IF(Dashboard!K322="P","P",IF(Dashboard!L322="B","B",""))</f>
        <v/>
      </c>
      <c r="I322" s="37" t="str">
        <f t="shared" si="96"/>
        <v>TG</v>
      </c>
      <c r="L322" s="20" t="str">
        <f t="shared" si="97"/>
        <v/>
      </c>
    </row>
    <row r="323" spans="7:12" ht="15.75" thickBot="1" x14ac:dyDescent="0.3">
      <c r="G323" s="82" t="str">
        <f>IF(Dashboard!K323="P","P",IF(Dashboard!L323="B","B",""))</f>
        <v/>
      </c>
      <c r="I323" s="37" t="str">
        <f t="shared" si="96"/>
        <v>TG</v>
      </c>
      <c r="L323" s="20" t="str">
        <f t="shared" si="97"/>
        <v/>
      </c>
    </row>
    <row r="324" spans="7:12" ht="15.75" thickBot="1" x14ac:dyDescent="0.3">
      <c r="G324" s="82" t="str">
        <f>IF(Dashboard!K324="P","P",IF(Dashboard!L324="B","B",""))</f>
        <v/>
      </c>
      <c r="I324" s="37" t="str">
        <f t="shared" si="96"/>
        <v>TG</v>
      </c>
      <c r="L324" s="20" t="str">
        <f t="shared" si="97"/>
        <v/>
      </c>
    </row>
    <row r="325" spans="7:12" ht="15.75" thickBot="1" x14ac:dyDescent="0.3">
      <c r="G325" s="82" t="str">
        <f>IF(Dashboard!K325="P","P",IF(Dashboard!L325="B","B",""))</f>
        <v/>
      </c>
      <c r="I325" s="37" t="str">
        <f t="shared" si="96"/>
        <v>TG</v>
      </c>
      <c r="L325" s="20" t="str">
        <f t="shared" si="97"/>
        <v/>
      </c>
    </row>
    <row r="326" spans="7:12" ht="15.75" thickBot="1" x14ac:dyDescent="0.3">
      <c r="G326" s="82" t="str">
        <f>IF(Dashboard!K326="P","P",IF(Dashboard!L326="B","B",""))</f>
        <v/>
      </c>
      <c r="I326" s="37" t="str">
        <f t="shared" ref="I326:I356" si="100">IF(P326="Y","CT",IF(Q326="Y","BT",IF(R326="Y","TGT","TG")))</f>
        <v>TG</v>
      </c>
      <c r="L326" s="20" t="str">
        <f t="shared" si="97"/>
        <v/>
      </c>
    </row>
    <row r="327" spans="7:12" ht="15.75" thickBot="1" x14ac:dyDescent="0.3">
      <c r="G327" s="82" t="str">
        <f>IF(Dashboard!K327="P","P",IF(Dashboard!L327="B","B",""))</f>
        <v/>
      </c>
      <c r="I327" s="37" t="str">
        <f t="shared" si="100"/>
        <v>TG</v>
      </c>
      <c r="L327" s="20" t="str">
        <f t="shared" si="97"/>
        <v/>
      </c>
    </row>
    <row r="328" spans="7:12" ht="15.75" thickBot="1" x14ac:dyDescent="0.3">
      <c r="G328" s="82" t="str">
        <f>IF(Dashboard!K328="P","P",IF(Dashboard!L328="B","B",""))</f>
        <v/>
      </c>
      <c r="I328" s="37" t="str">
        <f t="shared" si="100"/>
        <v>TG</v>
      </c>
      <c r="L328" s="20" t="str">
        <f t="shared" si="97"/>
        <v/>
      </c>
    </row>
    <row r="329" spans="7:12" ht="15.75" thickBot="1" x14ac:dyDescent="0.3">
      <c r="G329" s="82" t="str">
        <f>IF(Dashboard!K329="P","P",IF(Dashboard!L329="B","B",""))</f>
        <v/>
      </c>
      <c r="I329" s="37" t="str">
        <f t="shared" si="100"/>
        <v>TG</v>
      </c>
      <c r="L329" s="20" t="str">
        <f t="shared" si="97"/>
        <v/>
      </c>
    </row>
    <row r="330" spans="7:12" ht="15.75" thickBot="1" x14ac:dyDescent="0.3">
      <c r="G330" s="82" t="str">
        <f>IF(Dashboard!K330="P","P",IF(Dashboard!L330="B","B",""))</f>
        <v/>
      </c>
      <c r="I330" s="37" t="str">
        <f t="shared" si="100"/>
        <v>TG</v>
      </c>
      <c r="L330" s="20" t="str">
        <f t="shared" si="97"/>
        <v/>
      </c>
    </row>
    <row r="331" spans="7:12" ht="15.75" thickBot="1" x14ac:dyDescent="0.3">
      <c r="G331" s="82" t="str">
        <f>IF(Dashboard!K331="P","P",IF(Dashboard!L331="B","B",""))</f>
        <v/>
      </c>
      <c r="I331" s="37" t="str">
        <f t="shared" si="100"/>
        <v>TG</v>
      </c>
      <c r="L331" s="20" t="str">
        <f t="shared" ref="L331:L394" si="101">IF(G331="","",IF(G331="P",IF(J331="","L","W"),IF(K331="","L","W")))</f>
        <v/>
      </c>
    </row>
    <row r="332" spans="7:12" ht="15.75" thickBot="1" x14ac:dyDescent="0.3">
      <c r="G332" s="82" t="str">
        <f>IF(Dashboard!K332="P","P",IF(Dashboard!L332="B","B",""))</f>
        <v/>
      </c>
      <c r="I332" s="37" t="str">
        <f t="shared" si="100"/>
        <v>TG</v>
      </c>
      <c r="L332" s="20" t="str">
        <f t="shared" si="101"/>
        <v/>
      </c>
    </row>
    <row r="333" spans="7:12" ht="15.75" thickBot="1" x14ac:dyDescent="0.3">
      <c r="G333" s="82" t="str">
        <f>IF(Dashboard!K333="P","P",IF(Dashboard!L333="B","B",""))</f>
        <v/>
      </c>
      <c r="I333" s="37" t="str">
        <f t="shared" si="100"/>
        <v>TG</v>
      </c>
      <c r="L333" s="20" t="str">
        <f t="shared" si="101"/>
        <v/>
      </c>
    </row>
    <row r="334" spans="7:12" ht="15.75" thickBot="1" x14ac:dyDescent="0.3">
      <c r="G334" s="82" t="str">
        <f>IF(Dashboard!K334="P","P",IF(Dashboard!L334="B","B",""))</f>
        <v/>
      </c>
      <c r="I334" s="37" t="str">
        <f t="shared" si="100"/>
        <v>TG</v>
      </c>
      <c r="L334" s="20" t="str">
        <f t="shared" si="101"/>
        <v/>
      </c>
    </row>
    <row r="335" spans="7:12" ht="15.75" thickBot="1" x14ac:dyDescent="0.3">
      <c r="G335" s="82" t="str">
        <f>IF(Dashboard!K335="P","P",IF(Dashboard!L335="B","B",""))</f>
        <v/>
      </c>
      <c r="I335" s="37" t="str">
        <f t="shared" si="100"/>
        <v>TG</v>
      </c>
      <c r="L335" s="20" t="str">
        <f t="shared" si="101"/>
        <v/>
      </c>
    </row>
    <row r="336" spans="7:12" ht="15.75" thickBot="1" x14ac:dyDescent="0.3">
      <c r="G336" s="82" t="str">
        <f>IF(Dashboard!K336="P","P",IF(Dashboard!L336="B","B",""))</f>
        <v/>
      </c>
      <c r="I336" s="37" t="str">
        <f t="shared" si="100"/>
        <v>TG</v>
      </c>
      <c r="L336" s="20" t="str">
        <f t="shared" si="101"/>
        <v/>
      </c>
    </row>
    <row r="337" spans="7:12" ht="15.75" thickBot="1" x14ac:dyDescent="0.3">
      <c r="G337" s="82" t="str">
        <f>IF(Dashboard!K337="P","P",IF(Dashboard!L337="B","B",""))</f>
        <v/>
      </c>
      <c r="I337" s="37" t="str">
        <f t="shared" si="100"/>
        <v>TG</v>
      </c>
      <c r="L337" s="20" t="str">
        <f t="shared" si="101"/>
        <v/>
      </c>
    </row>
    <row r="338" spans="7:12" ht="15.75" thickBot="1" x14ac:dyDescent="0.3">
      <c r="G338" s="82" t="str">
        <f>IF(Dashboard!K338="P","P",IF(Dashboard!L338="B","B",""))</f>
        <v/>
      </c>
      <c r="I338" s="37" t="str">
        <f t="shared" si="100"/>
        <v>TG</v>
      </c>
      <c r="L338" s="20" t="str">
        <f t="shared" si="101"/>
        <v/>
      </c>
    </row>
    <row r="339" spans="7:12" ht="15.75" thickBot="1" x14ac:dyDescent="0.3">
      <c r="G339" s="82" t="str">
        <f>IF(Dashboard!K339="P","P",IF(Dashboard!L339="B","B",""))</f>
        <v/>
      </c>
      <c r="I339" s="37" t="str">
        <f t="shared" si="100"/>
        <v>TG</v>
      </c>
      <c r="L339" s="20" t="str">
        <f t="shared" si="101"/>
        <v/>
      </c>
    </row>
    <row r="340" spans="7:12" ht="15.75" thickBot="1" x14ac:dyDescent="0.3">
      <c r="G340" s="82" t="str">
        <f>IF(Dashboard!K340="P","P",IF(Dashboard!L340="B","B",""))</f>
        <v/>
      </c>
      <c r="I340" s="37" t="str">
        <f t="shared" si="100"/>
        <v>TG</v>
      </c>
      <c r="L340" s="20" t="str">
        <f t="shared" si="101"/>
        <v/>
      </c>
    </row>
    <row r="341" spans="7:12" ht="15.75" thickBot="1" x14ac:dyDescent="0.3">
      <c r="G341" s="82" t="str">
        <f>IF(Dashboard!K341="P","P",IF(Dashboard!L341="B","B",""))</f>
        <v/>
      </c>
      <c r="I341" s="37" t="str">
        <f t="shared" si="100"/>
        <v>TG</v>
      </c>
      <c r="L341" s="20" t="str">
        <f t="shared" si="101"/>
        <v/>
      </c>
    </row>
    <row r="342" spans="7:12" ht="15.75" thickBot="1" x14ac:dyDescent="0.3">
      <c r="G342" s="82" t="str">
        <f>IF(Dashboard!K342="P","P",IF(Dashboard!L342="B","B",""))</f>
        <v/>
      </c>
      <c r="I342" s="37" t="str">
        <f t="shared" si="100"/>
        <v>TG</v>
      </c>
      <c r="L342" s="20" t="str">
        <f t="shared" si="101"/>
        <v/>
      </c>
    </row>
    <row r="343" spans="7:12" ht="15.75" thickBot="1" x14ac:dyDescent="0.3">
      <c r="G343" s="82" t="str">
        <f>IF(Dashboard!K343="P","P",IF(Dashboard!L343="B","B",""))</f>
        <v/>
      </c>
      <c r="I343" s="37" t="str">
        <f t="shared" si="100"/>
        <v>TG</v>
      </c>
      <c r="L343" s="20" t="str">
        <f t="shared" si="101"/>
        <v/>
      </c>
    </row>
    <row r="344" spans="7:12" ht="15.75" thickBot="1" x14ac:dyDescent="0.3">
      <c r="G344" s="82" t="str">
        <f>IF(Dashboard!K344="P","P",IF(Dashboard!L344="B","B",""))</f>
        <v/>
      </c>
      <c r="I344" s="37" t="str">
        <f t="shared" si="100"/>
        <v>TG</v>
      </c>
      <c r="L344" s="20" t="str">
        <f t="shared" si="101"/>
        <v/>
      </c>
    </row>
    <row r="345" spans="7:12" ht="15.75" thickBot="1" x14ac:dyDescent="0.3">
      <c r="G345" s="82" t="str">
        <f>IF(Dashboard!K345="P","P",IF(Dashboard!L345="B","B",""))</f>
        <v/>
      </c>
      <c r="I345" s="37" t="str">
        <f t="shared" si="100"/>
        <v>TG</v>
      </c>
      <c r="L345" s="20" t="str">
        <f t="shared" si="101"/>
        <v/>
      </c>
    </row>
    <row r="346" spans="7:12" ht="15.75" thickBot="1" x14ac:dyDescent="0.3">
      <c r="G346" s="82" t="str">
        <f>IF(Dashboard!K346="P","P",IF(Dashboard!L346="B","B",""))</f>
        <v/>
      </c>
      <c r="I346" s="37" t="str">
        <f t="shared" si="100"/>
        <v>TG</v>
      </c>
      <c r="L346" s="20" t="str">
        <f t="shared" si="101"/>
        <v/>
      </c>
    </row>
    <row r="347" spans="7:12" ht="15.75" thickBot="1" x14ac:dyDescent="0.3">
      <c r="G347" s="82" t="str">
        <f>IF(Dashboard!K347="P","P",IF(Dashboard!L347="B","B",""))</f>
        <v/>
      </c>
      <c r="I347" s="37" t="str">
        <f t="shared" si="100"/>
        <v>TG</v>
      </c>
      <c r="L347" s="20" t="str">
        <f t="shared" si="101"/>
        <v/>
      </c>
    </row>
    <row r="348" spans="7:12" ht="15.75" thickBot="1" x14ac:dyDescent="0.3">
      <c r="G348" s="82" t="str">
        <f>IF(Dashboard!K348="P","P",IF(Dashboard!L348="B","B",""))</f>
        <v/>
      </c>
      <c r="I348" s="37" t="str">
        <f t="shared" si="100"/>
        <v>TG</v>
      </c>
      <c r="L348" s="20" t="str">
        <f t="shared" si="101"/>
        <v/>
      </c>
    </row>
    <row r="349" spans="7:12" ht="15.75" thickBot="1" x14ac:dyDescent="0.3">
      <c r="G349" s="82" t="str">
        <f>IF(Dashboard!K349="P","P",IF(Dashboard!L349="B","B",""))</f>
        <v/>
      </c>
      <c r="I349" s="37" t="str">
        <f t="shared" si="100"/>
        <v>TG</v>
      </c>
      <c r="L349" s="20" t="str">
        <f t="shared" si="101"/>
        <v/>
      </c>
    </row>
    <row r="350" spans="7:12" ht="15.75" thickBot="1" x14ac:dyDescent="0.3">
      <c r="G350" s="82" t="str">
        <f>IF(Dashboard!K350="P","P",IF(Dashboard!L350="B","B",""))</f>
        <v/>
      </c>
      <c r="I350" s="37" t="str">
        <f t="shared" si="100"/>
        <v>TG</v>
      </c>
      <c r="L350" s="20" t="str">
        <f t="shared" si="101"/>
        <v/>
      </c>
    </row>
    <row r="351" spans="7:12" ht="15.75" thickBot="1" x14ac:dyDescent="0.3">
      <c r="G351" s="82" t="str">
        <f>IF(Dashboard!K351="P","P",IF(Dashboard!L351="B","B",""))</f>
        <v/>
      </c>
      <c r="I351" s="37" t="str">
        <f t="shared" si="100"/>
        <v>TG</v>
      </c>
      <c r="L351" s="20" t="str">
        <f t="shared" si="101"/>
        <v/>
      </c>
    </row>
    <row r="352" spans="7:12" ht="15.75" thickBot="1" x14ac:dyDescent="0.3">
      <c r="G352" s="82" t="str">
        <f>IF(Dashboard!K352="P","P",IF(Dashboard!L352="B","B",""))</f>
        <v/>
      </c>
      <c r="I352" s="37" t="str">
        <f t="shared" si="100"/>
        <v>TG</v>
      </c>
      <c r="L352" s="20" t="str">
        <f t="shared" si="101"/>
        <v/>
      </c>
    </row>
    <row r="353" spans="7:12" ht="15.75" thickBot="1" x14ac:dyDescent="0.3">
      <c r="G353" s="82" t="str">
        <f>IF(Dashboard!K353="P","P",IF(Dashboard!L353="B","B",""))</f>
        <v/>
      </c>
      <c r="I353" s="37" t="str">
        <f t="shared" si="100"/>
        <v>TG</v>
      </c>
      <c r="L353" s="20" t="str">
        <f t="shared" si="101"/>
        <v/>
      </c>
    </row>
    <row r="354" spans="7:12" ht="15.75" thickBot="1" x14ac:dyDescent="0.3">
      <c r="G354" s="82" t="str">
        <f>IF(Dashboard!K354="P","P",IF(Dashboard!L354="B","B",""))</f>
        <v/>
      </c>
      <c r="I354" s="37" t="str">
        <f t="shared" si="100"/>
        <v>TG</v>
      </c>
      <c r="L354" s="20" t="str">
        <f t="shared" si="101"/>
        <v/>
      </c>
    </row>
    <row r="355" spans="7:12" ht="15.75" thickBot="1" x14ac:dyDescent="0.3">
      <c r="G355" s="82" t="str">
        <f>IF(Dashboard!K355="P","P",IF(Dashboard!L355="B","B",""))</f>
        <v/>
      </c>
      <c r="I355" s="37" t="str">
        <f t="shared" si="100"/>
        <v>TG</v>
      </c>
      <c r="L355" s="20" t="str">
        <f t="shared" si="101"/>
        <v/>
      </c>
    </row>
    <row r="356" spans="7:12" x14ac:dyDescent="0.25">
      <c r="G356" s="82" t="str">
        <f>IF(Dashboard!K356="P","P",IF(Dashboard!L356="B","B",""))</f>
        <v/>
      </c>
      <c r="I356" s="37" t="str">
        <f t="shared" si="100"/>
        <v>TG</v>
      </c>
      <c r="L356" s="20" t="str">
        <f t="shared" si="101"/>
        <v/>
      </c>
    </row>
    <row r="357" spans="7:12" x14ac:dyDescent="0.25">
      <c r="G357" s="82" t="str">
        <f>IF(Dashboard!K357="P","P",IF(Dashboard!L357="B","B",""))</f>
        <v/>
      </c>
      <c r="L357" s="20" t="str">
        <f t="shared" si="101"/>
        <v/>
      </c>
    </row>
    <row r="358" spans="7:12" x14ac:dyDescent="0.25">
      <c r="G358" s="82" t="str">
        <f>IF(Dashboard!K358="P","P",IF(Dashboard!L358="B","B",""))</f>
        <v/>
      </c>
      <c r="L358" s="20" t="str">
        <f t="shared" si="101"/>
        <v/>
      </c>
    </row>
    <row r="359" spans="7:12" x14ac:dyDescent="0.25">
      <c r="G359" s="82" t="str">
        <f>IF(Dashboard!K359="P","P",IF(Dashboard!L359="B","B",""))</f>
        <v/>
      </c>
      <c r="L359" s="20" t="str">
        <f t="shared" si="101"/>
        <v/>
      </c>
    </row>
    <row r="360" spans="7:12" x14ac:dyDescent="0.25">
      <c r="G360" s="82" t="str">
        <f>IF(Dashboard!K360="P","P",IF(Dashboard!L360="B","B",""))</f>
        <v/>
      </c>
      <c r="L360" s="20" t="str">
        <f t="shared" si="101"/>
        <v/>
      </c>
    </row>
    <row r="361" spans="7:12" x14ac:dyDescent="0.25">
      <c r="G361" s="82" t="str">
        <f>IF(Dashboard!K361="P","P",IF(Dashboard!L361="B","B",""))</f>
        <v/>
      </c>
      <c r="L361" s="20" t="str">
        <f t="shared" si="101"/>
        <v/>
      </c>
    </row>
    <row r="362" spans="7:12" x14ac:dyDescent="0.25">
      <c r="G362" s="82" t="str">
        <f>IF(Dashboard!K362="P","P",IF(Dashboard!L362="B","B",""))</f>
        <v/>
      </c>
      <c r="L362" s="20" t="str">
        <f t="shared" si="101"/>
        <v/>
      </c>
    </row>
    <row r="363" spans="7:12" x14ac:dyDescent="0.25">
      <c r="G363" s="82" t="str">
        <f>IF(Dashboard!K363="P","P",IF(Dashboard!L363="B","B",""))</f>
        <v/>
      </c>
      <c r="L363" s="20" t="str">
        <f t="shared" si="101"/>
        <v/>
      </c>
    </row>
    <row r="364" spans="7:12" x14ac:dyDescent="0.25">
      <c r="G364" s="82" t="str">
        <f>IF(Dashboard!K364="P","P",IF(Dashboard!L364="B","B",""))</f>
        <v/>
      </c>
      <c r="L364" s="20" t="str">
        <f t="shared" si="101"/>
        <v/>
      </c>
    </row>
    <row r="365" spans="7:12" x14ac:dyDescent="0.25">
      <c r="G365" s="82" t="str">
        <f>IF(Dashboard!K365="P","P",IF(Dashboard!L365="B","B",""))</f>
        <v/>
      </c>
      <c r="L365" s="20" t="str">
        <f t="shared" si="101"/>
        <v/>
      </c>
    </row>
    <row r="366" spans="7:12" x14ac:dyDescent="0.25">
      <c r="G366" s="82" t="str">
        <f>IF(Dashboard!K366="P","P",IF(Dashboard!L366="B","B",""))</f>
        <v/>
      </c>
      <c r="L366" s="20" t="str">
        <f t="shared" si="101"/>
        <v/>
      </c>
    </row>
    <row r="367" spans="7:12" x14ac:dyDescent="0.25">
      <c r="G367" s="82" t="str">
        <f>IF(Dashboard!K367="P","P",IF(Dashboard!L367="B","B",""))</f>
        <v/>
      </c>
      <c r="L367" s="20" t="str">
        <f t="shared" si="101"/>
        <v/>
      </c>
    </row>
    <row r="368" spans="7:12" x14ac:dyDescent="0.25">
      <c r="G368" s="82" t="str">
        <f>IF(Dashboard!K368="P","P",IF(Dashboard!L368="B","B",""))</f>
        <v/>
      </c>
      <c r="L368" s="20" t="str">
        <f t="shared" si="101"/>
        <v/>
      </c>
    </row>
    <row r="369" spans="7:12" x14ac:dyDescent="0.25">
      <c r="G369" s="82" t="str">
        <f>IF(Dashboard!K369="P","P",IF(Dashboard!L369="B","B",""))</f>
        <v/>
      </c>
      <c r="L369" s="20" t="str">
        <f t="shared" si="101"/>
        <v/>
      </c>
    </row>
    <row r="370" spans="7:12" x14ac:dyDescent="0.25">
      <c r="G370" s="82" t="str">
        <f>IF(Dashboard!K370="P","P",IF(Dashboard!L370="B","B",""))</f>
        <v/>
      </c>
      <c r="L370" s="20" t="str">
        <f t="shared" si="101"/>
        <v/>
      </c>
    </row>
    <row r="371" spans="7:12" x14ac:dyDescent="0.25">
      <c r="G371" s="82" t="str">
        <f>IF(Dashboard!K371="P","P",IF(Dashboard!L371="B","B",""))</f>
        <v/>
      </c>
      <c r="L371" s="20" t="str">
        <f t="shared" si="101"/>
        <v/>
      </c>
    </row>
    <row r="372" spans="7:12" x14ac:dyDescent="0.25">
      <c r="G372" s="82" t="str">
        <f>IF(Dashboard!K372="P","P",IF(Dashboard!L372="B","B",""))</f>
        <v/>
      </c>
      <c r="L372" s="20" t="str">
        <f t="shared" si="101"/>
        <v/>
      </c>
    </row>
    <row r="373" spans="7:12" x14ac:dyDescent="0.25">
      <c r="G373" s="82" t="str">
        <f>IF(Dashboard!K373="P","P",IF(Dashboard!L373="B","B",""))</f>
        <v/>
      </c>
      <c r="L373" s="20" t="str">
        <f t="shared" si="101"/>
        <v/>
      </c>
    </row>
    <row r="374" spans="7:12" x14ac:dyDescent="0.25">
      <c r="G374" s="82" t="str">
        <f>IF(Dashboard!K374="P","P",IF(Dashboard!L374="B","B",""))</f>
        <v/>
      </c>
      <c r="L374" s="20" t="str">
        <f t="shared" si="101"/>
        <v/>
      </c>
    </row>
    <row r="375" spans="7:12" x14ac:dyDescent="0.25">
      <c r="G375" s="82" t="str">
        <f>IF(Dashboard!K375="P","P",IF(Dashboard!L375="B","B",""))</f>
        <v/>
      </c>
      <c r="L375" s="20" t="str">
        <f t="shared" si="101"/>
        <v/>
      </c>
    </row>
    <row r="376" spans="7:12" x14ac:dyDescent="0.25">
      <c r="G376" s="82" t="str">
        <f>IF(Dashboard!K376="P","P",IF(Dashboard!L376="B","B",""))</f>
        <v/>
      </c>
      <c r="L376" s="20" t="str">
        <f t="shared" si="101"/>
        <v/>
      </c>
    </row>
    <row r="377" spans="7:12" x14ac:dyDescent="0.25">
      <c r="G377" s="82" t="str">
        <f>IF(Dashboard!K377="P","P",IF(Dashboard!L377="B","B",""))</f>
        <v/>
      </c>
      <c r="L377" s="20" t="str">
        <f t="shared" si="101"/>
        <v/>
      </c>
    </row>
    <row r="378" spans="7:12" x14ac:dyDescent="0.25">
      <c r="G378" s="82" t="str">
        <f>IF(Dashboard!K378="P","P",IF(Dashboard!L378="B","B",""))</f>
        <v/>
      </c>
      <c r="L378" s="20" t="str">
        <f t="shared" si="101"/>
        <v/>
      </c>
    </row>
    <row r="379" spans="7:12" x14ac:dyDescent="0.25">
      <c r="G379" s="82" t="str">
        <f>IF(Dashboard!K379="P","P",IF(Dashboard!L379="B","B",""))</f>
        <v/>
      </c>
      <c r="L379" s="20" t="str">
        <f t="shared" si="101"/>
        <v/>
      </c>
    </row>
    <row r="380" spans="7:12" x14ac:dyDescent="0.25">
      <c r="G380" s="82" t="str">
        <f>IF(Dashboard!K380="P","P",IF(Dashboard!L380="B","B",""))</f>
        <v/>
      </c>
      <c r="L380" s="20" t="str">
        <f t="shared" si="101"/>
        <v/>
      </c>
    </row>
    <row r="381" spans="7:12" x14ac:dyDescent="0.25">
      <c r="G381" s="82" t="str">
        <f>IF(Dashboard!K381="P","P",IF(Dashboard!L381="B","B",""))</f>
        <v/>
      </c>
      <c r="L381" s="20" t="str">
        <f t="shared" si="101"/>
        <v/>
      </c>
    </row>
    <row r="382" spans="7:12" x14ac:dyDescent="0.25">
      <c r="G382" s="82" t="str">
        <f>IF(Dashboard!K382="P","P",IF(Dashboard!L382="B","B",""))</f>
        <v/>
      </c>
      <c r="L382" s="20" t="str">
        <f t="shared" si="101"/>
        <v/>
      </c>
    </row>
    <row r="383" spans="7:12" x14ac:dyDescent="0.25">
      <c r="G383" s="82" t="str">
        <f>IF(Dashboard!K383="P","P",IF(Dashboard!L383="B","B",""))</f>
        <v/>
      </c>
      <c r="L383" s="20" t="str">
        <f t="shared" si="101"/>
        <v/>
      </c>
    </row>
    <row r="384" spans="7:12" x14ac:dyDescent="0.25">
      <c r="G384" s="82" t="str">
        <f>IF(Dashboard!K384="P","P",IF(Dashboard!L384="B","B",""))</f>
        <v/>
      </c>
      <c r="L384" s="20" t="str">
        <f t="shared" si="101"/>
        <v/>
      </c>
    </row>
    <row r="385" spans="7:12" x14ac:dyDescent="0.25">
      <c r="G385" s="82" t="str">
        <f>IF(Dashboard!K385="P","P",IF(Dashboard!L385="B","B",""))</f>
        <v/>
      </c>
      <c r="L385" s="20" t="str">
        <f t="shared" si="101"/>
        <v/>
      </c>
    </row>
    <row r="386" spans="7:12" x14ac:dyDescent="0.25">
      <c r="G386" s="82" t="str">
        <f>IF(Dashboard!K386="P","P",IF(Dashboard!L386="B","B",""))</f>
        <v/>
      </c>
      <c r="L386" s="20" t="str">
        <f t="shared" si="101"/>
        <v/>
      </c>
    </row>
    <row r="387" spans="7:12" x14ac:dyDescent="0.25">
      <c r="G387" s="82" t="str">
        <f>IF(Dashboard!K387="P","P",IF(Dashboard!L387="B","B",""))</f>
        <v/>
      </c>
      <c r="L387" s="20" t="str">
        <f t="shared" si="101"/>
        <v/>
      </c>
    </row>
    <row r="388" spans="7:12" x14ac:dyDescent="0.25">
      <c r="G388" s="82" t="str">
        <f>IF(Dashboard!K388="P","P",IF(Dashboard!L388="B","B",""))</f>
        <v/>
      </c>
      <c r="L388" s="20" t="str">
        <f t="shared" si="101"/>
        <v/>
      </c>
    </row>
    <row r="389" spans="7:12" x14ac:dyDescent="0.25">
      <c r="G389" s="82" t="str">
        <f>IF(Dashboard!K389="P","P",IF(Dashboard!L389="B","B",""))</f>
        <v/>
      </c>
      <c r="L389" s="20" t="str">
        <f t="shared" si="101"/>
        <v/>
      </c>
    </row>
    <row r="390" spans="7:12" x14ac:dyDescent="0.25">
      <c r="G390" s="82" t="str">
        <f>IF(Dashboard!K390="P","P",IF(Dashboard!L390="B","B",""))</f>
        <v/>
      </c>
      <c r="L390" s="20" t="str">
        <f t="shared" si="101"/>
        <v/>
      </c>
    </row>
    <row r="391" spans="7:12" x14ac:dyDescent="0.25">
      <c r="G391" s="82" t="str">
        <f>IF(Dashboard!K391="P","P",IF(Dashboard!L391="B","B",""))</f>
        <v/>
      </c>
      <c r="L391" s="20" t="str">
        <f t="shared" si="101"/>
        <v/>
      </c>
    </row>
    <row r="392" spans="7:12" x14ac:dyDescent="0.25">
      <c r="G392" s="82" t="str">
        <f>IF(Dashboard!K392="P","P",IF(Dashboard!L392="B","B",""))</f>
        <v/>
      </c>
      <c r="L392" s="20" t="str">
        <f t="shared" si="101"/>
        <v/>
      </c>
    </row>
    <row r="393" spans="7:12" x14ac:dyDescent="0.25">
      <c r="G393" s="82" t="str">
        <f>IF(Dashboard!K393="P","P",IF(Dashboard!L393="B","B",""))</f>
        <v/>
      </c>
      <c r="L393" s="20" t="str">
        <f t="shared" si="101"/>
        <v/>
      </c>
    </row>
    <row r="394" spans="7:12" x14ac:dyDescent="0.25">
      <c r="G394" s="82" t="str">
        <f>IF(Dashboard!K394="P","P",IF(Dashboard!L394="B","B",""))</f>
        <v/>
      </c>
      <c r="L394" s="20" t="str">
        <f t="shared" si="101"/>
        <v/>
      </c>
    </row>
    <row r="395" spans="7:12" x14ac:dyDescent="0.25">
      <c r="G395" s="82" t="str">
        <f>IF(Dashboard!K395="P","P",IF(Dashboard!L395="B","B",""))</f>
        <v/>
      </c>
      <c r="L395" s="20" t="str">
        <f t="shared" ref="L395:L458" si="102">IF(G395="","",IF(G395="P",IF(J395="","L","W"),IF(K395="","L","W")))</f>
        <v/>
      </c>
    </row>
    <row r="396" spans="7:12" x14ac:dyDescent="0.25">
      <c r="G396" s="82" t="str">
        <f>IF(Dashboard!K396="P","P",IF(Dashboard!L396="B","B",""))</f>
        <v/>
      </c>
      <c r="L396" s="20" t="str">
        <f t="shared" si="102"/>
        <v/>
      </c>
    </row>
    <row r="397" spans="7:12" x14ac:dyDescent="0.25">
      <c r="G397" s="82" t="str">
        <f>IF(Dashboard!K397="P","P",IF(Dashboard!L397="B","B",""))</f>
        <v/>
      </c>
      <c r="L397" s="20" t="str">
        <f t="shared" si="102"/>
        <v/>
      </c>
    </row>
    <row r="398" spans="7:12" x14ac:dyDescent="0.25">
      <c r="G398" s="82" t="str">
        <f>IF(Dashboard!K398="P","P",IF(Dashboard!L398="B","B",""))</f>
        <v/>
      </c>
      <c r="L398" s="20" t="str">
        <f t="shared" si="102"/>
        <v/>
      </c>
    </row>
    <row r="399" spans="7:12" x14ac:dyDescent="0.25">
      <c r="G399" s="82" t="str">
        <f>IF(Dashboard!K399="P","P",IF(Dashboard!L399="B","B",""))</f>
        <v/>
      </c>
      <c r="L399" s="20" t="str">
        <f t="shared" si="102"/>
        <v/>
      </c>
    </row>
    <row r="400" spans="7:12" x14ac:dyDescent="0.25">
      <c r="G400" s="82" t="str">
        <f>IF(Dashboard!K400="P","P",IF(Dashboard!L400="B","B",""))</f>
        <v/>
      </c>
      <c r="L400" s="20" t="str">
        <f t="shared" si="102"/>
        <v/>
      </c>
    </row>
    <row r="401" spans="7:12" x14ac:dyDescent="0.25">
      <c r="G401" s="82" t="str">
        <f>IF(Dashboard!K401="P","P",IF(Dashboard!L401="B","B",""))</f>
        <v/>
      </c>
      <c r="L401" s="20" t="str">
        <f t="shared" si="102"/>
        <v/>
      </c>
    </row>
    <row r="402" spans="7:12" x14ac:dyDescent="0.25">
      <c r="G402" s="82" t="str">
        <f>IF(Dashboard!K402="P","P",IF(Dashboard!L402="B","B",""))</f>
        <v/>
      </c>
      <c r="L402" s="20" t="str">
        <f t="shared" si="102"/>
        <v/>
      </c>
    </row>
    <row r="403" spans="7:12" x14ac:dyDescent="0.25">
      <c r="G403" s="82" t="str">
        <f>IF(Dashboard!K403="P","P",IF(Dashboard!L403="B","B",""))</f>
        <v/>
      </c>
      <c r="L403" s="20" t="str">
        <f t="shared" si="102"/>
        <v/>
      </c>
    </row>
    <row r="404" spans="7:12" x14ac:dyDescent="0.25">
      <c r="G404" s="82" t="str">
        <f>IF(Dashboard!K404="P","P",IF(Dashboard!L404="B","B",""))</f>
        <v/>
      </c>
      <c r="L404" s="20" t="str">
        <f t="shared" si="102"/>
        <v/>
      </c>
    </row>
    <row r="405" spans="7:12" x14ac:dyDescent="0.25">
      <c r="G405" s="82" t="str">
        <f>IF(Dashboard!K405="P","P",IF(Dashboard!L405="B","B",""))</f>
        <v/>
      </c>
      <c r="L405" s="20" t="str">
        <f t="shared" si="102"/>
        <v/>
      </c>
    </row>
    <row r="406" spans="7:12" x14ac:dyDescent="0.25">
      <c r="G406" s="82" t="str">
        <f>IF(Dashboard!K406="P","P",IF(Dashboard!L406="B","B",""))</f>
        <v/>
      </c>
      <c r="L406" s="20" t="str">
        <f t="shared" si="102"/>
        <v/>
      </c>
    </row>
    <row r="407" spans="7:12" x14ac:dyDescent="0.25">
      <c r="G407" s="82" t="str">
        <f>IF(Dashboard!K407="P","P",IF(Dashboard!L407="B","B",""))</f>
        <v/>
      </c>
      <c r="L407" s="20" t="str">
        <f t="shared" si="102"/>
        <v/>
      </c>
    </row>
    <row r="408" spans="7:12" x14ac:dyDescent="0.25">
      <c r="G408" s="82" t="str">
        <f>IF(Dashboard!K408="P","P",IF(Dashboard!L408="B","B",""))</f>
        <v/>
      </c>
      <c r="L408" s="20" t="str">
        <f t="shared" si="102"/>
        <v/>
      </c>
    </row>
    <row r="409" spans="7:12" x14ac:dyDescent="0.25">
      <c r="G409" s="82" t="str">
        <f>IF(Dashboard!K409="P","P",IF(Dashboard!L409="B","B",""))</f>
        <v/>
      </c>
      <c r="L409" s="20" t="str">
        <f t="shared" si="102"/>
        <v/>
      </c>
    </row>
    <row r="410" spans="7:12" x14ac:dyDescent="0.25">
      <c r="G410" s="82" t="str">
        <f>IF(Dashboard!K410="P","P",IF(Dashboard!L410="B","B",""))</f>
        <v/>
      </c>
      <c r="L410" s="20" t="str">
        <f t="shared" si="102"/>
        <v/>
      </c>
    </row>
    <row r="411" spans="7:12" x14ac:dyDescent="0.25">
      <c r="G411" s="82" t="str">
        <f>IF(Dashboard!K411="P","P",IF(Dashboard!L411="B","B",""))</f>
        <v/>
      </c>
      <c r="L411" s="20" t="str">
        <f t="shared" si="102"/>
        <v/>
      </c>
    </row>
    <row r="412" spans="7:12" x14ac:dyDescent="0.25">
      <c r="G412" s="82" t="str">
        <f>IF(Dashboard!K412="P","P",IF(Dashboard!L412="B","B",""))</f>
        <v/>
      </c>
      <c r="L412" s="20" t="str">
        <f t="shared" si="102"/>
        <v/>
      </c>
    </row>
    <row r="413" spans="7:12" x14ac:dyDescent="0.25">
      <c r="G413" s="82" t="str">
        <f>IF(Dashboard!K413="P","P",IF(Dashboard!L413="B","B",""))</f>
        <v/>
      </c>
      <c r="L413" s="20" t="str">
        <f t="shared" si="102"/>
        <v/>
      </c>
    </row>
    <row r="414" spans="7:12" x14ac:dyDescent="0.25">
      <c r="G414" s="82" t="str">
        <f>IF(Dashboard!K414="P","P",IF(Dashboard!L414="B","B",""))</f>
        <v/>
      </c>
      <c r="L414" s="20" t="str">
        <f t="shared" si="102"/>
        <v/>
      </c>
    </row>
    <row r="415" spans="7:12" x14ac:dyDescent="0.25">
      <c r="G415" s="82" t="str">
        <f>IF(Dashboard!K415="P","P",IF(Dashboard!L415="B","B",""))</f>
        <v/>
      </c>
      <c r="L415" s="20" t="str">
        <f t="shared" si="102"/>
        <v/>
      </c>
    </row>
    <row r="416" spans="7:12" x14ac:dyDescent="0.25">
      <c r="G416" s="82" t="str">
        <f>IF(Dashboard!K416="P","P",IF(Dashboard!L416="B","B",""))</f>
        <v/>
      </c>
      <c r="L416" s="20" t="str">
        <f t="shared" si="102"/>
        <v/>
      </c>
    </row>
    <row r="417" spans="7:12" x14ac:dyDescent="0.25">
      <c r="G417" s="82" t="str">
        <f>IF(Dashboard!K417="P","P",IF(Dashboard!L417="B","B",""))</f>
        <v/>
      </c>
      <c r="L417" s="20" t="str">
        <f t="shared" si="102"/>
        <v/>
      </c>
    </row>
    <row r="418" spans="7:12" x14ac:dyDescent="0.25">
      <c r="G418" s="82" t="str">
        <f>IF(Dashboard!K418="P","P",IF(Dashboard!L418="B","B",""))</f>
        <v/>
      </c>
      <c r="L418" s="20" t="str">
        <f t="shared" si="102"/>
        <v/>
      </c>
    </row>
    <row r="419" spans="7:12" x14ac:dyDescent="0.25">
      <c r="G419" s="82" t="str">
        <f>IF(Dashboard!K419="P","P",IF(Dashboard!L419="B","B",""))</f>
        <v/>
      </c>
      <c r="L419" s="20" t="str">
        <f t="shared" si="102"/>
        <v/>
      </c>
    </row>
    <row r="420" spans="7:12" x14ac:dyDescent="0.25">
      <c r="G420" s="82" t="str">
        <f>IF(Dashboard!K420="P","P",IF(Dashboard!L420="B","B",""))</f>
        <v/>
      </c>
      <c r="L420" s="20" t="str">
        <f t="shared" si="102"/>
        <v/>
      </c>
    </row>
    <row r="421" spans="7:12" x14ac:dyDescent="0.25">
      <c r="G421" s="82" t="str">
        <f>IF(Dashboard!K421="P","P",IF(Dashboard!L421="B","B",""))</f>
        <v/>
      </c>
      <c r="L421" s="20" t="str">
        <f t="shared" si="102"/>
        <v/>
      </c>
    </row>
    <row r="422" spans="7:12" x14ac:dyDescent="0.25">
      <c r="G422" s="82" t="str">
        <f>IF(Dashboard!K422="P","P",IF(Dashboard!L422="B","B",""))</f>
        <v/>
      </c>
      <c r="L422" s="20" t="str">
        <f t="shared" si="102"/>
        <v/>
      </c>
    </row>
    <row r="423" spans="7:12" x14ac:dyDescent="0.25">
      <c r="G423" s="82" t="str">
        <f>IF(Dashboard!K423="P","P",IF(Dashboard!L423="B","B",""))</f>
        <v/>
      </c>
      <c r="L423" s="20" t="str">
        <f t="shared" si="102"/>
        <v/>
      </c>
    </row>
    <row r="424" spans="7:12" x14ac:dyDescent="0.25">
      <c r="G424" s="82" t="str">
        <f>IF(Dashboard!K424="P","P",IF(Dashboard!L424="B","B",""))</f>
        <v/>
      </c>
      <c r="L424" s="20" t="str">
        <f t="shared" si="102"/>
        <v/>
      </c>
    </row>
    <row r="425" spans="7:12" x14ac:dyDescent="0.25">
      <c r="G425" s="82" t="str">
        <f>IF(Dashboard!K425="P","P",IF(Dashboard!L425="B","B",""))</f>
        <v/>
      </c>
      <c r="L425" s="20" t="str">
        <f t="shared" si="102"/>
        <v/>
      </c>
    </row>
    <row r="426" spans="7:12" x14ac:dyDescent="0.25">
      <c r="G426" s="82" t="str">
        <f>IF(Dashboard!K426="P","P",IF(Dashboard!L426="B","B",""))</f>
        <v/>
      </c>
      <c r="L426" s="20" t="str">
        <f t="shared" si="102"/>
        <v/>
      </c>
    </row>
    <row r="427" spans="7:12" x14ac:dyDescent="0.25">
      <c r="G427" s="82" t="str">
        <f>IF(Dashboard!K427="P","P",IF(Dashboard!L427="B","B",""))</f>
        <v/>
      </c>
      <c r="L427" s="20" t="str">
        <f t="shared" si="102"/>
        <v/>
      </c>
    </row>
    <row r="428" spans="7:12" x14ac:dyDescent="0.25">
      <c r="G428" s="82" t="str">
        <f>IF(Dashboard!K428="P","P",IF(Dashboard!L428="B","B",""))</f>
        <v/>
      </c>
      <c r="L428" s="20" t="str">
        <f t="shared" si="102"/>
        <v/>
      </c>
    </row>
    <row r="429" spans="7:12" x14ac:dyDescent="0.25">
      <c r="G429" s="82" t="str">
        <f>IF(Dashboard!K429="P","P",IF(Dashboard!L429="B","B",""))</f>
        <v/>
      </c>
      <c r="L429" s="20" t="str">
        <f t="shared" si="102"/>
        <v/>
      </c>
    </row>
    <row r="430" spans="7:12" x14ac:dyDescent="0.25">
      <c r="G430" s="82" t="str">
        <f>IF(Dashboard!K430="P","P",IF(Dashboard!L430="B","B",""))</f>
        <v/>
      </c>
      <c r="L430" s="20" t="str">
        <f t="shared" si="102"/>
        <v/>
      </c>
    </row>
    <row r="431" spans="7:12" x14ac:dyDescent="0.25">
      <c r="G431" s="82" t="str">
        <f>IF(Dashboard!K431="P","P",IF(Dashboard!L431="B","B",""))</f>
        <v/>
      </c>
      <c r="L431" s="20" t="str">
        <f t="shared" si="102"/>
        <v/>
      </c>
    </row>
    <row r="432" spans="7:12" x14ac:dyDescent="0.25">
      <c r="G432" s="82" t="str">
        <f>IF(Dashboard!K432="P","P",IF(Dashboard!L432="B","B",""))</f>
        <v/>
      </c>
      <c r="L432" s="20" t="str">
        <f t="shared" si="102"/>
        <v/>
      </c>
    </row>
    <row r="433" spans="7:12" x14ac:dyDescent="0.25">
      <c r="G433" s="82" t="str">
        <f>IF(Dashboard!K433="P","P",IF(Dashboard!L433="B","B",""))</f>
        <v/>
      </c>
      <c r="L433" s="20" t="str">
        <f t="shared" si="102"/>
        <v/>
      </c>
    </row>
    <row r="434" spans="7:12" x14ac:dyDescent="0.25">
      <c r="G434" s="82" t="str">
        <f>IF(Dashboard!K434="P","P",IF(Dashboard!L434="B","B",""))</f>
        <v/>
      </c>
      <c r="L434" s="20" t="str">
        <f t="shared" si="102"/>
        <v/>
      </c>
    </row>
    <row r="435" spans="7:12" x14ac:dyDescent="0.25">
      <c r="G435" s="82" t="str">
        <f>IF(Dashboard!K435="P","P",IF(Dashboard!L435="B","B",""))</f>
        <v/>
      </c>
      <c r="L435" s="20" t="str">
        <f t="shared" si="102"/>
        <v/>
      </c>
    </row>
    <row r="436" spans="7:12" x14ac:dyDescent="0.25">
      <c r="G436" s="82" t="str">
        <f>IF(Dashboard!K436="P","P",IF(Dashboard!L436="B","B",""))</f>
        <v/>
      </c>
      <c r="L436" s="20" t="str">
        <f t="shared" si="102"/>
        <v/>
      </c>
    </row>
    <row r="437" spans="7:12" x14ac:dyDescent="0.25">
      <c r="G437" s="82" t="str">
        <f>IF(Dashboard!K437="P","P",IF(Dashboard!L437="B","B",""))</f>
        <v/>
      </c>
      <c r="L437" s="20" t="str">
        <f t="shared" si="102"/>
        <v/>
      </c>
    </row>
    <row r="438" spans="7:12" x14ac:dyDescent="0.25">
      <c r="G438" s="82" t="str">
        <f>IF(Dashboard!K438="P","P",IF(Dashboard!L438="B","B",""))</f>
        <v/>
      </c>
      <c r="L438" s="20" t="str">
        <f t="shared" si="102"/>
        <v/>
      </c>
    </row>
    <row r="439" spans="7:12" x14ac:dyDescent="0.25">
      <c r="G439" s="82" t="str">
        <f>IF(Dashboard!K439="P","P",IF(Dashboard!L439="B","B",""))</f>
        <v/>
      </c>
      <c r="L439" s="20" t="str">
        <f t="shared" si="102"/>
        <v/>
      </c>
    </row>
    <row r="440" spans="7:12" x14ac:dyDescent="0.25">
      <c r="G440" s="82" t="str">
        <f>IF(Dashboard!K440="P","P",IF(Dashboard!L440="B","B",""))</f>
        <v/>
      </c>
      <c r="L440" s="20" t="str">
        <f t="shared" si="102"/>
        <v/>
      </c>
    </row>
    <row r="441" spans="7:12" x14ac:dyDescent="0.25">
      <c r="G441" s="82" t="str">
        <f>IF(Dashboard!K441="P","P",IF(Dashboard!L441="B","B",""))</f>
        <v/>
      </c>
      <c r="L441" s="20" t="str">
        <f t="shared" si="102"/>
        <v/>
      </c>
    </row>
    <row r="442" spans="7:12" x14ac:dyDescent="0.25">
      <c r="G442" s="82" t="str">
        <f>IF(Dashboard!K442="P","P",IF(Dashboard!L442="B","B",""))</f>
        <v/>
      </c>
      <c r="L442" s="20" t="str">
        <f t="shared" si="102"/>
        <v/>
      </c>
    </row>
    <row r="443" spans="7:12" x14ac:dyDescent="0.25">
      <c r="G443" s="82" t="str">
        <f>IF(Dashboard!K443="P","P",IF(Dashboard!L443="B","B",""))</f>
        <v/>
      </c>
      <c r="L443" s="20" t="str">
        <f t="shared" si="102"/>
        <v/>
      </c>
    </row>
    <row r="444" spans="7:12" x14ac:dyDescent="0.25">
      <c r="G444" s="82" t="str">
        <f>IF(Dashboard!K444="P","P",IF(Dashboard!L444="B","B",""))</f>
        <v/>
      </c>
      <c r="L444" s="20" t="str">
        <f t="shared" si="102"/>
        <v/>
      </c>
    </row>
    <row r="445" spans="7:12" x14ac:dyDescent="0.25">
      <c r="G445" s="82" t="str">
        <f>IF(Dashboard!K445="P","P",IF(Dashboard!L445="B","B",""))</f>
        <v/>
      </c>
      <c r="L445" s="20" t="str">
        <f t="shared" si="102"/>
        <v/>
      </c>
    </row>
    <row r="446" spans="7:12" x14ac:dyDescent="0.25">
      <c r="G446" s="82" t="str">
        <f>IF(Dashboard!K446="P","P",IF(Dashboard!L446="B","B",""))</f>
        <v/>
      </c>
      <c r="L446" s="20" t="str">
        <f t="shared" si="102"/>
        <v/>
      </c>
    </row>
    <row r="447" spans="7:12" x14ac:dyDescent="0.25">
      <c r="G447" s="82" t="str">
        <f>IF(Dashboard!K447="P","P",IF(Dashboard!L447="B","B",""))</f>
        <v/>
      </c>
      <c r="L447" s="20" t="str">
        <f t="shared" si="102"/>
        <v/>
      </c>
    </row>
    <row r="448" spans="7:12" x14ac:dyDescent="0.25">
      <c r="G448" s="82" t="str">
        <f>IF(Dashboard!K448="P","P",IF(Dashboard!L448="B","B",""))</f>
        <v/>
      </c>
      <c r="L448" s="20" t="str">
        <f t="shared" si="102"/>
        <v/>
      </c>
    </row>
    <row r="449" spans="7:12" x14ac:dyDescent="0.25">
      <c r="G449" s="82" t="str">
        <f>IF(Dashboard!K449="P","P",IF(Dashboard!L449="B","B",""))</f>
        <v/>
      </c>
      <c r="L449" s="20" t="str">
        <f t="shared" si="102"/>
        <v/>
      </c>
    </row>
    <row r="450" spans="7:12" x14ac:dyDescent="0.25">
      <c r="G450" s="82" t="str">
        <f>IF(Dashboard!K450="P","P",IF(Dashboard!L450="B","B",""))</f>
        <v/>
      </c>
      <c r="L450" s="20" t="str">
        <f t="shared" si="102"/>
        <v/>
      </c>
    </row>
    <row r="451" spans="7:12" x14ac:dyDescent="0.25">
      <c r="G451" s="82" t="str">
        <f>IF(Dashboard!K451="P","P",IF(Dashboard!L451="B","B",""))</f>
        <v/>
      </c>
      <c r="L451" s="20" t="str">
        <f t="shared" si="102"/>
        <v/>
      </c>
    </row>
    <row r="452" spans="7:12" x14ac:dyDescent="0.25">
      <c r="G452" s="82" t="str">
        <f>IF(Dashboard!K452="P","P",IF(Dashboard!L452="B","B",""))</f>
        <v/>
      </c>
      <c r="L452" s="20" t="str">
        <f t="shared" si="102"/>
        <v/>
      </c>
    </row>
    <row r="453" spans="7:12" x14ac:dyDescent="0.25">
      <c r="G453" s="82" t="str">
        <f>IF(Dashboard!K453="P","P",IF(Dashboard!L453="B","B",""))</f>
        <v/>
      </c>
      <c r="L453" s="20" t="str">
        <f t="shared" si="102"/>
        <v/>
      </c>
    </row>
    <row r="454" spans="7:12" x14ac:dyDescent="0.25">
      <c r="G454" s="82" t="str">
        <f>IF(Dashboard!K454="P","P",IF(Dashboard!L454="B","B",""))</f>
        <v/>
      </c>
      <c r="L454" s="20" t="str">
        <f t="shared" si="102"/>
        <v/>
      </c>
    </row>
    <row r="455" spans="7:12" x14ac:dyDescent="0.25">
      <c r="G455" s="82" t="str">
        <f>IF(Dashboard!K455="P","P",IF(Dashboard!L455="B","B",""))</f>
        <v/>
      </c>
      <c r="L455" s="20" t="str">
        <f t="shared" si="102"/>
        <v/>
      </c>
    </row>
    <row r="456" spans="7:12" x14ac:dyDescent="0.25">
      <c r="G456" s="82" t="str">
        <f>IF(Dashboard!K456="P","P",IF(Dashboard!L456="B","B",""))</f>
        <v/>
      </c>
      <c r="L456" s="20" t="str">
        <f t="shared" si="102"/>
        <v/>
      </c>
    </row>
    <row r="457" spans="7:12" x14ac:dyDescent="0.25">
      <c r="G457" s="82" t="str">
        <f>IF(Dashboard!K457="P","P",IF(Dashboard!L457="B","B",""))</f>
        <v/>
      </c>
      <c r="L457" s="20" t="str">
        <f t="shared" si="102"/>
        <v/>
      </c>
    </row>
    <row r="458" spans="7:12" x14ac:dyDescent="0.25">
      <c r="G458" s="82" t="str">
        <f>IF(Dashboard!K458="P","P",IF(Dashboard!L458="B","B",""))</f>
        <v/>
      </c>
      <c r="L458" s="20" t="str">
        <f t="shared" si="102"/>
        <v/>
      </c>
    </row>
    <row r="459" spans="7:12" x14ac:dyDescent="0.25">
      <c r="G459" s="82" t="str">
        <f>IF(Dashboard!K459="P","P",IF(Dashboard!L459="B","B",""))</f>
        <v/>
      </c>
      <c r="L459" s="20" t="str">
        <f t="shared" ref="L459:L474" si="103">IF(G459="","",IF(G459="P",IF(J459="","L","W"),IF(K459="","L","W")))</f>
        <v/>
      </c>
    </row>
    <row r="460" spans="7:12" x14ac:dyDescent="0.25">
      <c r="G460" s="82" t="str">
        <f>IF(Dashboard!K460="P","P",IF(Dashboard!L460="B","B",""))</f>
        <v/>
      </c>
      <c r="L460" s="20" t="str">
        <f t="shared" si="103"/>
        <v/>
      </c>
    </row>
    <row r="461" spans="7:12" x14ac:dyDescent="0.25">
      <c r="G461" s="82" t="str">
        <f>IF(Dashboard!K461="P","P",IF(Dashboard!L461="B","B",""))</f>
        <v/>
      </c>
      <c r="L461" s="20" t="str">
        <f t="shared" si="103"/>
        <v/>
      </c>
    </row>
    <row r="462" spans="7:12" x14ac:dyDescent="0.25">
      <c r="G462" s="82" t="str">
        <f>IF(Dashboard!K462="P","P",IF(Dashboard!L462="B","B",""))</f>
        <v/>
      </c>
      <c r="L462" s="20" t="str">
        <f t="shared" si="103"/>
        <v/>
      </c>
    </row>
    <row r="463" spans="7:12" x14ac:dyDescent="0.25">
      <c r="G463" s="82" t="str">
        <f>IF(Dashboard!K463="P","P",IF(Dashboard!L463="B","B",""))</f>
        <v/>
      </c>
      <c r="L463" s="20" t="str">
        <f t="shared" si="103"/>
        <v/>
      </c>
    </row>
    <row r="464" spans="7:12" x14ac:dyDescent="0.25">
      <c r="G464" s="82" t="str">
        <f>IF(Dashboard!K464="P","P",IF(Dashboard!L464="B","B",""))</f>
        <v/>
      </c>
      <c r="L464" s="20" t="str">
        <f t="shared" si="103"/>
        <v/>
      </c>
    </row>
    <row r="465" spans="7:12" x14ac:dyDescent="0.25">
      <c r="G465" s="82" t="str">
        <f>IF(Dashboard!K465="P","P",IF(Dashboard!L465="B","B",""))</f>
        <v/>
      </c>
      <c r="L465" s="20" t="str">
        <f t="shared" si="103"/>
        <v/>
      </c>
    </row>
    <row r="466" spans="7:12" x14ac:dyDescent="0.25">
      <c r="G466" s="82" t="str">
        <f>IF(Dashboard!K466="P","P",IF(Dashboard!L466="B","B",""))</f>
        <v/>
      </c>
      <c r="L466" s="20" t="str">
        <f t="shared" si="103"/>
        <v/>
      </c>
    </row>
    <row r="467" spans="7:12" x14ac:dyDescent="0.25">
      <c r="G467" s="82" t="str">
        <f>IF(Dashboard!K467="P","P",IF(Dashboard!L467="B","B",""))</f>
        <v/>
      </c>
      <c r="L467" s="20" t="str">
        <f t="shared" si="103"/>
        <v/>
      </c>
    </row>
    <row r="468" spans="7:12" x14ac:dyDescent="0.25">
      <c r="G468" s="82" t="str">
        <f>IF(Dashboard!K468="P","P",IF(Dashboard!L468="B","B",""))</f>
        <v/>
      </c>
      <c r="L468" s="20" t="str">
        <f t="shared" si="103"/>
        <v/>
      </c>
    </row>
    <row r="469" spans="7:12" x14ac:dyDescent="0.25">
      <c r="G469" s="82" t="str">
        <f>IF(Dashboard!K469="P","P",IF(Dashboard!L469="B","B",""))</f>
        <v/>
      </c>
      <c r="L469" s="20" t="str">
        <f t="shared" si="103"/>
        <v/>
      </c>
    </row>
    <row r="470" spans="7:12" x14ac:dyDescent="0.25">
      <c r="G470" s="82" t="str">
        <f>IF(Dashboard!K470="P","P",IF(Dashboard!L470="B","B",""))</f>
        <v/>
      </c>
      <c r="L470" s="20" t="str">
        <f t="shared" si="103"/>
        <v/>
      </c>
    </row>
    <row r="471" spans="7:12" x14ac:dyDescent="0.25">
      <c r="G471" s="82" t="str">
        <f>IF(Dashboard!K471="P","P",IF(Dashboard!L471="B","B",""))</f>
        <v/>
      </c>
      <c r="L471" s="20" t="str">
        <f t="shared" si="103"/>
        <v/>
      </c>
    </row>
    <row r="472" spans="7:12" x14ac:dyDescent="0.25">
      <c r="G472" s="82" t="str">
        <f>IF(Dashboard!K472="P","P",IF(Dashboard!L472="B","B",""))</f>
        <v/>
      </c>
      <c r="L472" s="20" t="str">
        <f t="shared" si="103"/>
        <v/>
      </c>
    </row>
    <row r="473" spans="7:12" x14ac:dyDescent="0.25">
      <c r="G473" s="82" t="str">
        <f>IF(Dashboard!K473="P","P",IF(Dashboard!L473="B","B",""))</f>
        <v/>
      </c>
      <c r="L473" s="20" t="str">
        <f t="shared" si="103"/>
        <v/>
      </c>
    </row>
    <row r="474" spans="7:12" x14ac:dyDescent="0.25">
      <c r="G474" s="82" t="str">
        <f>IF(Dashboard!K474="P","P",IF(Dashboard!L474="B","B",""))</f>
        <v/>
      </c>
      <c r="L474" s="20" t="str">
        <f t="shared" si="103"/>
        <v/>
      </c>
    </row>
    <row r="475" spans="7:12" x14ac:dyDescent="0.25">
      <c r="G475" s="82" t="str">
        <f>IF(Dashboard!K475="P","P",IF(Dashboard!L475="B","B",""))</f>
        <v/>
      </c>
    </row>
    <row r="476" spans="7:12" x14ac:dyDescent="0.25">
      <c r="G476" s="82" t="str">
        <f>IF(Dashboard!K476="P","P",IF(Dashboard!L476="B","B",""))</f>
        <v/>
      </c>
    </row>
    <row r="477" spans="7:12" x14ac:dyDescent="0.25">
      <c r="G477" s="82" t="str">
        <f>IF(Dashboard!K477="P","P",IF(Dashboard!L477="B","B",""))</f>
        <v/>
      </c>
    </row>
    <row r="478" spans="7:12" x14ac:dyDescent="0.25">
      <c r="G478" s="82" t="str">
        <f>IF(Dashboard!K478="P","P",IF(Dashboard!L478="B","B",""))</f>
        <v/>
      </c>
    </row>
    <row r="479" spans="7:12" x14ac:dyDescent="0.25">
      <c r="G479" s="82" t="str">
        <f>IF(Dashboard!K479="P","P",IF(Dashboard!L479="B","B",""))</f>
        <v/>
      </c>
    </row>
    <row r="480" spans="7:12" x14ac:dyDescent="0.25">
      <c r="G480" s="82" t="str">
        <f>IF(Dashboard!K480="P","P",IF(Dashboard!L480="B","B",""))</f>
        <v/>
      </c>
    </row>
    <row r="481" spans="7:7" x14ac:dyDescent="0.25">
      <c r="G481" s="82" t="str">
        <f>IF(Dashboard!K481="P","P",IF(Dashboard!L481="B","B",""))</f>
        <v/>
      </c>
    </row>
    <row r="482" spans="7:7" x14ac:dyDescent="0.25">
      <c r="G482" s="82" t="str">
        <f>IF(Dashboard!K482="P","P",IF(Dashboard!L482="B","B",""))</f>
        <v/>
      </c>
    </row>
    <row r="483" spans="7:7" x14ac:dyDescent="0.25">
      <c r="G483" s="82" t="str">
        <f>IF(Dashboard!K483="P","P",IF(Dashboard!L483="B","B",""))</f>
        <v/>
      </c>
    </row>
    <row r="484" spans="7:7" x14ac:dyDescent="0.25">
      <c r="G484" s="82" t="str">
        <f>IF(Dashboard!K484="P","P",IF(Dashboard!L484="B","B",""))</f>
        <v/>
      </c>
    </row>
    <row r="485" spans="7:7" x14ac:dyDescent="0.25">
      <c r="G485" s="82" t="str">
        <f>IF(Dashboard!K485="P","P",IF(Dashboard!L485="B","B",""))</f>
        <v/>
      </c>
    </row>
    <row r="486" spans="7:7" x14ac:dyDescent="0.25">
      <c r="G486" s="82" t="str">
        <f>IF(Dashboard!K486="P","P",IF(Dashboard!L486="B","B",""))</f>
        <v/>
      </c>
    </row>
    <row r="487" spans="7:7" x14ac:dyDescent="0.25">
      <c r="G487" s="82" t="str">
        <f>IF(Dashboard!K487="P","P",IF(Dashboard!L487="B","B",""))</f>
        <v/>
      </c>
    </row>
    <row r="488" spans="7:7" x14ac:dyDescent="0.25">
      <c r="G488" s="82" t="str">
        <f>IF(Dashboard!K488="P","P",IF(Dashboard!L488="B","B",""))</f>
        <v/>
      </c>
    </row>
    <row r="489" spans="7:7" x14ac:dyDescent="0.25">
      <c r="G489" s="82" t="str">
        <f>IF(Dashboard!K489="P","P",IF(Dashboard!L489="B","B",""))</f>
        <v/>
      </c>
    </row>
    <row r="490" spans="7:7" x14ac:dyDescent="0.25">
      <c r="G490" s="82" t="str">
        <f>IF(Dashboard!K490="P","P",IF(Dashboard!L490="B","B",""))</f>
        <v/>
      </c>
    </row>
    <row r="491" spans="7:7" x14ac:dyDescent="0.25">
      <c r="G491" s="82" t="str">
        <f>IF(Dashboard!K491="P","P",IF(Dashboard!L491="B","B",""))</f>
        <v/>
      </c>
    </row>
    <row r="492" spans="7:7" x14ac:dyDescent="0.25">
      <c r="G492" s="82" t="str">
        <f>IF(Dashboard!K492="P","P",IF(Dashboard!L492="B","B",""))</f>
        <v/>
      </c>
    </row>
    <row r="493" spans="7:7" x14ac:dyDescent="0.25">
      <c r="G493" s="82" t="str">
        <f>IF(Dashboard!K493="P","P",IF(Dashboard!L493="B","B",""))</f>
        <v/>
      </c>
    </row>
    <row r="494" spans="7:7" x14ac:dyDescent="0.25">
      <c r="G494" s="82" t="str">
        <f>IF(Dashboard!K494="P","P",IF(Dashboard!L494="B","B",""))</f>
        <v/>
      </c>
    </row>
    <row r="495" spans="7:7" x14ac:dyDescent="0.25">
      <c r="G495" s="82" t="str">
        <f>IF(Dashboard!K495="P","P",IF(Dashboard!L495="B","B",""))</f>
        <v/>
      </c>
    </row>
    <row r="496" spans="7:7" x14ac:dyDescent="0.25">
      <c r="G496" s="82" t="str">
        <f>IF(Dashboard!K496="P","P",IF(Dashboard!L496="B","B",""))</f>
        <v/>
      </c>
    </row>
    <row r="497" spans="7:7" x14ac:dyDescent="0.25">
      <c r="G497" s="82" t="str">
        <f>IF(Dashboard!K497="P","P",IF(Dashboard!L497="B","B",""))</f>
        <v/>
      </c>
    </row>
    <row r="498" spans="7:7" x14ac:dyDescent="0.25">
      <c r="G498" s="82" t="str">
        <f>IF(Dashboard!K498="P","P",IF(Dashboard!L498="B","B",""))</f>
        <v/>
      </c>
    </row>
    <row r="499" spans="7:7" x14ac:dyDescent="0.25">
      <c r="G499" s="82" t="str">
        <f>IF(Dashboard!K499="P","P",IF(Dashboard!L499="B","B",""))</f>
        <v/>
      </c>
    </row>
    <row r="500" spans="7:7" x14ac:dyDescent="0.25">
      <c r="G500" s="82" t="str">
        <f>IF(Dashboard!K500="P","P",IF(Dashboard!L500="B","B",""))</f>
        <v/>
      </c>
    </row>
    <row r="501" spans="7:7" x14ac:dyDescent="0.25">
      <c r="G501" s="82" t="str">
        <f>IF(Dashboard!K501="P","P",IF(Dashboard!L501="B","B",""))</f>
        <v/>
      </c>
    </row>
    <row r="502" spans="7:7" x14ac:dyDescent="0.25">
      <c r="G502" s="82" t="str">
        <f>IF(Dashboard!K502="P","P",IF(Dashboard!L502="B","B",""))</f>
        <v/>
      </c>
    </row>
    <row r="503" spans="7:7" x14ac:dyDescent="0.25">
      <c r="G503" s="82" t="str">
        <f>IF(Dashboard!K503="P","P",IF(Dashboard!L503="B","B",""))</f>
        <v/>
      </c>
    </row>
    <row r="504" spans="7:7" x14ac:dyDescent="0.25">
      <c r="G504" s="82" t="str">
        <f>IF(Dashboard!K504="P","P",IF(Dashboard!L504="B","B",""))</f>
        <v/>
      </c>
    </row>
    <row r="505" spans="7:7" x14ac:dyDescent="0.25">
      <c r="G505" s="82" t="str">
        <f>IF(Dashboard!K505="P","P",IF(Dashboard!L505="B","B",""))</f>
        <v/>
      </c>
    </row>
    <row r="506" spans="7:7" x14ac:dyDescent="0.25">
      <c r="G506" s="82" t="str">
        <f>IF(Dashboard!K506="P","P",IF(Dashboard!L506="B","B",""))</f>
        <v/>
      </c>
    </row>
    <row r="507" spans="7:7" x14ac:dyDescent="0.25">
      <c r="G507" s="82" t="str">
        <f>IF(Dashboard!K507="P","P",IF(Dashboard!L507="B","B",""))</f>
        <v/>
      </c>
    </row>
    <row r="508" spans="7:7" x14ac:dyDescent="0.25">
      <c r="G508" s="82" t="str">
        <f>IF(Dashboard!K508="P","P",IF(Dashboard!L508="B","B",""))</f>
        <v/>
      </c>
    </row>
    <row r="509" spans="7:7" x14ac:dyDescent="0.25">
      <c r="G509" s="82" t="str">
        <f>IF(Dashboard!K509="P","P",IF(Dashboard!L509="B","B",""))</f>
        <v/>
      </c>
    </row>
    <row r="510" spans="7:7" x14ac:dyDescent="0.25">
      <c r="G510" s="82" t="str">
        <f>IF(Dashboard!K510="P","P",IF(Dashboard!L510="B","B",""))</f>
        <v/>
      </c>
    </row>
    <row r="511" spans="7:7" x14ac:dyDescent="0.25">
      <c r="G511" s="82" t="str">
        <f>IF(Dashboard!K511="P","P",IF(Dashboard!L511="B","B",""))</f>
        <v/>
      </c>
    </row>
    <row r="512" spans="7:7" x14ac:dyDescent="0.25">
      <c r="G512" s="82" t="str">
        <f>IF(Dashboard!K512="P","P",IF(Dashboard!L512="B","B",""))</f>
        <v/>
      </c>
    </row>
    <row r="513" spans="7:7" x14ac:dyDescent="0.25">
      <c r="G513" s="82" t="str">
        <f>IF(Dashboard!K513="P","P",IF(Dashboard!L513="B","B",""))</f>
        <v/>
      </c>
    </row>
    <row r="514" spans="7:7" x14ac:dyDescent="0.25">
      <c r="G514" s="82" t="str">
        <f>IF(Dashboard!K514="P","P",IF(Dashboard!L514="B","B",""))</f>
        <v/>
      </c>
    </row>
    <row r="515" spans="7:7" x14ac:dyDescent="0.25">
      <c r="G515" s="82" t="str">
        <f>IF(Dashboard!K515="P","P",IF(Dashboard!L515="B","B",""))</f>
        <v/>
      </c>
    </row>
    <row r="516" spans="7:7" x14ac:dyDescent="0.25">
      <c r="G516" s="82" t="str">
        <f>IF(Dashboard!K516="P","P",IF(Dashboard!L516="B","B",""))</f>
        <v/>
      </c>
    </row>
    <row r="517" spans="7:7" x14ac:dyDescent="0.25">
      <c r="G517" s="82" t="str">
        <f>IF(Dashboard!K517="P","P",IF(Dashboard!L517="B","B",""))</f>
        <v/>
      </c>
    </row>
    <row r="518" spans="7:7" x14ac:dyDescent="0.25">
      <c r="G518" s="82" t="str">
        <f>IF(Dashboard!K518="P","P",IF(Dashboard!L518="B","B",""))</f>
        <v/>
      </c>
    </row>
    <row r="519" spans="7:7" x14ac:dyDescent="0.25">
      <c r="G519" s="82" t="str">
        <f>IF(Dashboard!K519="P","P",IF(Dashboard!L519="B","B",""))</f>
        <v/>
      </c>
    </row>
    <row r="520" spans="7:7" x14ac:dyDescent="0.25">
      <c r="G520" s="82" t="str">
        <f>IF(Dashboard!K520="P","P",IF(Dashboard!L520="B","B",""))</f>
        <v/>
      </c>
    </row>
    <row r="521" spans="7:7" x14ac:dyDescent="0.25">
      <c r="G521" s="82" t="str">
        <f>IF(Dashboard!K521="P","P",IF(Dashboard!L521="B","B",""))</f>
        <v/>
      </c>
    </row>
    <row r="522" spans="7:7" x14ac:dyDescent="0.25">
      <c r="G522" s="82" t="str">
        <f>IF(Dashboard!K522="P","P",IF(Dashboard!L522="B","B",""))</f>
        <v/>
      </c>
    </row>
    <row r="523" spans="7:7" x14ac:dyDescent="0.25">
      <c r="G523" s="82" t="str">
        <f>IF(Dashboard!K523="P","P",IF(Dashboard!L523="B","B",""))</f>
        <v/>
      </c>
    </row>
    <row r="524" spans="7:7" x14ac:dyDescent="0.25">
      <c r="G524" s="82" t="str">
        <f>IF(Dashboard!K524="P","P",IF(Dashboard!L524="B","B",""))</f>
        <v/>
      </c>
    </row>
    <row r="525" spans="7:7" x14ac:dyDescent="0.25">
      <c r="G525" s="82" t="str">
        <f>IF(Dashboard!K525="P","P",IF(Dashboard!L525="B","B",""))</f>
        <v/>
      </c>
    </row>
    <row r="526" spans="7:7" x14ac:dyDescent="0.25">
      <c r="G526" s="82" t="str">
        <f>IF(Dashboard!K526="P","P",IF(Dashboard!L526="B","B",""))</f>
        <v/>
      </c>
    </row>
    <row r="527" spans="7:7" x14ac:dyDescent="0.25">
      <c r="G527" s="82" t="str">
        <f>IF(Dashboard!K527="P","P",IF(Dashboard!L527="B","B",""))</f>
        <v/>
      </c>
    </row>
    <row r="528" spans="7:7" x14ac:dyDescent="0.25">
      <c r="G528" s="82" t="str">
        <f>IF(Dashboard!K528="P","P",IF(Dashboard!L528="B","B",""))</f>
        <v/>
      </c>
    </row>
    <row r="529" spans="7:7" x14ac:dyDescent="0.25">
      <c r="G529" s="82" t="str">
        <f>IF(Dashboard!K529="P","P",IF(Dashboard!L529="B","B",""))</f>
        <v/>
      </c>
    </row>
    <row r="530" spans="7:7" x14ac:dyDescent="0.25">
      <c r="G530" s="82" t="str">
        <f>IF(Dashboard!K530="P","P",IF(Dashboard!L530="B","B",""))</f>
        <v/>
      </c>
    </row>
    <row r="531" spans="7:7" x14ac:dyDescent="0.25">
      <c r="G531" s="82" t="str">
        <f>IF(Dashboard!K531="P","P",IF(Dashboard!L531="B","B",""))</f>
        <v/>
      </c>
    </row>
    <row r="532" spans="7:7" x14ac:dyDescent="0.25">
      <c r="G532" s="82" t="str">
        <f>IF(Dashboard!K532="P","P",IF(Dashboard!L532="B","B",""))</f>
        <v/>
      </c>
    </row>
    <row r="533" spans="7:7" x14ac:dyDescent="0.25">
      <c r="G533" s="82" t="str">
        <f>IF(Dashboard!K533="P","P",IF(Dashboard!L533="B","B",""))</f>
        <v/>
      </c>
    </row>
    <row r="534" spans="7:7" x14ac:dyDescent="0.25">
      <c r="G534" s="82" t="str">
        <f>IF(Dashboard!K534="P","P",IF(Dashboard!L534="B","B",""))</f>
        <v/>
      </c>
    </row>
    <row r="535" spans="7:7" x14ac:dyDescent="0.25">
      <c r="G535" s="82" t="str">
        <f>IF(Dashboard!K535="P","P",IF(Dashboard!L535="B","B",""))</f>
        <v/>
      </c>
    </row>
    <row r="536" spans="7:7" x14ac:dyDescent="0.25">
      <c r="G536" s="82" t="str">
        <f>IF(Dashboard!K536="P","P",IF(Dashboard!L536="B","B",""))</f>
        <v/>
      </c>
    </row>
    <row r="537" spans="7:7" x14ac:dyDescent="0.25">
      <c r="G537" s="82" t="str">
        <f>IF(Dashboard!K537="P","P",IF(Dashboard!L537="B","B",""))</f>
        <v/>
      </c>
    </row>
    <row r="538" spans="7:7" x14ac:dyDescent="0.25">
      <c r="G538" s="82" t="str">
        <f>IF(Dashboard!K538="P","P",IF(Dashboard!L538="B","B",""))</f>
        <v/>
      </c>
    </row>
    <row r="539" spans="7:7" x14ac:dyDescent="0.25">
      <c r="G539" s="82" t="str">
        <f>IF(Dashboard!K539="P","P",IF(Dashboard!L539="B","B",""))</f>
        <v/>
      </c>
    </row>
    <row r="540" spans="7:7" x14ac:dyDescent="0.25">
      <c r="G540" s="82" t="str">
        <f>IF(Dashboard!K540="P","P",IF(Dashboard!L540="B","B",""))</f>
        <v/>
      </c>
    </row>
    <row r="541" spans="7:7" x14ac:dyDescent="0.25">
      <c r="G541" s="82" t="str">
        <f>IF(Dashboard!K541="P","P",IF(Dashboard!L541="B","B",""))</f>
        <v/>
      </c>
    </row>
    <row r="542" spans="7:7" x14ac:dyDescent="0.25">
      <c r="G542" s="82" t="str">
        <f>IF(Dashboard!K542="P","P",IF(Dashboard!L542="B","B",""))</f>
        <v/>
      </c>
    </row>
    <row r="543" spans="7:7" x14ac:dyDescent="0.25">
      <c r="G543" s="82" t="str">
        <f>IF(Dashboard!K543="P","P",IF(Dashboard!L543="B","B",""))</f>
        <v/>
      </c>
    </row>
    <row r="544" spans="7:7" x14ac:dyDescent="0.25">
      <c r="G544" s="82" t="str">
        <f>IF(Dashboard!K544="P","P",IF(Dashboard!L544="B","B",""))</f>
        <v/>
      </c>
    </row>
    <row r="545" spans="7:7" x14ac:dyDescent="0.25">
      <c r="G545" s="82" t="str">
        <f>IF(Dashboard!K545="P","P",IF(Dashboard!L545="B","B",""))</f>
        <v/>
      </c>
    </row>
    <row r="546" spans="7:7" x14ac:dyDescent="0.25">
      <c r="G546" s="82" t="str">
        <f>IF(Dashboard!K546="P","P",IF(Dashboard!L546="B","B",""))</f>
        <v/>
      </c>
    </row>
    <row r="547" spans="7:7" x14ac:dyDescent="0.25">
      <c r="G547" s="82" t="str">
        <f>IF(Dashboard!K547="P","P",IF(Dashboard!L547="B","B",""))</f>
        <v/>
      </c>
    </row>
    <row r="548" spans="7:7" x14ac:dyDescent="0.25">
      <c r="G548" s="82" t="str">
        <f>IF(Dashboard!K548="P","P",IF(Dashboard!L548="B","B",""))</f>
        <v/>
      </c>
    </row>
    <row r="549" spans="7:7" x14ac:dyDescent="0.25">
      <c r="G549" s="82" t="str">
        <f>IF(Dashboard!K549="P","P",IF(Dashboard!L549="B","B",""))</f>
        <v/>
      </c>
    </row>
    <row r="550" spans="7:7" x14ac:dyDescent="0.25">
      <c r="G550" s="82" t="str">
        <f>IF(Dashboard!K550="P","P",IF(Dashboard!L550="B","B",""))</f>
        <v/>
      </c>
    </row>
    <row r="551" spans="7:7" x14ac:dyDescent="0.25">
      <c r="G551" s="82" t="str">
        <f>IF(Dashboard!K551="P","P",IF(Dashboard!L551="B","B",""))</f>
        <v/>
      </c>
    </row>
    <row r="552" spans="7:7" x14ac:dyDescent="0.25">
      <c r="G552" s="82" t="str">
        <f>IF(Dashboard!K552="P","P",IF(Dashboard!L552="B","B",""))</f>
        <v/>
      </c>
    </row>
    <row r="553" spans="7:7" x14ac:dyDescent="0.25">
      <c r="G553" s="82" t="str">
        <f>IF(Dashboard!K553="P","P",IF(Dashboard!L553="B","B",""))</f>
        <v/>
      </c>
    </row>
    <row r="554" spans="7:7" x14ac:dyDescent="0.25">
      <c r="G554" s="82" t="str">
        <f>IF(Dashboard!K554="P","P",IF(Dashboard!L554="B","B",""))</f>
        <v/>
      </c>
    </row>
    <row r="555" spans="7:7" x14ac:dyDescent="0.25">
      <c r="G555" s="82" t="str">
        <f>IF(Dashboard!K555="P","P",IF(Dashboard!L555="B","B",""))</f>
        <v/>
      </c>
    </row>
    <row r="556" spans="7:7" x14ac:dyDescent="0.25">
      <c r="G556" s="82" t="str">
        <f>IF(Dashboard!K556="P","P",IF(Dashboard!L556="B","B",""))</f>
        <v/>
      </c>
    </row>
    <row r="557" spans="7:7" x14ac:dyDescent="0.25">
      <c r="G557" s="82" t="str">
        <f>IF(Dashboard!K557="P","P",IF(Dashboard!L557="B","B",""))</f>
        <v/>
      </c>
    </row>
    <row r="558" spans="7:7" x14ac:dyDescent="0.25">
      <c r="G558" s="82" t="str">
        <f>IF(Dashboard!K558="P","P",IF(Dashboard!L558="B","B",""))</f>
        <v/>
      </c>
    </row>
    <row r="559" spans="7:7" x14ac:dyDescent="0.25">
      <c r="G559" s="82" t="str">
        <f>IF(Dashboard!K559="P","P",IF(Dashboard!L559="B","B",""))</f>
        <v/>
      </c>
    </row>
    <row r="560" spans="7:7" x14ac:dyDescent="0.25">
      <c r="G560" s="82" t="str">
        <f>IF(Dashboard!K560="P","P",IF(Dashboard!L560="B","B",""))</f>
        <v/>
      </c>
    </row>
    <row r="561" spans="7:7" x14ac:dyDescent="0.25">
      <c r="G561" s="82" t="str">
        <f>IF(Dashboard!K561="P","P",IF(Dashboard!L561="B","B",""))</f>
        <v/>
      </c>
    </row>
    <row r="562" spans="7:7" x14ac:dyDescent="0.25">
      <c r="G562" s="82" t="str">
        <f>IF(Dashboard!K562="P","P",IF(Dashboard!L562="B","B",""))</f>
        <v/>
      </c>
    </row>
    <row r="563" spans="7:7" x14ac:dyDescent="0.25">
      <c r="G563" s="82" t="str">
        <f>IF(Dashboard!K563="P","P",IF(Dashboard!L563="B","B",""))</f>
        <v/>
      </c>
    </row>
    <row r="564" spans="7:7" x14ac:dyDescent="0.25">
      <c r="G564" s="82" t="str">
        <f>IF(Dashboard!K564="P","P",IF(Dashboard!L564="B","B",""))</f>
        <v/>
      </c>
    </row>
    <row r="565" spans="7:7" x14ac:dyDescent="0.25">
      <c r="G565" s="82" t="str">
        <f>IF(Dashboard!K565="P","P",IF(Dashboard!L565="B","B",""))</f>
        <v/>
      </c>
    </row>
    <row r="566" spans="7:7" x14ac:dyDescent="0.25">
      <c r="G566" s="82" t="str">
        <f>IF(Dashboard!K566="P","P",IF(Dashboard!L566="B","B",""))</f>
        <v/>
      </c>
    </row>
    <row r="567" spans="7:7" x14ac:dyDescent="0.25">
      <c r="G567" s="82" t="str">
        <f>IF(Dashboard!K567="P","P",IF(Dashboard!L567="B","B",""))</f>
        <v/>
      </c>
    </row>
    <row r="568" spans="7:7" x14ac:dyDescent="0.25">
      <c r="G568" s="82" t="str">
        <f>IF(Dashboard!K568="P","P",IF(Dashboard!L568="B","B",""))</f>
        <v/>
      </c>
    </row>
    <row r="569" spans="7:7" x14ac:dyDescent="0.25">
      <c r="G569" s="82" t="str">
        <f>IF(Dashboard!K569="P","P",IF(Dashboard!L569="B","B",""))</f>
        <v/>
      </c>
    </row>
    <row r="570" spans="7:7" x14ac:dyDescent="0.25">
      <c r="G570" s="82" t="str">
        <f>IF(Dashboard!K570="P","P",IF(Dashboard!L570="B","B",""))</f>
        <v/>
      </c>
    </row>
    <row r="571" spans="7:7" x14ac:dyDescent="0.25">
      <c r="G571" s="82" t="str">
        <f>IF(Dashboard!K571="P","P",IF(Dashboard!L571="B","B",""))</f>
        <v/>
      </c>
    </row>
    <row r="572" spans="7:7" x14ac:dyDescent="0.25">
      <c r="G572" s="82" t="str">
        <f>IF(Dashboard!K572="P","P",IF(Dashboard!L572="B","B",""))</f>
        <v/>
      </c>
    </row>
    <row r="573" spans="7:7" x14ac:dyDescent="0.25">
      <c r="G573" s="82" t="str">
        <f>IF(Dashboard!K573="P","P",IF(Dashboard!L573="B","B",""))</f>
        <v/>
      </c>
    </row>
    <row r="574" spans="7:7" x14ac:dyDescent="0.25">
      <c r="G574" s="82" t="str">
        <f>IF(Dashboard!K574="P","P",IF(Dashboard!L574="B","B",""))</f>
        <v/>
      </c>
    </row>
    <row r="575" spans="7:7" x14ac:dyDescent="0.25">
      <c r="G575" s="82" t="str">
        <f>IF(Dashboard!K575="P","P",IF(Dashboard!L575="B","B",""))</f>
        <v/>
      </c>
    </row>
    <row r="576" spans="7:7" x14ac:dyDescent="0.25">
      <c r="G576" s="82" t="str">
        <f>IF(Dashboard!K576="P","P",IF(Dashboard!L576="B","B",""))</f>
        <v/>
      </c>
    </row>
    <row r="577" spans="7:7" x14ac:dyDescent="0.25">
      <c r="G577" s="82" t="str">
        <f>IF(Dashboard!K577="P","P",IF(Dashboard!L577="B","B",""))</f>
        <v/>
      </c>
    </row>
    <row r="578" spans="7:7" x14ac:dyDescent="0.25">
      <c r="G578" s="82" t="str">
        <f>IF(Dashboard!K578="P","P",IF(Dashboard!L578="B","B",""))</f>
        <v/>
      </c>
    </row>
    <row r="579" spans="7:7" x14ac:dyDescent="0.25">
      <c r="G579" s="82" t="str">
        <f>IF(Dashboard!K579="P","P",IF(Dashboard!L579="B","B",""))</f>
        <v/>
      </c>
    </row>
    <row r="580" spans="7:7" x14ac:dyDescent="0.25">
      <c r="G580" s="82" t="str">
        <f>IF(Dashboard!K580="P","P",IF(Dashboard!L580="B","B",""))</f>
        <v/>
      </c>
    </row>
    <row r="581" spans="7:7" x14ac:dyDescent="0.25">
      <c r="G581" s="82" t="str">
        <f>IF(Dashboard!K581="P","P",IF(Dashboard!L581="B","B",""))</f>
        <v/>
      </c>
    </row>
    <row r="582" spans="7:7" x14ac:dyDescent="0.25">
      <c r="G582" s="82" t="str">
        <f>IF(Dashboard!K582="P","P",IF(Dashboard!L582="B","B",""))</f>
        <v/>
      </c>
    </row>
    <row r="583" spans="7:7" x14ac:dyDescent="0.25">
      <c r="G583" s="82" t="str">
        <f>IF(Dashboard!K583="P","P",IF(Dashboard!L583="B","B",""))</f>
        <v/>
      </c>
    </row>
    <row r="584" spans="7:7" x14ac:dyDescent="0.25">
      <c r="G584" s="82" t="str">
        <f>IF(Dashboard!K584="P","P",IF(Dashboard!L584="B","B",""))</f>
        <v/>
      </c>
    </row>
    <row r="585" spans="7:7" x14ac:dyDescent="0.25">
      <c r="G585" s="82" t="str">
        <f>IF(Dashboard!K585="P","P",IF(Dashboard!L585="B","B",""))</f>
        <v/>
      </c>
    </row>
    <row r="586" spans="7:7" x14ac:dyDescent="0.25">
      <c r="G586" s="82" t="str">
        <f>IF(Dashboard!K586="P","P",IF(Dashboard!L586="B","B",""))</f>
        <v/>
      </c>
    </row>
    <row r="587" spans="7:7" x14ac:dyDescent="0.25">
      <c r="G587" s="82" t="str">
        <f>IF(Dashboard!K587="P","P",IF(Dashboard!L587="B","B",""))</f>
        <v/>
      </c>
    </row>
    <row r="588" spans="7:7" x14ac:dyDescent="0.25">
      <c r="G588" s="82" t="str">
        <f>IF(Dashboard!K588="P","P",IF(Dashboard!L588="B","B",""))</f>
        <v/>
      </c>
    </row>
    <row r="589" spans="7:7" x14ac:dyDescent="0.25">
      <c r="G589" s="82" t="str">
        <f>IF(Dashboard!K589="P","P",IF(Dashboard!L589="B","B",""))</f>
        <v/>
      </c>
    </row>
    <row r="590" spans="7:7" x14ac:dyDescent="0.25">
      <c r="G590" s="82" t="str">
        <f>IF(Dashboard!K590="P","P",IF(Dashboard!L590="B","B",""))</f>
        <v/>
      </c>
    </row>
    <row r="591" spans="7:7" x14ac:dyDescent="0.25">
      <c r="G591" s="82" t="str">
        <f>IF(Dashboard!K591="P","P",IF(Dashboard!L591="B","B",""))</f>
        <v/>
      </c>
    </row>
    <row r="592" spans="7:7" x14ac:dyDescent="0.25">
      <c r="G592" s="82" t="str">
        <f>IF(Dashboard!K592="P","P",IF(Dashboard!L592="B","B",""))</f>
        <v/>
      </c>
    </row>
    <row r="593" spans="7:7" x14ac:dyDescent="0.25">
      <c r="G593" s="82" t="str">
        <f>IF(Dashboard!K593="P","P",IF(Dashboard!L593="B","B",""))</f>
        <v/>
      </c>
    </row>
    <row r="594" spans="7:7" x14ac:dyDescent="0.25">
      <c r="G594" s="82" t="str">
        <f>IF(Dashboard!K594="P","P",IF(Dashboard!L594="B","B",""))</f>
        <v/>
      </c>
    </row>
    <row r="595" spans="7:7" x14ac:dyDescent="0.25">
      <c r="G595" s="82" t="str">
        <f>IF(Dashboard!K595="P","P",IF(Dashboard!L595="B","B",""))</f>
        <v/>
      </c>
    </row>
    <row r="596" spans="7:7" x14ac:dyDescent="0.25">
      <c r="G596" s="82" t="str">
        <f>IF(Dashboard!K596="P","P",IF(Dashboard!L596="B","B",""))</f>
        <v/>
      </c>
    </row>
    <row r="597" spans="7:7" x14ac:dyDescent="0.25">
      <c r="G597" s="82" t="str">
        <f>IF(Dashboard!K597="P","P",IF(Dashboard!L597="B","B",""))</f>
        <v/>
      </c>
    </row>
    <row r="598" spans="7:7" x14ac:dyDescent="0.25">
      <c r="G598" s="82" t="str">
        <f>IF(Dashboard!K598="P","P",IF(Dashboard!L598="B","B",""))</f>
        <v/>
      </c>
    </row>
    <row r="599" spans="7:7" x14ac:dyDescent="0.25">
      <c r="G599" s="82" t="str">
        <f>IF(Dashboard!K599="P","P",IF(Dashboard!L599="B","B",""))</f>
        <v/>
      </c>
    </row>
    <row r="600" spans="7:7" x14ac:dyDescent="0.25">
      <c r="G600" s="82" t="str">
        <f>IF(Dashboard!K600="P","P",IF(Dashboard!L600="B","B",""))</f>
        <v/>
      </c>
    </row>
    <row r="601" spans="7:7" x14ac:dyDescent="0.25">
      <c r="G601" s="82" t="str">
        <f>IF(Dashboard!K601="P","P",IF(Dashboard!L601="B","B",""))</f>
        <v/>
      </c>
    </row>
    <row r="602" spans="7:7" x14ac:dyDescent="0.25">
      <c r="G602" s="82" t="str">
        <f>IF(Dashboard!K602="P","P",IF(Dashboard!L602="B","B",""))</f>
        <v/>
      </c>
    </row>
    <row r="603" spans="7:7" x14ac:dyDescent="0.25">
      <c r="G603" s="82" t="str">
        <f>IF(Dashboard!K603="P","P",IF(Dashboard!L603="B","B",""))</f>
        <v/>
      </c>
    </row>
    <row r="604" spans="7:7" x14ac:dyDescent="0.25">
      <c r="G604" s="82" t="str">
        <f>IF(Dashboard!K604="P","P",IF(Dashboard!L604="B","B",""))</f>
        <v/>
      </c>
    </row>
    <row r="605" spans="7:7" x14ac:dyDescent="0.25">
      <c r="G605" s="82" t="str">
        <f>IF(Dashboard!K605="P","P",IF(Dashboard!L605="B","B",""))</f>
        <v/>
      </c>
    </row>
    <row r="606" spans="7:7" x14ac:dyDescent="0.25">
      <c r="G606" s="82" t="str">
        <f>IF(Dashboard!K606="P","P",IF(Dashboard!L606="B","B",""))</f>
        <v/>
      </c>
    </row>
    <row r="607" spans="7:7" x14ac:dyDescent="0.25">
      <c r="G607" s="82" t="str">
        <f>IF(Dashboard!K607="P","P",IF(Dashboard!L607="B","B",""))</f>
        <v/>
      </c>
    </row>
    <row r="608" spans="7:7" x14ac:dyDescent="0.25">
      <c r="G608" s="82" t="str">
        <f>IF(Dashboard!K608="P","P",IF(Dashboard!L608="B","B",""))</f>
        <v/>
      </c>
    </row>
    <row r="609" spans="7:7" x14ac:dyDescent="0.25">
      <c r="G609" s="82" t="str">
        <f>IF(Dashboard!K609="P","P",IF(Dashboard!L609="B","B",""))</f>
        <v/>
      </c>
    </row>
    <row r="610" spans="7:7" x14ac:dyDescent="0.25">
      <c r="G610" s="82" t="str">
        <f>IF(Dashboard!K610="P","P",IF(Dashboard!L610="B","B",""))</f>
        <v/>
      </c>
    </row>
    <row r="611" spans="7:7" x14ac:dyDescent="0.25">
      <c r="G611" s="82" t="str">
        <f>IF(Dashboard!K611="P","P",IF(Dashboard!L611="B","B",""))</f>
        <v/>
      </c>
    </row>
    <row r="612" spans="7:7" x14ac:dyDescent="0.25">
      <c r="G612" s="82" t="str">
        <f>IF(Dashboard!K612="P","P",IF(Dashboard!L612="B","B",""))</f>
        <v/>
      </c>
    </row>
    <row r="613" spans="7:7" x14ac:dyDescent="0.25">
      <c r="G613" s="82" t="str">
        <f>IF(Dashboard!K613="P","P",IF(Dashboard!L613="B","B",""))</f>
        <v/>
      </c>
    </row>
    <row r="614" spans="7:7" x14ac:dyDescent="0.25">
      <c r="G614" s="82" t="str">
        <f>IF(Dashboard!K614="P","P",IF(Dashboard!L614="B","B",""))</f>
        <v/>
      </c>
    </row>
    <row r="615" spans="7:7" x14ac:dyDescent="0.25">
      <c r="G615" s="82" t="str">
        <f>IF(Dashboard!K615="P","P",IF(Dashboard!L615="B","B",""))</f>
        <v/>
      </c>
    </row>
    <row r="616" spans="7:7" x14ac:dyDescent="0.25">
      <c r="G616" s="82" t="str">
        <f>IF(Dashboard!K616="P","P",IF(Dashboard!L616="B","B",""))</f>
        <v/>
      </c>
    </row>
    <row r="617" spans="7:7" x14ac:dyDescent="0.25">
      <c r="G617" s="82" t="str">
        <f>IF(Dashboard!K617="P","P",IF(Dashboard!L617="B","B",""))</f>
        <v/>
      </c>
    </row>
    <row r="618" spans="7:7" x14ac:dyDescent="0.25">
      <c r="G618" s="82" t="str">
        <f>IF(Dashboard!K618="P","P",IF(Dashboard!L618="B","B",""))</f>
        <v/>
      </c>
    </row>
    <row r="619" spans="7:7" x14ac:dyDescent="0.25">
      <c r="G619" s="82" t="str">
        <f>IF(Dashboard!K619="P","P",IF(Dashboard!L619="B","B",""))</f>
        <v/>
      </c>
    </row>
    <row r="620" spans="7:7" x14ac:dyDescent="0.25">
      <c r="G620" s="82" t="str">
        <f>IF(Dashboard!K620="P","P",IF(Dashboard!L620="B","B",""))</f>
        <v/>
      </c>
    </row>
    <row r="621" spans="7:7" x14ac:dyDescent="0.25">
      <c r="G621" s="82" t="str">
        <f>IF(Dashboard!K621="P","P",IF(Dashboard!L621="B","B",""))</f>
        <v/>
      </c>
    </row>
    <row r="622" spans="7:7" x14ac:dyDescent="0.25">
      <c r="G622" s="82" t="str">
        <f>IF(Dashboard!K622="P","P",IF(Dashboard!L622="B","B",""))</f>
        <v/>
      </c>
    </row>
    <row r="623" spans="7:7" x14ac:dyDescent="0.25">
      <c r="G623" s="82" t="str">
        <f>IF(Dashboard!K623="P","P",IF(Dashboard!L623="B","B",""))</f>
        <v/>
      </c>
    </row>
    <row r="624" spans="7:7" x14ac:dyDescent="0.25">
      <c r="G624" s="82" t="str">
        <f>IF(Dashboard!K624="P","P",IF(Dashboard!L624="B","B",""))</f>
        <v/>
      </c>
    </row>
    <row r="625" spans="7:7" x14ac:dyDescent="0.25">
      <c r="G625" s="82" t="str">
        <f>IF(Dashboard!K625="P","P",IF(Dashboard!L625="B","B",""))</f>
        <v/>
      </c>
    </row>
    <row r="626" spans="7:7" x14ac:dyDescent="0.25">
      <c r="G626" s="82" t="str">
        <f>IF(Dashboard!K626="P","P",IF(Dashboard!L626="B","B",""))</f>
        <v/>
      </c>
    </row>
    <row r="627" spans="7:7" x14ac:dyDescent="0.25">
      <c r="G627" s="82" t="str">
        <f>IF(Dashboard!K627="P","P",IF(Dashboard!L627="B","B",""))</f>
        <v/>
      </c>
    </row>
    <row r="628" spans="7:7" x14ac:dyDescent="0.25">
      <c r="G628" s="82" t="str">
        <f>IF(Dashboard!K628="P","P",IF(Dashboard!L628="B","B",""))</f>
        <v/>
      </c>
    </row>
    <row r="629" spans="7:7" x14ac:dyDescent="0.25">
      <c r="G629" s="82" t="str">
        <f>IF(Dashboard!K629="P","P",IF(Dashboard!L629="B","B",""))</f>
        <v/>
      </c>
    </row>
    <row r="630" spans="7:7" x14ac:dyDescent="0.25">
      <c r="G630" s="82" t="str">
        <f>IF(Dashboard!K630="P","P",IF(Dashboard!L630="B","B",""))</f>
        <v/>
      </c>
    </row>
    <row r="631" spans="7:7" x14ac:dyDescent="0.25">
      <c r="G631" s="82" t="str">
        <f>IF(Dashboard!K631="P","P",IF(Dashboard!L631="B","B",""))</f>
        <v/>
      </c>
    </row>
    <row r="632" spans="7:7" x14ac:dyDescent="0.25">
      <c r="G632" s="82" t="str">
        <f>IF(Dashboard!K632="P","P",IF(Dashboard!L632="B","B",""))</f>
        <v/>
      </c>
    </row>
    <row r="633" spans="7:7" x14ac:dyDescent="0.25">
      <c r="G633" s="82" t="str">
        <f>IF(Dashboard!K633="P","P",IF(Dashboard!L633="B","B",""))</f>
        <v/>
      </c>
    </row>
    <row r="634" spans="7:7" x14ac:dyDescent="0.25">
      <c r="G634" s="82" t="str">
        <f>IF(Dashboard!K634="P","P",IF(Dashboard!L634="B","B",""))</f>
        <v/>
      </c>
    </row>
    <row r="635" spans="7:7" x14ac:dyDescent="0.25">
      <c r="G635" s="82" t="str">
        <f>IF(Dashboard!K635="P","P",IF(Dashboard!L635="B","B",""))</f>
        <v/>
      </c>
    </row>
    <row r="636" spans="7:7" x14ac:dyDescent="0.25">
      <c r="G636" s="82" t="str">
        <f>IF(Dashboard!K636="P","P",IF(Dashboard!L636="B","B",""))</f>
        <v/>
      </c>
    </row>
    <row r="637" spans="7:7" x14ac:dyDescent="0.25">
      <c r="G637" s="82" t="str">
        <f>IF(Dashboard!K637="P","P",IF(Dashboard!L637="B","B",""))</f>
        <v/>
      </c>
    </row>
    <row r="638" spans="7:7" x14ac:dyDescent="0.25">
      <c r="G638" s="82" t="str">
        <f>IF(Dashboard!K638="P","P",IF(Dashboard!L638="B","B",""))</f>
        <v/>
      </c>
    </row>
    <row r="639" spans="7:7" x14ac:dyDescent="0.25">
      <c r="G639" s="82" t="str">
        <f>IF(Dashboard!K639="P","P",IF(Dashboard!L639="B","B",""))</f>
        <v/>
      </c>
    </row>
    <row r="640" spans="7:7" x14ac:dyDescent="0.25">
      <c r="G640" s="82" t="str">
        <f>IF(Dashboard!K640="P","P",IF(Dashboard!L640="B","B",""))</f>
        <v/>
      </c>
    </row>
    <row r="641" spans="7:7" x14ac:dyDescent="0.25">
      <c r="G641" s="82" t="str">
        <f>IF(Dashboard!K641="P","P",IF(Dashboard!L641="B","B",""))</f>
        <v/>
      </c>
    </row>
    <row r="642" spans="7:7" x14ac:dyDescent="0.25">
      <c r="G642" s="82" t="str">
        <f>IF(Dashboard!K642="P","P",IF(Dashboard!L642="B","B",""))</f>
        <v/>
      </c>
    </row>
    <row r="643" spans="7:7" x14ac:dyDescent="0.25">
      <c r="G643" s="82" t="str">
        <f>IF(Dashboard!K643="P","P",IF(Dashboard!L643="B","B",""))</f>
        <v/>
      </c>
    </row>
    <row r="644" spans="7:7" x14ac:dyDescent="0.25">
      <c r="G644" s="82" t="str">
        <f>IF(Dashboard!K644="P","P",IF(Dashboard!L644="B","B",""))</f>
        <v/>
      </c>
    </row>
    <row r="645" spans="7:7" x14ac:dyDescent="0.25">
      <c r="G645" s="82" t="str">
        <f>IF(Dashboard!K645="P","P",IF(Dashboard!L645="B","B",""))</f>
        <v/>
      </c>
    </row>
    <row r="646" spans="7:7" x14ac:dyDescent="0.25">
      <c r="G646" s="82" t="str">
        <f>IF(Dashboard!K646="P","P",IF(Dashboard!L646="B","B",""))</f>
        <v/>
      </c>
    </row>
    <row r="647" spans="7:7" x14ac:dyDescent="0.25">
      <c r="G647" s="82" t="str">
        <f>IF(Dashboard!K647="P","P",IF(Dashboard!L647="B","B",""))</f>
        <v/>
      </c>
    </row>
    <row r="648" spans="7:7" x14ac:dyDescent="0.25">
      <c r="G648" s="82" t="str">
        <f>IF(Dashboard!K648="P","P",IF(Dashboard!L648="B","B",""))</f>
        <v/>
      </c>
    </row>
    <row r="649" spans="7:7" x14ac:dyDescent="0.25">
      <c r="G649" s="82" t="str">
        <f>IF(Dashboard!K649="P","P",IF(Dashboard!L649="B","B",""))</f>
        <v/>
      </c>
    </row>
    <row r="650" spans="7:7" x14ac:dyDescent="0.25">
      <c r="G650" s="82" t="str">
        <f>IF(Dashboard!K650="P","P",IF(Dashboard!L650="B","B",""))</f>
        <v/>
      </c>
    </row>
    <row r="651" spans="7:7" x14ac:dyDescent="0.25">
      <c r="G651" s="82" t="str">
        <f>IF(Dashboard!K651="P","P",IF(Dashboard!L651="B","B",""))</f>
        <v/>
      </c>
    </row>
    <row r="652" spans="7:7" x14ac:dyDescent="0.25">
      <c r="G652" s="82" t="str">
        <f>IF(Dashboard!K652="P","P",IF(Dashboard!L652="B","B",""))</f>
        <v/>
      </c>
    </row>
    <row r="653" spans="7:7" x14ac:dyDescent="0.25">
      <c r="G653" s="82" t="str">
        <f>IF(Dashboard!K653="P","P",IF(Dashboard!L653="B","B",""))</f>
        <v/>
      </c>
    </row>
    <row r="654" spans="7:7" x14ac:dyDescent="0.25">
      <c r="G654" s="82" t="str">
        <f>IF(Dashboard!K654="P","P",IF(Dashboard!L654="B","B",""))</f>
        <v/>
      </c>
    </row>
    <row r="655" spans="7:7" x14ac:dyDescent="0.25">
      <c r="G655" s="82" t="str">
        <f>IF(Dashboard!K655="P","P",IF(Dashboard!L655="B","B",""))</f>
        <v/>
      </c>
    </row>
    <row r="656" spans="7:7" x14ac:dyDescent="0.25">
      <c r="G656" s="82" t="str">
        <f>IF(Dashboard!K656="P","P",IF(Dashboard!L656="B","B",""))</f>
        <v/>
      </c>
    </row>
    <row r="657" spans="7:7" x14ac:dyDescent="0.25">
      <c r="G657" s="82" t="str">
        <f>IF(Dashboard!K657="P","P",IF(Dashboard!L657="B","B",""))</f>
        <v/>
      </c>
    </row>
    <row r="658" spans="7:7" x14ac:dyDescent="0.25">
      <c r="G658" s="82" t="str">
        <f>IF(Dashboard!K658="P","P",IF(Dashboard!L658="B","B",""))</f>
        <v/>
      </c>
    </row>
    <row r="659" spans="7:7" x14ac:dyDescent="0.25">
      <c r="G659" s="82" t="str">
        <f>IF(Dashboard!K659="P","P",IF(Dashboard!L659="B","B",""))</f>
        <v/>
      </c>
    </row>
    <row r="660" spans="7:7" x14ac:dyDescent="0.25">
      <c r="G660" s="82" t="str">
        <f>IF(Dashboard!K660="P","P",IF(Dashboard!L660="B","B",""))</f>
        <v/>
      </c>
    </row>
    <row r="661" spans="7:7" x14ac:dyDescent="0.25">
      <c r="G661" s="82" t="str">
        <f>IF(Dashboard!K661="P","P",IF(Dashboard!L661="B","B",""))</f>
        <v/>
      </c>
    </row>
    <row r="662" spans="7:7" x14ac:dyDescent="0.25">
      <c r="G662" s="82" t="str">
        <f>IF(Dashboard!K662="P","P",IF(Dashboard!L662="B","B",""))</f>
        <v/>
      </c>
    </row>
    <row r="663" spans="7:7" x14ac:dyDescent="0.25">
      <c r="G663" s="82" t="str">
        <f>IF(Dashboard!K663="P","P",IF(Dashboard!L663="B","B",""))</f>
        <v/>
      </c>
    </row>
    <row r="664" spans="7:7" x14ac:dyDescent="0.25">
      <c r="G664" s="82" t="str">
        <f>IF(Dashboard!K664="P","P",IF(Dashboard!L664="B","B",""))</f>
        <v/>
      </c>
    </row>
    <row r="665" spans="7:7" x14ac:dyDescent="0.25">
      <c r="G665" s="82" t="str">
        <f>IF(Dashboard!K665="P","P",IF(Dashboard!L665="B","B",""))</f>
        <v/>
      </c>
    </row>
    <row r="666" spans="7:7" x14ac:dyDescent="0.25">
      <c r="G666" s="82" t="str">
        <f>IF(Dashboard!K666="P","P",IF(Dashboard!L666="B","B",""))</f>
        <v/>
      </c>
    </row>
    <row r="667" spans="7:7" x14ac:dyDescent="0.25">
      <c r="G667" s="82" t="str">
        <f>IF(Dashboard!K667="P","P",IF(Dashboard!L667="B","B",""))</f>
        <v/>
      </c>
    </row>
    <row r="668" spans="7:7" x14ac:dyDescent="0.25">
      <c r="G668" s="82" t="str">
        <f>IF(Dashboard!K668="P","P",IF(Dashboard!L668="B","B",""))</f>
        <v/>
      </c>
    </row>
    <row r="669" spans="7:7" x14ac:dyDescent="0.25">
      <c r="G669" s="82" t="str">
        <f>IF(Dashboard!K669="P","P",IF(Dashboard!L669="B","B",""))</f>
        <v/>
      </c>
    </row>
    <row r="670" spans="7:7" x14ac:dyDescent="0.25">
      <c r="G670" s="82" t="str">
        <f>IF(Dashboard!K670="P","P",IF(Dashboard!L670="B","B",""))</f>
        <v/>
      </c>
    </row>
    <row r="671" spans="7:7" x14ac:dyDescent="0.25">
      <c r="G671" s="82" t="str">
        <f>IF(Dashboard!K671="P","P",IF(Dashboard!L671="B","B",""))</f>
        <v/>
      </c>
    </row>
    <row r="672" spans="7:7" x14ac:dyDescent="0.25">
      <c r="G672" s="82" t="str">
        <f>IF(Dashboard!K672="P","P",IF(Dashboard!L672="B","B",""))</f>
        <v/>
      </c>
    </row>
    <row r="673" spans="7:7" x14ac:dyDescent="0.25">
      <c r="G673" s="82" t="str">
        <f>IF(Dashboard!K673="P","P",IF(Dashboard!L673="B","B",""))</f>
        <v/>
      </c>
    </row>
    <row r="674" spans="7:7" x14ac:dyDescent="0.25">
      <c r="G674" s="82" t="str">
        <f>IF(Dashboard!K674="P","P",IF(Dashboard!L674="B","B",""))</f>
        <v/>
      </c>
    </row>
    <row r="675" spans="7:7" x14ac:dyDescent="0.25">
      <c r="G675" s="82" t="str">
        <f>IF(Dashboard!K675="P","P",IF(Dashboard!L675="B","B",""))</f>
        <v/>
      </c>
    </row>
    <row r="676" spans="7:7" x14ac:dyDescent="0.25">
      <c r="G676" s="82" t="str">
        <f>IF(Dashboard!K676="P","P",IF(Dashboard!L676="B","B",""))</f>
        <v/>
      </c>
    </row>
    <row r="677" spans="7:7" x14ac:dyDescent="0.25">
      <c r="G677" s="82" t="str">
        <f>IF(Dashboard!K677="P","P",IF(Dashboard!L677="B","B",""))</f>
        <v/>
      </c>
    </row>
    <row r="678" spans="7:7" x14ac:dyDescent="0.25">
      <c r="G678" s="82" t="str">
        <f>IF(Dashboard!K678="P","P",IF(Dashboard!L678="B","B",""))</f>
        <v/>
      </c>
    </row>
    <row r="679" spans="7:7" x14ac:dyDescent="0.25">
      <c r="G679" s="82" t="str">
        <f>IF(Dashboard!K679="P","P",IF(Dashboard!L679="B","B",""))</f>
        <v/>
      </c>
    </row>
    <row r="680" spans="7:7" x14ac:dyDescent="0.25">
      <c r="G680" s="82" t="str">
        <f>IF(Dashboard!K680="P","P",IF(Dashboard!L680="B","B",""))</f>
        <v/>
      </c>
    </row>
    <row r="681" spans="7:7" x14ac:dyDescent="0.25">
      <c r="G681" s="82" t="str">
        <f>IF(Dashboard!K681="P","P",IF(Dashboard!L681="B","B",""))</f>
        <v/>
      </c>
    </row>
    <row r="682" spans="7:7" x14ac:dyDescent="0.25">
      <c r="G682" s="82" t="str">
        <f>IF(Dashboard!K682="P","P",IF(Dashboard!L682="B","B",""))</f>
        <v/>
      </c>
    </row>
    <row r="683" spans="7:7" x14ac:dyDescent="0.25">
      <c r="G683" s="82" t="str">
        <f>IF(Dashboard!K683="P","P",IF(Dashboard!L683="B","B",""))</f>
        <v/>
      </c>
    </row>
    <row r="684" spans="7:7" x14ac:dyDescent="0.25">
      <c r="G684" s="82" t="str">
        <f>IF(Dashboard!K684="P","P",IF(Dashboard!L684="B","B",""))</f>
        <v/>
      </c>
    </row>
    <row r="685" spans="7:7" x14ac:dyDescent="0.25">
      <c r="G685" s="82" t="str">
        <f>IF(Dashboard!K685="P","P",IF(Dashboard!L685="B","B",""))</f>
        <v/>
      </c>
    </row>
    <row r="686" spans="7:7" x14ac:dyDescent="0.25">
      <c r="G686" s="82" t="str">
        <f>IF(Dashboard!K686="P","P",IF(Dashboard!L686="B","B",""))</f>
        <v/>
      </c>
    </row>
    <row r="687" spans="7:7" x14ac:dyDescent="0.25">
      <c r="G687" s="82" t="str">
        <f>IF(Dashboard!K687="P","P",IF(Dashboard!L687="B","B",""))</f>
        <v/>
      </c>
    </row>
    <row r="688" spans="7:7" x14ac:dyDescent="0.25">
      <c r="G688" s="82" t="str">
        <f>IF(Dashboard!K688="P","P",IF(Dashboard!L688="B","B",""))</f>
        <v/>
      </c>
    </row>
    <row r="689" spans="7:7" x14ac:dyDescent="0.25">
      <c r="G689" s="82" t="str">
        <f>IF(Dashboard!K689="P","P",IF(Dashboard!L689="B","B",""))</f>
        <v/>
      </c>
    </row>
    <row r="690" spans="7:7" x14ac:dyDescent="0.25">
      <c r="G690" s="82" t="str">
        <f>IF(Dashboard!K690="P","P",IF(Dashboard!L690="B","B",""))</f>
        <v/>
      </c>
    </row>
    <row r="691" spans="7:7" x14ac:dyDescent="0.25">
      <c r="G691" s="82" t="str">
        <f>IF(Dashboard!K691="P","P",IF(Dashboard!L691="B","B",""))</f>
        <v/>
      </c>
    </row>
    <row r="692" spans="7:7" x14ac:dyDescent="0.25">
      <c r="G692" s="82" t="str">
        <f>IF(Dashboard!K692="P","P",IF(Dashboard!L692="B","B",""))</f>
        <v/>
      </c>
    </row>
    <row r="693" spans="7:7" x14ac:dyDescent="0.25">
      <c r="G693" s="82" t="str">
        <f>IF(Dashboard!K693="P","P",IF(Dashboard!L693="B","B",""))</f>
        <v/>
      </c>
    </row>
    <row r="694" spans="7:7" x14ac:dyDescent="0.25">
      <c r="G694" s="82" t="str">
        <f>IF(Dashboard!K694="P","P",IF(Dashboard!L694="B","B",""))</f>
        <v/>
      </c>
    </row>
    <row r="695" spans="7:7" x14ac:dyDescent="0.25">
      <c r="G695" s="82" t="str">
        <f>IF(Dashboard!K695="P","P",IF(Dashboard!L695="B","B",""))</f>
        <v/>
      </c>
    </row>
    <row r="696" spans="7:7" x14ac:dyDescent="0.25">
      <c r="G696" s="82" t="str">
        <f>IF(Dashboard!K696="P","P",IF(Dashboard!L696="B","B",""))</f>
        <v/>
      </c>
    </row>
    <row r="697" spans="7:7" x14ac:dyDescent="0.25">
      <c r="G697" s="82" t="str">
        <f>IF(Dashboard!K697="P","P",IF(Dashboard!L697="B","B",""))</f>
        <v/>
      </c>
    </row>
    <row r="698" spans="7:7" x14ac:dyDescent="0.25">
      <c r="G698" s="82" t="str">
        <f>IF(Dashboard!K698="P","P",IF(Dashboard!L698="B","B",""))</f>
        <v/>
      </c>
    </row>
    <row r="699" spans="7:7" x14ac:dyDescent="0.25">
      <c r="G699" s="82" t="str">
        <f>IF(Dashboard!K699="P","P",IF(Dashboard!L699="B","B",""))</f>
        <v/>
      </c>
    </row>
    <row r="700" spans="7:7" x14ac:dyDescent="0.25">
      <c r="G700" s="82" t="str">
        <f>IF(Dashboard!K700="P","P",IF(Dashboard!L700="B","B",""))</f>
        <v/>
      </c>
    </row>
    <row r="701" spans="7:7" x14ac:dyDescent="0.25">
      <c r="G701" s="82" t="str">
        <f>IF(Dashboard!K701="P","P",IF(Dashboard!L701="B","B",""))</f>
        <v/>
      </c>
    </row>
    <row r="702" spans="7:7" x14ac:dyDescent="0.25">
      <c r="G702" s="82" t="str">
        <f>IF(Dashboard!K702="P","P",IF(Dashboard!L702="B","B",""))</f>
        <v/>
      </c>
    </row>
    <row r="703" spans="7:7" x14ac:dyDescent="0.25">
      <c r="G703" s="82" t="str">
        <f>IF(Dashboard!K703="P","P",IF(Dashboard!L703="B","B",""))</f>
        <v/>
      </c>
    </row>
    <row r="704" spans="7:7" x14ac:dyDescent="0.25">
      <c r="G704" s="82" t="str">
        <f>IF(Dashboard!K704="P","P",IF(Dashboard!L704="B","B",""))</f>
        <v/>
      </c>
    </row>
    <row r="705" spans="7:7" x14ac:dyDescent="0.25">
      <c r="G705" s="82" t="str">
        <f>IF(Dashboard!K705="P","P",IF(Dashboard!L705="B","B",""))</f>
        <v/>
      </c>
    </row>
    <row r="706" spans="7:7" x14ac:dyDescent="0.25">
      <c r="G706" s="82" t="str">
        <f>IF(Dashboard!K706="P","P",IF(Dashboard!L706="B","B",""))</f>
        <v/>
      </c>
    </row>
    <row r="707" spans="7:7" x14ac:dyDescent="0.25">
      <c r="G707" s="82" t="str">
        <f>IF(Dashboard!K707="P","P",IF(Dashboard!L707="B","B",""))</f>
        <v/>
      </c>
    </row>
    <row r="708" spans="7:7" x14ac:dyDescent="0.25">
      <c r="G708" s="82" t="str">
        <f>IF(Dashboard!K708="P","P",IF(Dashboard!L708="B","B",""))</f>
        <v/>
      </c>
    </row>
    <row r="709" spans="7:7" x14ac:dyDescent="0.25">
      <c r="G709" s="82" t="str">
        <f>IF(Dashboard!K709="P","P",IF(Dashboard!L709="B","B",""))</f>
        <v/>
      </c>
    </row>
    <row r="710" spans="7:7" x14ac:dyDescent="0.25">
      <c r="G710" s="82" t="str">
        <f>IF(Dashboard!K710="P","P",IF(Dashboard!L710="B","B",""))</f>
        <v/>
      </c>
    </row>
    <row r="711" spans="7:7" x14ac:dyDescent="0.25">
      <c r="G711" s="82" t="str">
        <f>IF(Dashboard!K711="P","P",IF(Dashboard!L711="B","B",""))</f>
        <v/>
      </c>
    </row>
    <row r="712" spans="7:7" x14ac:dyDescent="0.25">
      <c r="G712" s="82" t="str">
        <f>IF(Dashboard!K712="P","P",IF(Dashboard!L712="B","B",""))</f>
        <v/>
      </c>
    </row>
    <row r="713" spans="7:7" x14ac:dyDescent="0.25">
      <c r="G713" s="82" t="str">
        <f>IF(Dashboard!K713="P","P",IF(Dashboard!L713="B","B",""))</f>
        <v/>
      </c>
    </row>
    <row r="714" spans="7:7" x14ac:dyDescent="0.25">
      <c r="G714" s="82" t="str">
        <f>IF(Dashboard!K714="P","P",IF(Dashboard!L714="B","B",""))</f>
        <v/>
      </c>
    </row>
    <row r="715" spans="7:7" x14ac:dyDescent="0.25">
      <c r="G715" s="82" t="str">
        <f>IF(Dashboard!K715="P","P",IF(Dashboard!L715="B","B",""))</f>
        <v/>
      </c>
    </row>
    <row r="716" spans="7:7" x14ac:dyDescent="0.25">
      <c r="G716" s="82" t="str">
        <f>IF(Dashboard!K716="P","P",IF(Dashboard!L716="B","B",""))</f>
        <v/>
      </c>
    </row>
    <row r="717" spans="7:7" x14ac:dyDescent="0.25">
      <c r="G717" s="82" t="str">
        <f>IF(Dashboard!K717="P","P",IF(Dashboard!L717="B","B",""))</f>
        <v/>
      </c>
    </row>
    <row r="718" spans="7:7" x14ac:dyDescent="0.25">
      <c r="G718" s="82" t="str">
        <f>IF(Dashboard!K718="P","P",IF(Dashboard!L718="B","B",""))</f>
        <v/>
      </c>
    </row>
    <row r="719" spans="7:7" x14ac:dyDescent="0.25">
      <c r="G719" s="82" t="str">
        <f>IF(Dashboard!K719="P","P",IF(Dashboard!L719="B","B",""))</f>
        <v/>
      </c>
    </row>
    <row r="720" spans="7:7" x14ac:dyDescent="0.25">
      <c r="G720" s="82" t="str">
        <f>IF(Dashboard!K720="P","P",IF(Dashboard!L720="B","B",""))</f>
        <v/>
      </c>
    </row>
    <row r="721" spans="7:7" x14ac:dyDescent="0.25">
      <c r="G721" s="82" t="str">
        <f>IF(Dashboard!K721="P","P",IF(Dashboard!L721="B","B",""))</f>
        <v/>
      </c>
    </row>
    <row r="722" spans="7:7" x14ac:dyDescent="0.25">
      <c r="G722" s="82" t="str">
        <f>IF(Dashboard!K722="P","P",IF(Dashboard!L722="B","B",""))</f>
        <v/>
      </c>
    </row>
    <row r="723" spans="7:7" x14ac:dyDescent="0.25">
      <c r="G723" s="82" t="str">
        <f>IF(Dashboard!K723="P","P",IF(Dashboard!L723="B","B",""))</f>
        <v/>
      </c>
    </row>
    <row r="724" spans="7:7" x14ac:dyDescent="0.25">
      <c r="G724" s="82" t="str">
        <f>IF(Dashboard!K724="P","P",IF(Dashboard!L724="B","B",""))</f>
        <v/>
      </c>
    </row>
    <row r="725" spans="7:7" x14ac:dyDescent="0.25">
      <c r="G725" s="82" t="str">
        <f>IF(Dashboard!K725="P","P",IF(Dashboard!L725="B","B",""))</f>
        <v/>
      </c>
    </row>
    <row r="726" spans="7:7" x14ac:dyDescent="0.25">
      <c r="G726" s="82" t="str">
        <f>IF(Dashboard!K726="P","P",IF(Dashboard!L726="B","B",""))</f>
        <v/>
      </c>
    </row>
    <row r="727" spans="7:7" x14ac:dyDescent="0.25">
      <c r="G727" s="82" t="str">
        <f>IF(Dashboard!K727="P","P",IF(Dashboard!L727="B","B",""))</f>
        <v/>
      </c>
    </row>
    <row r="728" spans="7:7" x14ac:dyDescent="0.25">
      <c r="G728" s="82" t="str">
        <f>IF(Dashboard!K728="P","P",IF(Dashboard!L728="B","B",""))</f>
        <v/>
      </c>
    </row>
    <row r="729" spans="7:7" x14ac:dyDescent="0.25">
      <c r="G729" s="82" t="str">
        <f>IF(Dashboard!K729="P","P",IF(Dashboard!L729="B","B",""))</f>
        <v/>
      </c>
    </row>
    <row r="730" spans="7:7" x14ac:dyDescent="0.25">
      <c r="G730" s="82" t="str">
        <f>IF(Dashboard!K730="P","P",IF(Dashboard!L730="B","B",""))</f>
        <v/>
      </c>
    </row>
    <row r="731" spans="7:7" x14ac:dyDescent="0.25">
      <c r="G731" s="82" t="str">
        <f>IF(Dashboard!K731="P","P",IF(Dashboard!L731="B","B",""))</f>
        <v/>
      </c>
    </row>
    <row r="732" spans="7:7" x14ac:dyDescent="0.25">
      <c r="G732" s="82" t="str">
        <f>IF(Dashboard!K732="P","P",IF(Dashboard!L732="B","B",""))</f>
        <v/>
      </c>
    </row>
    <row r="733" spans="7:7" x14ac:dyDescent="0.25">
      <c r="G733" s="82" t="str">
        <f>IF(Dashboard!K733="P","P",IF(Dashboard!L733="B","B",""))</f>
        <v/>
      </c>
    </row>
    <row r="734" spans="7:7" x14ac:dyDescent="0.25">
      <c r="G734" s="82" t="str">
        <f>IF(Dashboard!K734="P","P",IF(Dashboard!L734="B","B",""))</f>
        <v/>
      </c>
    </row>
    <row r="735" spans="7:7" x14ac:dyDescent="0.25">
      <c r="G735" s="82" t="str">
        <f>IF(Dashboard!K735="P","P",IF(Dashboard!L735="B","B",""))</f>
        <v/>
      </c>
    </row>
    <row r="736" spans="7:7" x14ac:dyDescent="0.25">
      <c r="G736" s="82" t="str">
        <f>IF(Dashboard!K736="P","P",IF(Dashboard!L736="B","B",""))</f>
        <v/>
      </c>
    </row>
    <row r="737" spans="7:7" x14ac:dyDescent="0.25">
      <c r="G737" s="82" t="str">
        <f>IF(Dashboard!K737="P","P",IF(Dashboard!L737="B","B",""))</f>
        <v/>
      </c>
    </row>
    <row r="738" spans="7:7" x14ac:dyDescent="0.25">
      <c r="G738" s="82" t="str">
        <f>IF(Dashboard!K738="P","P",IF(Dashboard!L738="B","B",""))</f>
        <v/>
      </c>
    </row>
    <row r="739" spans="7:7" x14ac:dyDescent="0.25">
      <c r="G739" s="82" t="str">
        <f>IF(Dashboard!K739="P","P",IF(Dashboard!L739="B","B",""))</f>
        <v/>
      </c>
    </row>
    <row r="740" spans="7:7" x14ac:dyDescent="0.25">
      <c r="G740" s="82" t="str">
        <f>IF(Dashboard!K740="P","P",IF(Dashboard!L740="B","B",""))</f>
        <v/>
      </c>
    </row>
    <row r="741" spans="7:7" x14ac:dyDescent="0.25">
      <c r="G741" s="82" t="str">
        <f>IF(Dashboard!K741="P","P",IF(Dashboard!L741="B","B",""))</f>
        <v/>
      </c>
    </row>
    <row r="742" spans="7:7" x14ac:dyDescent="0.25">
      <c r="G742" s="82" t="str">
        <f>IF(Dashboard!K742="P","P",IF(Dashboard!L742="B","B",""))</f>
        <v/>
      </c>
    </row>
    <row r="743" spans="7:7" x14ac:dyDescent="0.25">
      <c r="G743" s="82" t="str">
        <f>IF(Dashboard!K743="P","P",IF(Dashboard!L743="B","B",""))</f>
        <v/>
      </c>
    </row>
    <row r="744" spans="7:7" x14ac:dyDescent="0.25">
      <c r="G744" s="82" t="str">
        <f>IF(Dashboard!K744="P","P",IF(Dashboard!L744="B","B",""))</f>
        <v/>
      </c>
    </row>
    <row r="745" spans="7:7" x14ac:dyDescent="0.25">
      <c r="G745" s="82" t="str">
        <f>IF(Dashboard!K745="P","P",IF(Dashboard!L745="B","B",""))</f>
        <v/>
      </c>
    </row>
    <row r="746" spans="7:7" x14ac:dyDescent="0.25">
      <c r="G746" s="82" t="str">
        <f>IF(Dashboard!K746="P","P",IF(Dashboard!L746="B","B",""))</f>
        <v/>
      </c>
    </row>
    <row r="747" spans="7:7" x14ac:dyDescent="0.25">
      <c r="G747" s="82" t="str">
        <f>IF(Dashboard!K747="P","P",IF(Dashboard!L747="B","B",""))</f>
        <v/>
      </c>
    </row>
    <row r="748" spans="7:7" x14ac:dyDescent="0.25">
      <c r="G748" s="82" t="str">
        <f>IF(Dashboard!K748="P","P",IF(Dashboard!L748="B","B",""))</f>
        <v/>
      </c>
    </row>
    <row r="749" spans="7:7" x14ac:dyDescent="0.25">
      <c r="G749" s="82" t="str">
        <f>IF(Dashboard!K749="P","P",IF(Dashboard!L749="B","B",""))</f>
        <v/>
      </c>
    </row>
    <row r="750" spans="7:7" x14ac:dyDescent="0.25">
      <c r="G750" s="82" t="str">
        <f>IF(Dashboard!K750="P","P",IF(Dashboard!L750="B","B",""))</f>
        <v/>
      </c>
    </row>
    <row r="751" spans="7:7" x14ac:dyDescent="0.25">
      <c r="G751" s="82" t="str">
        <f>IF(Dashboard!K751="P","P",IF(Dashboard!L751="B","B",""))</f>
        <v/>
      </c>
    </row>
    <row r="752" spans="7:7" x14ac:dyDescent="0.25">
      <c r="G752" s="82" t="str">
        <f>IF(Dashboard!K752="P","P",IF(Dashboard!L752="B","B",""))</f>
        <v/>
      </c>
    </row>
    <row r="753" spans="7:7" x14ac:dyDescent="0.25">
      <c r="G753" s="82" t="str">
        <f>IF(Dashboard!K753="P","P",IF(Dashboard!L753="B","B",""))</f>
        <v/>
      </c>
    </row>
    <row r="754" spans="7:7" x14ac:dyDescent="0.25">
      <c r="G754" s="82" t="str">
        <f>IF(Dashboard!K754="P","P",IF(Dashboard!L754="B","B",""))</f>
        <v/>
      </c>
    </row>
    <row r="755" spans="7:7" x14ac:dyDescent="0.25">
      <c r="G755" s="82" t="str">
        <f>IF(Dashboard!K755="P","P",IF(Dashboard!L755="B","B",""))</f>
        <v/>
      </c>
    </row>
    <row r="756" spans="7:7" x14ac:dyDescent="0.25">
      <c r="G756" s="82" t="str">
        <f>IF(Dashboard!K756="P","P",IF(Dashboard!L756="B","B",""))</f>
        <v/>
      </c>
    </row>
    <row r="757" spans="7:7" x14ac:dyDescent="0.25">
      <c r="G757" s="82" t="str">
        <f>IF(Dashboard!K757="P","P",IF(Dashboard!L757="B","B",""))</f>
        <v/>
      </c>
    </row>
    <row r="758" spans="7:7" x14ac:dyDescent="0.25">
      <c r="G758" s="82" t="str">
        <f>IF(Dashboard!K758="P","P",IF(Dashboard!L758="B","B",""))</f>
        <v/>
      </c>
    </row>
    <row r="759" spans="7:7" x14ac:dyDescent="0.25">
      <c r="G759" s="82" t="str">
        <f>IF(Dashboard!K759="P","P",IF(Dashboard!L759="B","B",""))</f>
        <v/>
      </c>
    </row>
    <row r="760" spans="7:7" x14ac:dyDescent="0.25">
      <c r="G760" s="82" t="str">
        <f>IF(Dashboard!K760="P","P",IF(Dashboard!L760="B","B",""))</f>
        <v/>
      </c>
    </row>
    <row r="761" spans="7:7" x14ac:dyDescent="0.25">
      <c r="G761" s="82" t="str">
        <f>IF(Dashboard!K761="P","P",IF(Dashboard!L761="B","B",""))</f>
        <v/>
      </c>
    </row>
    <row r="762" spans="7:7" x14ac:dyDescent="0.25">
      <c r="G762" s="82" t="str">
        <f>IF(Dashboard!K762="P","P",IF(Dashboard!L762="B","B",""))</f>
        <v/>
      </c>
    </row>
    <row r="763" spans="7:7" x14ac:dyDescent="0.25">
      <c r="G763" s="82" t="str">
        <f>IF(Dashboard!K763="P","P",IF(Dashboard!L763="B","B",""))</f>
        <v/>
      </c>
    </row>
    <row r="764" spans="7:7" x14ac:dyDescent="0.25">
      <c r="G764" s="82" t="str">
        <f>IF(Dashboard!K764="P","P",IF(Dashboard!L764="B","B",""))</f>
        <v/>
      </c>
    </row>
    <row r="765" spans="7:7" x14ac:dyDescent="0.25">
      <c r="G765" s="82" t="str">
        <f>IF(Dashboard!K765="P","P",IF(Dashboard!L765="B","B",""))</f>
        <v/>
      </c>
    </row>
    <row r="766" spans="7:7" x14ac:dyDescent="0.25">
      <c r="G766" s="82" t="str">
        <f>IF(Dashboard!K766="P","P",IF(Dashboard!L766="B","B",""))</f>
        <v/>
      </c>
    </row>
    <row r="767" spans="7:7" x14ac:dyDescent="0.25">
      <c r="G767" s="82" t="str">
        <f>IF(Dashboard!K767="P","P",IF(Dashboard!L767="B","B",""))</f>
        <v/>
      </c>
    </row>
    <row r="768" spans="7:7" x14ac:dyDescent="0.25">
      <c r="G768" s="82" t="str">
        <f>IF(Dashboard!K768="P","P",IF(Dashboard!L768="B","B",""))</f>
        <v/>
      </c>
    </row>
    <row r="769" spans="7:7" x14ac:dyDescent="0.25">
      <c r="G769" s="82" t="str">
        <f>IF(Dashboard!K769="P","P",IF(Dashboard!L769="B","B",""))</f>
        <v/>
      </c>
    </row>
    <row r="770" spans="7:7" x14ac:dyDescent="0.25">
      <c r="G770" s="82" t="str">
        <f>IF(Dashboard!K770="P","P",IF(Dashboard!L770="B","B",""))</f>
        <v/>
      </c>
    </row>
    <row r="771" spans="7:7" x14ac:dyDescent="0.25">
      <c r="G771" s="82" t="str">
        <f>IF(Dashboard!K771="P","P",IF(Dashboard!L771="B","B",""))</f>
        <v/>
      </c>
    </row>
    <row r="772" spans="7:7" x14ac:dyDescent="0.25">
      <c r="G772" s="82" t="str">
        <f>IF(Dashboard!K772="P","P",IF(Dashboard!L772="B","B",""))</f>
        <v/>
      </c>
    </row>
    <row r="773" spans="7:7" x14ac:dyDescent="0.25">
      <c r="G773" s="82" t="str">
        <f>IF(Dashboard!K773="P","P",IF(Dashboard!L773="B","B",""))</f>
        <v/>
      </c>
    </row>
    <row r="774" spans="7:7" x14ac:dyDescent="0.25">
      <c r="G774" s="82" t="str">
        <f>IF(Dashboard!K774="P","P",IF(Dashboard!L774="B","B",""))</f>
        <v/>
      </c>
    </row>
    <row r="775" spans="7:7" x14ac:dyDescent="0.25">
      <c r="G775" s="82" t="str">
        <f>IF(Dashboard!K775="P","P",IF(Dashboard!L775="B","B",""))</f>
        <v/>
      </c>
    </row>
    <row r="776" spans="7:7" x14ac:dyDescent="0.25">
      <c r="G776" s="82" t="str">
        <f>IF(Dashboard!K776="P","P",IF(Dashboard!L776="B","B",""))</f>
        <v/>
      </c>
    </row>
    <row r="777" spans="7:7" x14ac:dyDescent="0.25">
      <c r="G777" s="82" t="str">
        <f>IF(Dashboard!K777="P","P",IF(Dashboard!L777="B","B",""))</f>
        <v/>
      </c>
    </row>
    <row r="778" spans="7:7" x14ac:dyDescent="0.25">
      <c r="G778" s="82" t="str">
        <f>IF(Dashboard!K778="P","P",IF(Dashboard!L778="B","B",""))</f>
        <v/>
      </c>
    </row>
    <row r="779" spans="7:7" x14ac:dyDescent="0.25">
      <c r="G779" s="82" t="str">
        <f>IF(Dashboard!K779="P","P",IF(Dashboard!L779="B","B",""))</f>
        <v/>
      </c>
    </row>
    <row r="780" spans="7:7" x14ac:dyDescent="0.25">
      <c r="G780" s="82" t="str">
        <f>IF(Dashboard!K780="P","P",IF(Dashboard!L780="B","B",""))</f>
        <v/>
      </c>
    </row>
    <row r="781" spans="7:7" x14ac:dyDescent="0.25">
      <c r="G781" s="82" t="str">
        <f>IF(Dashboard!K781="P","P",IF(Dashboard!L781="B","B",""))</f>
        <v/>
      </c>
    </row>
    <row r="782" spans="7:7" x14ac:dyDescent="0.25">
      <c r="G782" s="82" t="str">
        <f>IF(Dashboard!K782="P","P",IF(Dashboard!L782="B","B",""))</f>
        <v/>
      </c>
    </row>
    <row r="783" spans="7:7" x14ac:dyDescent="0.25">
      <c r="G783" s="82" t="str">
        <f>IF(Dashboard!K783="P","P",IF(Dashboard!L783="B","B",""))</f>
        <v/>
      </c>
    </row>
    <row r="784" spans="7:7" x14ac:dyDescent="0.25">
      <c r="G784" s="82" t="str">
        <f>IF(Dashboard!K784="P","P",IF(Dashboard!L784="B","B",""))</f>
        <v/>
      </c>
    </row>
    <row r="785" spans="7:7" x14ac:dyDescent="0.25">
      <c r="G785" s="82" t="str">
        <f>IF(Dashboard!K785="P","P",IF(Dashboard!L785="B","B",""))</f>
        <v/>
      </c>
    </row>
    <row r="786" spans="7:7" x14ac:dyDescent="0.25">
      <c r="G786" s="82" t="str">
        <f>IF(Dashboard!K786="P","P",IF(Dashboard!L786="B","B",""))</f>
        <v/>
      </c>
    </row>
    <row r="787" spans="7:7" x14ac:dyDescent="0.25">
      <c r="G787" s="82" t="str">
        <f>IF(Dashboard!K787="P","P",IF(Dashboard!L787="B","B",""))</f>
        <v/>
      </c>
    </row>
    <row r="788" spans="7:7" x14ac:dyDescent="0.25">
      <c r="G788" s="82" t="str">
        <f>IF(Dashboard!K788="P","P",IF(Dashboard!L788="B","B",""))</f>
        <v/>
      </c>
    </row>
    <row r="789" spans="7:7" x14ac:dyDescent="0.25">
      <c r="G789" s="82" t="str">
        <f>IF(Dashboard!K789="P","P",IF(Dashboard!L789="B","B",""))</f>
        <v/>
      </c>
    </row>
    <row r="790" spans="7:7" x14ac:dyDescent="0.25">
      <c r="G790" s="82" t="str">
        <f>IF(Dashboard!K790="P","P",IF(Dashboard!L790="B","B",""))</f>
        <v/>
      </c>
    </row>
    <row r="791" spans="7:7" x14ac:dyDescent="0.25">
      <c r="G791" s="82" t="str">
        <f>IF(Dashboard!K791="P","P",IF(Dashboard!L791="B","B",""))</f>
        <v/>
      </c>
    </row>
    <row r="792" spans="7:7" x14ac:dyDescent="0.25">
      <c r="G792" s="82" t="str">
        <f>IF(Dashboard!K792="P","P",IF(Dashboard!L792="B","B",""))</f>
        <v/>
      </c>
    </row>
    <row r="793" spans="7:7" x14ac:dyDescent="0.25">
      <c r="G793" s="82" t="str">
        <f>IF(Dashboard!K793="P","P",IF(Dashboard!L793="B","B",""))</f>
        <v/>
      </c>
    </row>
    <row r="794" spans="7:7" x14ac:dyDescent="0.25">
      <c r="G794" s="82" t="str">
        <f>IF(Dashboard!K794="P","P",IF(Dashboard!L794="B","B",""))</f>
        <v/>
      </c>
    </row>
    <row r="795" spans="7:7" x14ac:dyDescent="0.25">
      <c r="G795" s="82" t="str">
        <f>IF(Dashboard!K795="P","P",IF(Dashboard!L795="B","B",""))</f>
        <v/>
      </c>
    </row>
    <row r="796" spans="7:7" x14ac:dyDescent="0.25">
      <c r="G796" s="82" t="str">
        <f>IF(Dashboard!K796="P","P",IF(Dashboard!L796="B","B",""))</f>
        <v/>
      </c>
    </row>
    <row r="797" spans="7:7" x14ac:dyDescent="0.25">
      <c r="G797" s="82" t="str">
        <f>IF(Dashboard!K797="P","P",IF(Dashboard!L797="B","B",""))</f>
        <v/>
      </c>
    </row>
    <row r="798" spans="7:7" x14ac:dyDescent="0.25">
      <c r="G798" s="82" t="str">
        <f>IF(Dashboard!K798="P","P",IF(Dashboard!L798="B","B",""))</f>
        <v/>
      </c>
    </row>
    <row r="799" spans="7:7" x14ac:dyDescent="0.25">
      <c r="G799" s="82" t="str">
        <f>IF(Dashboard!K799="P","P",IF(Dashboard!L799="B","B",""))</f>
        <v/>
      </c>
    </row>
    <row r="800" spans="7:7" x14ac:dyDescent="0.25">
      <c r="G800" s="82" t="str">
        <f>IF(Dashboard!K800="P","P",IF(Dashboard!L800="B","B",""))</f>
        <v/>
      </c>
    </row>
    <row r="801" spans="7:7" x14ac:dyDescent="0.25">
      <c r="G801" s="82" t="str">
        <f>IF(Dashboard!K801="P","P",IF(Dashboard!L801="B","B",""))</f>
        <v/>
      </c>
    </row>
    <row r="802" spans="7:7" x14ac:dyDescent="0.25">
      <c r="G802" s="82" t="str">
        <f>IF(Dashboard!K802="P","P",IF(Dashboard!L802="B","B",""))</f>
        <v/>
      </c>
    </row>
    <row r="803" spans="7:7" x14ac:dyDescent="0.25">
      <c r="G803" s="82" t="str">
        <f>IF(Dashboard!K803="P","P",IF(Dashboard!L803="B","B",""))</f>
        <v/>
      </c>
    </row>
    <row r="804" spans="7:7" x14ac:dyDescent="0.25">
      <c r="G804" s="82" t="str">
        <f>IF(Dashboard!K804="P","P",IF(Dashboard!L804="B","B",""))</f>
        <v/>
      </c>
    </row>
    <row r="805" spans="7:7" x14ac:dyDescent="0.25">
      <c r="G805" s="82" t="str">
        <f>IF(Dashboard!K805="P","P",IF(Dashboard!L805="B","B",""))</f>
        <v/>
      </c>
    </row>
    <row r="806" spans="7:7" x14ac:dyDescent="0.25">
      <c r="G806" s="82" t="str">
        <f>IF(Dashboard!K806="P","P",IF(Dashboard!L806="B","B",""))</f>
        <v/>
      </c>
    </row>
    <row r="807" spans="7:7" x14ac:dyDescent="0.25">
      <c r="G807" s="82" t="str">
        <f>IF(Dashboard!K807="P","P",IF(Dashboard!L807="B","B",""))</f>
        <v/>
      </c>
    </row>
    <row r="808" spans="7:7" x14ac:dyDescent="0.25">
      <c r="G808" s="82" t="str">
        <f>IF(Dashboard!K808="P","P",IF(Dashboard!L808="B","B",""))</f>
        <v/>
      </c>
    </row>
    <row r="809" spans="7:7" x14ac:dyDescent="0.25">
      <c r="G809" s="82" t="str">
        <f>IF(Dashboard!K809="P","P",IF(Dashboard!L809="B","B",""))</f>
        <v/>
      </c>
    </row>
    <row r="810" spans="7:7" x14ac:dyDescent="0.25">
      <c r="G810" s="82" t="str">
        <f>IF(Dashboard!K810="P","P",IF(Dashboard!L810="B","B",""))</f>
        <v/>
      </c>
    </row>
    <row r="811" spans="7:7" x14ac:dyDescent="0.25">
      <c r="G811" s="82" t="str">
        <f>IF(Dashboard!K811="P","P",IF(Dashboard!L811="B","B",""))</f>
        <v/>
      </c>
    </row>
    <row r="812" spans="7:7" x14ac:dyDescent="0.25">
      <c r="G812" s="82" t="str">
        <f>IF(Dashboard!K812="P","P",IF(Dashboard!L812="B","B",""))</f>
        <v/>
      </c>
    </row>
    <row r="813" spans="7:7" x14ac:dyDescent="0.25">
      <c r="G813" s="82" t="str">
        <f>IF(Dashboard!K813="P","P",IF(Dashboard!L813="B","B",""))</f>
        <v/>
      </c>
    </row>
    <row r="814" spans="7:7" x14ac:dyDescent="0.25">
      <c r="G814" s="82" t="str">
        <f>IF(Dashboard!K814="P","P",IF(Dashboard!L814="B","B",""))</f>
        <v/>
      </c>
    </row>
    <row r="815" spans="7:7" x14ac:dyDescent="0.25">
      <c r="G815" s="82" t="str">
        <f>IF(Dashboard!K815="P","P",IF(Dashboard!L815="B","B",""))</f>
        <v/>
      </c>
    </row>
    <row r="816" spans="7:7" x14ac:dyDescent="0.25">
      <c r="G816" s="82" t="str">
        <f>IF(Dashboard!K816="P","P",IF(Dashboard!L816="B","B",""))</f>
        <v/>
      </c>
    </row>
    <row r="817" spans="7:7" x14ac:dyDescent="0.25">
      <c r="G817" s="82" t="str">
        <f>IF(Dashboard!K817="P","P",IF(Dashboard!L817="B","B",""))</f>
        <v/>
      </c>
    </row>
    <row r="818" spans="7:7" x14ac:dyDescent="0.25">
      <c r="G818" s="82" t="str">
        <f>IF(Dashboard!K818="P","P",IF(Dashboard!L818="B","B",""))</f>
        <v/>
      </c>
    </row>
    <row r="819" spans="7:7" x14ac:dyDescent="0.25">
      <c r="G819" s="82" t="str">
        <f>IF(Dashboard!K819="P","P",IF(Dashboard!L819="B","B",""))</f>
        <v/>
      </c>
    </row>
    <row r="820" spans="7:7" x14ac:dyDescent="0.25">
      <c r="G820" s="82" t="str">
        <f>IF(Dashboard!K820="P","P",IF(Dashboard!L820="B","B",""))</f>
        <v/>
      </c>
    </row>
    <row r="821" spans="7:7" x14ac:dyDescent="0.25">
      <c r="G821" s="82" t="str">
        <f>IF(Dashboard!K821="P","P",IF(Dashboard!L821="B","B",""))</f>
        <v/>
      </c>
    </row>
    <row r="822" spans="7:7" x14ac:dyDescent="0.25">
      <c r="G822" s="82" t="str">
        <f>IF(Dashboard!K822="P","P",IF(Dashboard!L822="B","B",""))</f>
        <v/>
      </c>
    </row>
    <row r="823" spans="7:7" x14ac:dyDescent="0.25">
      <c r="G823" s="82" t="str">
        <f>IF(Dashboard!K823="P","P",IF(Dashboard!L823="B","B",""))</f>
        <v/>
      </c>
    </row>
    <row r="824" spans="7:7" x14ac:dyDescent="0.25">
      <c r="G824" s="82" t="str">
        <f>IF(Dashboard!K824="P","P",IF(Dashboard!L824="B","B",""))</f>
        <v/>
      </c>
    </row>
    <row r="825" spans="7:7" x14ac:dyDescent="0.25">
      <c r="G825" s="82" t="str">
        <f>IF(Dashboard!K825="P","P",IF(Dashboard!L825="B","B",""))</f>
        <v/>
      </c>
    </row>
    <row r="826" spans="7:7" x14ac:dyDescent="0.25">
      <c r="G826" s="82" t="str">
        <f>IF(Dashboard!K826="P","P",IF(Dashboard!L826="B","B",""))</f>
        <v/>
      </c>
    </row>
    <row r="827" spans="7:7" x14ac:dyDescent="0.25">
      <c r="G827" s="82" t="str">
        <f>IF(Dashboard!K827="P","P",IF(Dashboard!L827="B","B",""))</f>
        <v/>
      </c>
    </row>
    <row r="828" spans="7:7" x14ac:dyDescent="0.25">
      <c r="G828" s="82" t="str">
        <f>IF(Dashboard!K828="P","P",IF(Dashboard!L828="B","B",""))</f>
        <v/>
      </c>
    </row>
    <row r="829" spans="7:7" x14ac:dyDescent="0.25">
      <c r="G829" s="82" t="str">
        <f>IF(Dashboard!K829="P","P",IF(Dashboard!L829="B","B",""))</f>
        <v/>
      </c>
    </row>
    <row r="830" spans="7:7" x14ac:dyDescent="0.25">
      <c r="G830" s="82" t="str">
        <f>IF(Dashboard!K830="P","P",IF(Dashboard!L830="B","B",""))</f>
        <v/>
      </c>
    </row>
    <row r="831" spans="7:7" x14ac:dyDescent="0.25">
      <c r="G831" s="82" t="str">
        <f>IF(Dashboard!K831="P","P",IF(Dashboard!L831="B","B",""))</f>
        <v/>
      </c>
    </row>
    <row r="832" spans="7:7" x14ac:dyDescent="0.25">
      <c r="G832" s="82" t="str">
        <f>IF(Dashboard!K832="P","P",IF(Dashboard!L832="B","B",""))</f>
        <v/>
      </c>
    </row>
    <row r="833" spans="7:7" x14ac:dyDescent="0.25">
      <c r="G833" s="82" t="str">
        <f>IF(Dashboard!K833="P","P",IF(Dashboard!L833="B","B",""))</f>
        <v/>
      </c>
    </row>
    <row r="834" spans="7:7" x14ac:dyDescent="0.25">
      <c r="G834" s="82" t="str">
        <f>IF(Dashboard!K834="P","P",IF(Dashboard!L834="B","B",""))</f>
        <v/>
      </c>
    </row>
    <row r="835" spans="7:7" x14ac:dyDescent="0.25">
      <c r="G835" s="82" t="str">
        <f>IF(Dashboard!K835="P","P",IF(Dashboard!L835="B","B",""))</f>
        <v/>
      </c>
    </row>
    <row r="836" spans="7:7" x14ac:dyDescent="0.25">
      <c r="G836" s="82" t="str">
        <f>IF(Dashboard!K836="P","P",IF(Dashboard!L836="B","B",""))</f>
        <v/>
      </c>
    </row>
    <row r="837" spans="7:7" x14ac:dyDescent="0.25">
      <c r="G837" s="82" t="str">
        <f>IF(Dashboard!K837="P","P",IF(Dashboard!L837="B","B",""))</f>
        <v/>
      </c>
    </row>
    <row r="838" spans="7:7" x14ac:dyDescent="0.25">
      <c r="G838" s="82" t="str">
        <f>IF(Dashboard!K838="P","P",IF(Dashboard!L838="B","B",""))</f>
        <v/>
      </c>
    </row>
    <row r="839" spans="7:7" x14ac:dyDescent="0.25">
      <c r="G839" s="82" t="str">
        <f>IF(Dashboard!K839="P","P",IF(Dashboard!L839="B","B",""))</f>
        <v/>
      </c>
    </row>
    <row r="840" spans="7:7" x14ac:dyDescent="0.25">
      <c r="G840" s="82" t="str">
        <f>IF(Dashboard!K840="P","P",IF(Dashboard!L840="B","B",""))</f>
        <v/>
      </c>
    </row>
    <row r="841" spans="7:7" x14ac:dyDescent="0.25">
      <c r="G841" s="82" t="str">
        <f>IF(Dashboard!K841="P","P",IF(Dashboard!L841="B","B",""))</f>
        <v/>
      </c>
    </row>
    <row r="842" spans="7:7" x14ac:dyDescent="0.25">
      <c r="G842" s="82" t="str">
        <f>IF(Dashboard!K842="P","P",IF(Dashboard!L842="B","B",""))</f>
        <v/>
      </c>
    </row>
    <row r="843" spans="7:7" x14ac:dyDescent="0.25">
      <c r="G843" s="82" t="str">
        <f>IF(Dashboard!K843="P","P",IF(Dashboard!L843="B","B",""))</f>
        <v/>
      </c>
    </row>
    <row r="844" spans="7:7" x14ac:dyDescent="0.25">
      <c r="G844" s="82" t="str">
        <f>IF(Dashboard!K844="P","P",IF(Dashboard!L844="B","B",""))</f>
        <v/>
      </c>
    </row>
    <row r="845" spans="7:7" x14ac:dyDescent="0.25">
      <c r="G845" s="82" t="str">
        <f>IF(Dashboard!K845="P","P",IF(Dashboard!L845="B","B",""))</f>
        <v/>
      </c>
    </row>
    <row r="846" spans="7:7" x14ac:dyDescent="0.25">
      <c r="G846" s="82" t="str">
        <f>IF(Dashboard!K846="P","P",IF(Dashboard!L846="B","B",""))</f>
        <v/>
      </c>
    </row>
    <row r="847" spans="7:7" x14ac:dyDescent="0.25">
      <c r="G847" s="82" t="str">
        <f>IF(Dashboard!K847="P","P",IF(Dashboard!L847="B","B",""))</f>
        <v/>
      </c>
    </row>
    <row r="848" spans="7:7" x14ac:dyDescent="0.25">
      <c r="G848" s="82" t="str">
        <f>IF(Dashboard!K848="P","P",IF(Dashboard!L848="B","B",""))</f>
        <v/>
      </c>
    </row>
    <row r="849" spans="7:7" x14ac:dyDescent="0.25">
      <c r="G849" s="82" t="str">
        <f>IF(Dashboard!K849="P","P",IF(Dashboard!L849="B","B",""))</f>
        <v/>
      </c>
    </row>
    <row r="850" spans="7:7" x14ac:dyDescent="0.25">
      <c r="G850" s="82" t="str">
        <f>IF(Dashboard!K850="P","P",IF(Dashboard!L850="B","B",""))</f>
        <v/>
      </c>
    </row>
    <row r="851" spans="7:7" x14ac:dyDescent="0.25">
      <c r="G851" s="82" t="str">
        <f>IF(Dashboard!K851="P","P",IF(Dashboard!L851="B","B",""))</f>
        <v/>
      </c>
    </row>
    <row r="852" spans="7:7" x14ac:dyDescent="0.25">
      <c r="G852" s="82" t="str">
        <f>IF(Dashboard!K852="P","P",IF(Dashboard!L852="B","B",""))</f>
        <v/>
      </c>
    </row>
    <row r="853" spans="7:7" x14ac:dyDescent="0.25">
      <c r="G853" s="82" t="str">
        <f>IF(Dashboard!K853="P","P",IF(Dashboard!L853="B","B",""))</f>
        <v/>
      </c>
    </row>
    <row r="854" spans="7:7" x14ac:dyDescent="0.25">
      <c r="G854" s="82" t="str">
        <f>IF(Dashboard!K854="P","P",IF(Dashboard!L854="B","B",""))</f>
        <v/>
      </c>
    </row>
    <row r="855" spans="7:7" x14ac:dyDescent="0.25">
      <c r="G855" s="82" t="str">
        <f>IF(Dashboard!K855="P","P",IF(Dashboard!L855="B","B",""))</f>
        <v/>
      </c>
    </row>
    <row r="856" spans="7:7" x14ac:dyDescent="0.25">
      <c r="G856" s="82" t="str">
        <f>IF(Dashboard!K856="P","P",IF(Dashboard!L856="B","B",""))</f>
        <v/>
      </c>
    </row>
    <row r="857" spans="7:7" x14ac:dyDescent="0.25">
      <c r="G857" s="82" t="str">
        <f>IF(Dashboard!K857="P","P",IF(Dashboard!L857="B","B",""))</f>
        <v/>
      </c>
    </row>
    <row r="858" spans="7:7" x14ac:dyDescent="0.25">
      <c r="G858" s="82" t="str">
        <f>IF(Dashboard!K858="P","P",IF(Dashboard!L858="B","B",""))</f>
        <v/>
      </c>
    </row>
    <row r="859" spans="7:7" x14ac:dyDescent="0.25">
      <c r="G859" s="82" t="str">
        <f>IF(Dashboard!K859="P","P",IF(Dashboard!L859="B","B",""))</f>
        <v/>
      </c>
    </row>
    <row r="860" spans="7:7" x14ac:dyDescent="0.25">
      <c r="G860" s="82" t="str">
        <f>IF(Dashboard!K860="P","P",IF(Dashboard!L860="B","B",""))</f>
        <v/>
      </c>
    </row>
    <row r="861" spans="7:7" x14ac:dyDescent="0.25">
      <c r="G861" s="82" t="str">
        <f>IF(Dashboard!K861="P","P",IF(Dashboard!L861="B","B",""))</f>
        <v/>
      </c>
    </row>
    <row r="862" spans="7:7" x14ac:dyDescent="0.25">
      <c r="G862" s="82" t="str">
        <f>IF(Dashboard!K862="P","P",IF(Dashboard!L862="B","B",""))</f>
        <v/>
      </c>
    </row>
    <row r="863" spans="7:7" x14ac:dyDescent="0.25">
      <c r="G863" s="82" t="str">
        <f>IF(Dashboard!K863="P","P",IF(Dashboard!L863="B","B",""))</f>
        <v/>
      </c>
    </row>
    <row r="864" spans="7:7" x14ac:dyDescent="0.25">
      <c r="G864" s="82" t="str">
        <f>IF(Dashboard!K864="P","P",IF(Dashboard!L864="B","B",""))</f>
        <v/>
      </c>
    </row>
    <row r="865" spans="7:7" x14ac:dyDescent="0.25">
      <c r="G865" s="82" t="str">
        <f>IF(Dashboard!K865="P","P",IF(Dashboard!L865="B","B",""))</f>
        <v/>
      </c>
    </row>
    <row r="866" spans="7:7" x14ac:dyDescent="0.25">
      <c r="G866" s="82" t="str">
        <f>IF(Dashboard!K866="P","P",IF(Dashboard!L866="B","B",""))</f>
        <v/>
      </c>
    </row>
    <row r="867" spans="7:7" x14ac:dyDescent="0.25">
      <c r="G867" s="82" t="str">
        <f>IF(Dashboard!K867="P","P",IF(Dashboard!L867="B","B",""))</f>
        <v/>
      </c>
    </row>
    <row r="868" spans="7:7" x14ac:dyDescent="0.25">
      <c r="G868" s="82" t="str">
        <f>IF(Dashboard!K868="P","P",IF(Dashboard!L868="B","B",""))</f>
        <v/>
      </c>
    </row>
    <row r="869" spans="7:7" x14ac:dyDescent="0.25">
      <c r="G869" s="82" t="str">
        <f>IF(Dashboard!K869="P","P",IF(Dashboard!L869="B","B",""))</f>
        <v/>
      </c>
    </row>
    <row r="870" spans="7:7" x14ac:dyDescent="0.25">
      <c r="G870" s="82" t="str">
        <f>IF(Dashboard!K870="P","P",IF(Dashboard!L870="B","B",""))</f>
        <v/>
      </c>
    </row>
    <row r="871" spans="7:7" x14ac:dyDescent="0.25">
      <c r="G871" s="82" t="str">
        <f>IF(Dashboard!K871="P","P",IF(Dashboard!L871="B","B",""))</f>
        <v/>
      </c>
    </row>
    <row r="872" spans="7:7" x14ac:dyDescent="0.25">
      <c r="G872" s="82" t="str">
        <f>IF(Dashboard!K872="P","P",IF(Dashboard!L872="B","B",""))</f>
        <v/>
      </c>
    </row>
    <row r="873" spans="7:7" x14ac:dyDescent="0.25">
      <c r="G873" s="82" t="str">
        <f>IF(Dashboard!K873="P","P",IF(Dashboard!L873="B","B",""))</f>
        <v/>
      </c>
    </row>
    <row r="874" spans="7:7" x14ac:dyDescent="0.25">
      <c r="G874" s="82" t="str">
        <f>IF(Dashboard!K874="P","P",IF(Dashboard!L874="B","B",""))</f>
        <v/>
      </c>
    </row>
    <row r="875" spans="7:7" x14ac:dyDescent="0.25">
      <c r="G875" s="82" t="str">
        <f>IF(Dashboard!K875="P","P",IF(Dashboard!L875="B","B",""))</f>
        <v/>
      </c>
    </row>
    <row r="876" spans="7:7" x14ac:dyDescent="0.25">
      <c r="G876" s="82" t="str">
        <f>IF(Dashboard!K876="P","P",IF(Dashboard!L876="B","B",""))</f>
        <v/>
      </c>
    </row>
    <row r="877" spans="7:7" x14ac:dyDescent="0.25">
      <c r="G877" s="82" t="str">
        <f>IF(Dashboard!K877="P","P",IF(Dashboard!L877="B","B",""))</f>
        <v/>
      </c>
    </row>
    <row r="878" spans="7:7" x14ac:dyDescent="0.25">
      <c r="G878" s="82" t="str">
        <f>IF(Dashboard!K878="P","P",IF(Dashboard!L878="B","B",""))</f>
        <v/>
      </c>
    </row>
    <row r="879" spans="7:7" x14ac:dyDescent="0.25">
      <c r="G879" s="82" t="str">
        <f>IF(Dashboard!K879="P","P",IF(Dashboard!L879="B","B",""))</f>
        <v/>
      </c>
    </row>
    <row r="880" spans="7:7" x14ac:dyDescent="0.25">
      <c r="G880" s="82" t="str">
        <f>IF(Dashboard!K880="P","P",IF(Dashboard!L880="B","B",""))</f>
        <v/>
      </c>
    </row>
    <row r="881" spans="7:7" x14ac:dyDescent="0.25">
      <c r="G881" s="82" t="str">
        <f>IF(Dashboard!K881="P","P",IF(Dashboard!L881="B","B",""))</f>
        <v/>
      </c>
    </row>
    <row r="882" spans="7:7" x14ac:dyDescent="0.25">
      <c r="G882" s="82" t="str">
        <f>IF(Dashboard!K882="P","P",IF(Dashboard!L882="B","B",""))</f>
        <v/>
      </c>
    </row>
    <row r="883" spans="7:7" x14ac:dyDescent="0.25">
      <c r="G883" s="82" t="str">
        <f>IF(Dashboard!K883="P","P",IF(Dashboard!L883="B","B",""))</f>
        <v/>
      </c>
    </row>
    <row r="884" spans="7:7" x14ac:dyDescent="0.25">
      <c r="G884" s="82" t="str">
        <f>IF(Dashboard!K884="P","P",IF(Dashboard!L884="B","B",""))</f>
        <v/>
      </c>
    </row>
    <row r="885" spans="7:7" x14ac:dyDescent="0.25">
      <c r="G885" s="82" t="str">
        <f>IF(Dashboard!K885="P","P",IF(Dashboard!L885="B","B",""))</f>
        <v/>
      </c>
    </row>
    <row r="886" spans="7:7" x14ac:dyDescent="0.25">
      <c r="G886" s="82" t="str">
        <f>IF(Dashboard!K886="P","P",IF(Dashboard!L886="B","B",""))</f>
        <v/>
      </c>
    </row>
    <row r="887" spans="7:7" x14ac:dyDescent="0.25">
      <c r="G887" s="82" t="str">
        <f>IF(Dashboard!K887="P","P",IF(Dashboard!L887="B","B",""))</f>
        <v/>
      </c>
    </row>
    <row r="888" spans="7:7" x14ac:dyDescent="0.25">
      <c r="G888" s="82" t="str">
        <f>IF(Dashboard!K888="P","P",IF(Dashboard!L888="B","B",""))</f>
        <v/>
      </c>
    </row>
    <row r="889" spans="7:7" x14ac:dyDescent="0.25">
      <c r="G889" s="82" t="str">
        <f>IF(Dashboard!K889="P","P",IF(Dashboard!L889="B","B",""))</f>
        <v/>
      </c>
    </row>
    <row r="890" spans="7:7" x14ac:dyDescent="0.25">
      <c r="G890" s="82" t="str">
        <f>IF(Dashboard!K890="P","P",IF(Dashboard!L890="B","B",""))</f>
        <v/>
      </c>
    </row>
    <row r="891" spans="7:7" x14ac:dyDescent="0.25">
      <c r="G891" s="82" t="str">
        <f>IF(Dashboard!K891="P","P",IF(Dashboard!L891="B","B",""))</f>
        <v/>
      </c>
    </row>
    <row r="892" spans="7:7" x14ac:dyDescent="0.25">
      <c r="G892" s="82" t="str">
        <f>IF(Dashboard!K892="P","P",IF(Dashboard!L892="B","B",""))</f>
        <v/>
      </c>
    </row>
    <row r="893" spans="7:7" x14ac:dyDescent="0.25">
      <c r="G893" s="82" t="str">
        <f>IF(Dashboard!K893="P","P",IF(Dashboard!L893="B","B",""))</f>
        <v/>
      </c>
    </row>
    <row r="894" spans="7:7" x14ac:dyDescent="0.25">
      <c r="G894" s="82" t="str">
        <f>IF(Dashboard!K894="P","P",IF(Dashboard!L894="B","B",""))</f>
        <v/>
      </c>
    </row>
    <row r="895" spans="7:7" x14ac:dyDescent="0.25">
      <c r="G895" s="82" t="str">
        <f>IF(Dashboard!K895="P","P",IF(Dashboard!L895="B","B",""))</f>
        <v/>
      </c>
    </row>
    <row r="896" spans="7:7" x14ac:dyDescent="0.25">
      <c r="G896" s="82" t="str">
        <f>IF(Dashboard!K896="P","P",IF(Dashboard!L896="B","B",""))</f>
        <v/>
      </c>
    </row>
    <row r="897" spans="7:7" x14ac:dyDescent="0.25">
      <c r="G897" s="82" t="str">
        <f>IF(Dashboard!K897="P","P",IF(Dashboard!L897="B","B",""))</f>
        <v/>
      </c>
    </row>
    <row r="898" spans="7:7" x14ac:dyDescent="0.25">
      <c r="G898" s="82" t="str">
        <f>IF(Dashboard!K898="P","P",IF(Dashboard!L898="B","B",""))</f>
        <v/>
      </c>
    </row>
    <row r="899" spans="7:7" x14ac:dyDescent="0.25">
      <c r="G899" s="82" t="str">
        <f>IF(Dashboard!K899="P","P",IF(Dashboard!L899="B","B",""))</f>
        <v/>
      </c>
    </row>
    <row r="900" spans="7:7" x14ac:dyDescent="0.25">
      <c r="G900" s="82" t="str">
        <f>IF(Dashboard!K900="P","P",IF(Dashboard!L900="B","B",""))</f>
        <v/>
      </c>
    </row>
    <row r="901" spans="7:7" x14ac:dyDescent="0.25">
      <c r="G901" s="82" t="str">
        <f>IF(Dashboard!K901="P","P",IF(Dashboard!L901="B","B",""))</f>
        <v/>
      </c>
    </row>
    <row r="902" spans="7:7" x14ac:dyDescent="0.25">
      <c r="G902" s="82" t="str">
        <f>IF(Dashboard!K902="P","P",IF(Dashboard!L902="B","B",""))</f>
        <v/>
      </c>
    </row>
    <row r="903" spans="7:7" x14ac:dyDescent="0.25">
      <c r="G903" s="82" t="str">
        <f>IF(Dashboard!K903="P","P",IF(Dashboard!L903="B","B",""))</f>
        <v/>
      </c>
    </row>
    <row r="904" spans="7:7" x14ac:dyDescent="0.25">
      <c r="G904" s="82" t="str">
        <f>IF(Dashboard!K904="P","P",IF(Dashboard!L904="B","B",""))</f>
        <v/>
      </c>
    </row>
    <row r="905" spans="7:7" x14ac:dyDescent="0.25">
      <c r="G905" s="82" t="str">
        <f>IF(Dashboard!K905="P","P",IF(Dashboard!L905="B","B",""))</f>
        <v/>
      </c>
    </row>
    <row r="906" spans="7:7" x14ac:dyDescent="0.25">
      <c r="G906" s="82" t="str">
        <f>IF(Dashboard!K906="P","P",IF(Dashboard!L906="B","B",""))</f>
        <v/>
      </c>
    </row>
    <row r="907" spans="7:7" x14ac:dyDescent="0.25">
      <c r="G907" s="82" t="str">
        <f>IF(Dashboard!K907="P","P",IF(Dashboard!L907="B","B",""))</f>
        <v/>
      </c>
    </row>
    <row r="908" spans="7:7" x14ac:dyDescent="0.25">
      <c r="G908" s="82" t="str">
        <f>IF(Dashboard!K908="P","P",IF(Dashboard!L908="B","B",""))</f>
        <v/>
      </c>
    </row>
    <row r="909" spans="7:7" x14ac:dyDescent="0.25">
      <c r="G909" s="82" t="str">
        <f>IF(Dashboard!K909="P","P",IF(Dashboard!L909="B","B",""))</f>
        <v/>
      </c>
    </row>
    <row r="910" spans="7:7" x14ac:dyDescent="0.25">
      <c r="G910" s="82" t="str">
        <f>IF(Dashboard!K910="P","P",IF(Dashboard!L910="B","B",""))</f>
        <v/>
      </c>
    </row>
    <row r="911" spans="7:7" x14ac:dyDescent="0.25">
      <c r="G911" s="82" t="str">
        <f>IF(Dashboard!K911="P","P",IF(Dashboard!L911="B","B",""))</f>
        <v/>
      </c>
    </row>
    <row r="912" spans="7:7" x14ac:dyDescent="0.25">
      <c r="G912" s="82" t="str">
        <f>IF(Dashboard!K912="P","P",IF(Dashboard!L912="B","B",""))</f>
        <v/>
      </c>
    </row>
    <row r="913" spans="7:7" x14ac:dyDescent="0.25">
      <c r="G913" s="82" t="str">
        <f>IF(Dashboard!K913="P","P",IF(Dashboard!L913="B","B",""))</f>
        <v/>
      </c>
    </row>
    <row r="914" spans="7:7" x14ac:dyDescent="0.25">
      <c r="G914" s="82" t="str">
        <f>IF(Dashboard!K914="P","P",IF(Dashboard!L914="B","B",""))</f>
        <v/>
      </c>
    </row>
    <row r="915" spans="7:7" x14ac:dyDescent="0.25">
      <c r="G915" s="82" t="str">
        <f>IF(Dashboard!K915="P","P",IF(Dashboard!L915="B","B",""))</f>
        <v/>
      </c>
    </row>
    <row r="916" spans="7:7" x14ac:dyDescent="0.25">
      <c r="G916" s="82" t="str">
        <f>IF(Dashboard!K916="P","P",IF(Dashboard!L916="B","B",""))</f>
        <v/>
      </c>
    </row>
    <row r="917" spans="7:7" x14ac:dyDescent="0.25">
      <c r="G917" s="82" t="str">
        <f>IF(Dashboard!K917="P","P",IF(Dashboard!L917="B","B",""))</f>
        <v/>
      </c>
    </row>
    <row r="918" spans="7:7" x14ac:dyDescent="0.25">
      <c r="G918" s="82" t="str">
        <f>IF(Dashboard!K918="P","P",IF(Dashboard!L918="B","B",""))</f>
        <v/>
      </c>
    </row>
    <row r="919" spans="7:7" x14ac:dyDescent="0.25">
      <c r="G919" s="82" t="str">
        <f>IF(Dashboard!K919="P","P",IF(Dashboard!L919="B","B",""))</f>
        <v/>
      </c>
    </row>
    <row r="920" spans="7:7" x14ac:dyDescent="0.25">
      <c r="G920" s="82" t="str">
        <f>IF(Dashboard!K920="P","P",IF(Dashboard!L920="B","B",""))</f>
        <v/>
      </c>
    </row>
    <row r="921" spans="7:7" x14ac:dyDescent="0.25">
      <c r="G921" s="82" t="str">
        <f>IF(Dashboard!K921="P","P",IF(Dashboard!L921="B","B",""))</f>
        <v/>
      </c>
    </row>
    <row r="922" spans="7:7" x14ac:dyDescent="0.25">
      <c r="G922" s="82" t="str">
        <f>IF(Dashboard!K922="P","P",IF(Dashboard!L922="B","B",""))</f>
        <v/>
      </c>
    </row>
    <row r="923" spans="7:7" x14ac:dyDescent="0.25">
      <c r="G923" s="82" t="str">
        <f>IF(Dashboard!K923="P","P",IF(Dashboard!L923="B","B",""))</f>
        <v/>
      </c>
    </row>
    <row r="924" spans="7:7" x14ac:dyDescent="0.25">
      <c r="G924" s="82" t="str">
        <f>IF(Dashboard!K924="P","P",IF(Dashboard!L924="B","B",""))</f>
        <v/>
      </c>
    </row>
    <row r="925" spans="7:7" x14ac:dyDescent="0.25">
      <c r="G925" s="82" t="str">
        <f>IF(Dashboard!K925="P","P",IF(Dashboard!L925="B","B",""))</f>
        <v/>
      </c>
    </row>
    <row r="926" spans="7:7" x14ac:dyDescent="0.25">
      <c r="G926" s="82" t="str">
        <f>IF(Dashboard!K926="P","P",IF(Dashboard!L926="B","B",""))</f>
        <v/>
      </c>
    </row>
    <row r="927" spans="7:7" x14ac:dyDescent="0.25">
      <c r="G927" s="82" t="str">
        <f>IF(Dashboard!K927="P","P",IF(Dashboard!L927="B","B",""))</f>
        <v/>
      </c>
    </row>
    <row r="928" spans="7:7" x14ac:dyDescent="0.25">
      <c r="G928" s="82" t="str">
        <f>IF(Dashboard!K928="P","P",IF(Dashboard!L928="B","B",""))</f>
        <v/>
      </c>
    </row>
    <row r="929" spans="7:7" x14ac:dyDescent="0.25">
      <c r="G929" s="82" t="str">
        <f>IF(Dashboard!K929="P","P",IF(Dashboard!L929="B","B",""))</f>
        <v/>
      </c>
    </row>
    <row r="930" spans="7:7" x14ac:dyDescent="0.25">
      <c r="G930" s="82" t="str">
        <f>IF(Dashboard!K930="P","P",IF(Dashboard!L930="B","B",""))</f>
        <v/>
      </c>
    </row>
    <row r="931" spans="7:7" x14ac:dyDescent="0.25">
      <c r="G931" s="82" t="str">
        <f>IF(Dashboard!K931="P","P",IF(Dashboard!L931="B","B",""))</f>
        <v/>
      </c>
    </row>
    <row r="932" spans="7:7" x14ac:dyDescent="0.25">
      <c r="G932" s="82" t="str">
        <f>IF(Dashboard!K932="P","P",IF(Dashboard!L932="B","B",""))</f>
        <v/>
      </c>
    </row>
    <row r="933" spans="7:7" x14ac:dyDescent="0.25">
      <c r="G933" s="82" t="str">
        <f>IF(Dashboard!K933="P","P",IF(Dashboard!L933="B","B",""))</f>
        <v/>
      </c>
    </row>
    <row r="934" spans="7:7" x14ac:dyDescent="0.25">
      <c r="G934" s="82" t="str">
        <f>IF(Dashboard!K934="P","P",IF(Dashboard!L934="B","B",""))</f>
        <v/>
      </c>
    </row>
    <row r="935" spans="7:7" x14ac:dyDescent="0.25">
      <c r="G935" s="82" t="str">
        <f>IF(Dashboard!K935="P","P",IF(Dashboard!L935="B","B",""))</f>
        <v/>
      </c>
    </row>
    <row r="936" spans="7:7" x14ac:dyDescent="0.25">
      <c r="G936" s="82" t="str">
        <f>IF(Dashboard!K936="P","P",IF(Dashboard!L936="B","B",""))</f>
        <v/>
      </c>
    </row>
    <row r="937" spans="7:7" x14ac:dyDescent="0.25">
      <c r="G937" s="82" t="str">
        <f>IF(Dashboard!K937="P","P",IF(Dashboard!L937="B","B",""))</f>
        <v/>
      </c>
    </row>
    <row r="938" spans="7:7" x14ac:dyDescent="0.25">
      <c r="G938" s="82" t="str">
        <f>IF(Dashboard!K938="P","P",IF(Dashboard!L938="B","B",""))</f>
        <v/>
      </c>
    </row>
    <row r="939" spans="7:7" x14ac:dyDescent="0.25">
      <c r="G939" s="82" t="str">
        <f>IF(Dashboard!K939="P","P",IF(Dashboard!L939="B","B",""))</f>
        <v/>
      </c>
    </row>
    <row r="940" spans="7:7" x14ac:dyDescent="0.25">
      <c r="G940" s="82" t="str">
        <f>IF(Dashboard!K940="P","P",IF(Dashboard!L940="B","B",""))</f>
        <v/>
      </c>
    </row>
    <row r="941" spans="7:7" x14ac:dyDescent="0.25">
      <c r="G941" s="82" t="str">
        <f>IF(Dashboard!K941="P","P",IF(Dashboard!L941="B","B",""))</f>
        <v/>
      </c>
    </row>
    <row r="942" spans="7:7" x14ac:dyDescent="0.25">
      <c r="G942" s="82" t="str">
        <f>IF(Dashboard!K942="P","P",IF(Dashboard!L942="B","B",""))</f>
        <v/>
      </c>
    </row>
    <row r="943" spans="7:7" x14ac:dyDescent="0.25">
      <c r="G943" s="82" t="str">
        <f>IF(Dashboard!K943="P","P",IF(Dashboard!L943="B","B",""))</f>
        <v/>
      </c>
    </row>
    <row r="944" spans="7:7" x14ac:dyDescent="0.25">
      <c r="G944" s="82" t="str">
        <f>IF(Dashboard!K944="P","P",IF(Dashboard!L944="B","B",""))</f>
        <v/>
      </c>
    </row>
    <row r="945" spans="7:7" x14ac:dyDescent="0.25">
      <c r="G945" s="82" t="str">
        <f>IF(Dashboard!K945="P","P",IF(Dashboard!L945="B","B",""))</f>
        <v/>
      </c>
    </row>
    <row r="946" spans="7:7" x14ac:dyDescent="0.25">
      <c r="G946" s="82" t="str">
        <f>IF(Dashboard!K946="P","P",IF(Dashboard!L946="B","B",""))</f>
        <v/>
      </c>
    </row>
    <row r="947" spans="7:7" x14ac:dyDescent="0.25">
      <c r="G947" s="82" t="str">
        <f>IF(Dashboard!K947="P","P",IF(Dashboard!L947="B","B",""))</f>
        <v/>
      </c>
    </row>
    <row r="948" spans="7:7" x14ac:dyDescent="0.25">
      <c r="G948" s="82" t="str">
        <f>IF(Dashboard!K948="P","P",IF(Dashboard!L948="B","B",""))</f>
        <v/>
      </c>
    </row>
    <row r="949" spans="7:7" x14ac:dyDescent="0.25">
      <c r="G949" s="82" t="str">
        <f>IF(Dashboard!K949="P","P",IF(Dashboard!L949="B","B",""))</f>
        <v/>
      </c>
    </row>
    <row r="950" spans="7:7" x14ac:dyDescent="0.25">
      <c r="G950" s="82" t="str">
        <f>IF(Dashboard!K950="P","P",IF(Dashboard!L950="B","B",""))</f>
        <v/>
      </c>
    </row>
    <row r="951" spans="7:7" x14ac:dyDescent="0.25">
      <c r="G951" s="82" t="str">
        <f>IF(Dashboard!K951="P","P",IF(Dashboard!L951="B","B",""))</f>
        <v/>
      </c>
    </row>
    <row r="952" spans="7:7" x14ac:dyDescent="0.25">
      <c r="G952" s="82" t="str">
        <f>IF(Dashboard!K952="P","P",IF(Dashboard!L952="B","B",""))</f>
        <v/>
      </c>
    </row>
    <row r="953" spans="7:7" x14ac:dyDescent="0.25">
      <c r="G953" s="82" t="str">
        <f>IF(Dashboard!K953="P","P",IF(Dashboard!L953="B","B",""))</f>
        <v/>
      </c>
    </row>
    <row r="954" spans="7:7" x14ac:dyDescent="0.25">
      <c r="G954" s="82" t="str">
        <f>IF(Dashboard!K954="P","P",IF(Dashboard!L954="B","B",""))</f>
        <v/>
      </c>
    </row>
    <row r="955" spans="7:7" x14ac:dyDescent="0.25">
      <c r="G955" s="82" t="str">
        <f>IF(Dashboard!K955="P","P",IF(Dashboard!L955="B","B",""))</f>
        <v/>
      </c>
    </row>
    <row r="956" spans="7:7" x14ac:dyDescent="0.25">
      <c r="G956" s="82" t="str">
        <f>IF(Dashboard!K956="P","P",IF(Dashboard!L956="B","B",""))</f>
        <v/>
      </c>
    </row>
    <row r="957" spans="7:7" x14ac:dyDescent="0.25">
      <c r="G957" s="82" t="str">
        <f>IF(Dashboard!K957="P","P",IF(Dashboard!L957="B","B",""))</f>
        <v/>
      </c>
    </row>
    <row r="958" spans="7:7" x14ac:dyDescent="0.25">
      <c r="G958" s="82" t="str">
        <f>IF(Dashboard!K958="P","P",IF(Dashboard!L958="B","B",""))</f>
        <v/>
      </c>
    </row>
    <row r="959" spans="7:7" x14ac:dyDescent="0.25">
      <c r="G959" s="82" t="str">
        <f>IF(Dashboard!K959="P","P",IF(Dashboard!L959="B","B",""))</f>
        <v/>
      </c>
    </row>
    <row r="960" spans="7:7" x14ac:dyDescent="0.25">
      <c r="G960" s="82" t="str">
        <f>IF(Dashboard!K960="P","P",IF(Dashboard!L960="B","B",""))</f>
        <v/>
      </c>
    </row>
    <row r="961" spans="7:7" x14ac:dyDescent="0.25">
      <c r="G961" s="82" t="str">
        <f>IF(Dashboard!K961="P","P",IF(Dashboard!L961="B","B",""))</f>
        <v/>
      </c>
    </row>
    <row r="962" spans="7:7" x14ac:dyDescent="0.25">
      <c r="G962" s="82" t="str">
        <f>IF(Dashboard!K962="P","P",IF(Dashboard!L962="B","B",""))</f>
        <v/>
      </c>
    </row>
    <row r="963" spans="7:7" x14ac:dyDescent="0.25">
      <c r="G963" s="82" t="str">
        <f>IF(Dashboard!K963="P","P",IF(Dashboard!L963="B","B",""))</f>
        <v/>
      </c>
    </row>
    <row r="964" spans="7:7" x14ac:dyDescent="0.25">
      <c r="G964" s="82" t="str">
        <f>IF(Dashboard!K964="P","P",IF(Dashboard!L964="B","B",""))</f>
        <v/>
      </c>
    </row>
    <row r="965" spans="7:7" x14ac:dyDescent="0.25">
      <c r="G965" s="82" t="str">
        <f>IF(Dashboard!K965="P","P",IF(Dashboard!L965="B","B",""))</f>
        <v/>
      </c>
    </row>
    <row r="966" spans="7:7" x14ac:dyDescent="0.25">
      <c r="G966" s="82" t="str">
        <f>IF(Dashboard!K966="P","P",IF(Dashboard!L966="B","B",""))</f>
        <v/>
      </c>
    </row>
    <row r="967" spans="7:7" x14ac:dyDescent="0.25">
      <c r="G967" s="82" t="str">
        <f>IF(Dashboard!K967="P","P",IF(Dashboard!L967="B","B",""))</f>
        <v/>
      </c>
    </row>
    <row r="968" spans="7:7" x14ac:dyDescent="0.25">
      <c r="G968" s="82" t="str">
        <f>IF(Dashboard!K968="P","P",IF(Dashboard!L968="B","B",""))</f>
        <v/>
      </c>
    </row>
    <row r="969" spans="7:7" x14ac:dyDescent="0.25">
      <c r="G969" s="82" t="str">
        <f>IF(Dashboard!K969="P","P",IF(Dashboard!L969="B","B",""))</f>
        <v/>
      </c>
    </row>
    <row r="970" spans="7:7" x14ac:dyDescent="0.25">
      <c r="G970" s="82" t="str">
        <f>IF(Dashboard!K970="P","P",IF(Dashboard!L970="B","B",""))</f>
        <v/>
      </c>
    </row>
    <row r="971" spans="7:7" x14ac:dyDescent="0.25">
      <c r="G971" s="82" t="str">
        <f>IF(Dashboard!K971="P","P",IF(Dashboard!L971="B","B",""))</f>
        <v/>
      </c>
    </row>
    <row r="972" spans="7:7" x14ac:dyDescent="0.25">
      <c r="G972" s="82" t="str">
        <f>IF(Dashboard!K972="P","P",IF(Dashboard!L972="B","B",""))</f>
        <v/>
      </c>
    </row>
    <row r="973" spans="7:7" x14ac:dyDescent="0.25">
      <c r="G973" s="82" t="str">
        <f>IF(Dashboard!K973="P","P",IF(Dashboard!L973="B","B",""))</f>
        <v/>
      </c>
    </row>
    <row r="974" spans="7:7" x14ac:dyDescent="0.25">
      <c r="G974" s="82" t="str">
        <f>IF(Dashboard!K974="P","P",IF(Dashboard!L974="B","B",""))</f>
        <v/>
      </c>
    </row>
    <row r="975" spans="7:7" x14ac:dyDescent="0.25">
      <c r="G975" s="82" t="str">
        <f>IF(Dashboard!K975="P","P",IF(Dashboard!L975="B","B",""))</f>
        <v/>
      </c>
    </row>
    <row r="976" spans="7:7" x14ac:dyDescent="0.25">
      <c r="G976" s="82" t="str">
        <f>IF(Dashboard!K976="P","P",IF(Dashboard!L976="B","B",""))</f>
        <v/>
      </c>
    </row>
    <row r="977" spans="7:7" x14ac:dyDescent="0.25">
      <c r="G977" s="82" t="str">
        <f>IF(Dashboard!K977="P","P",IF(Dashboard!L977="B","B",""))</f>
        <v/>
      </c>
    </row>
    <row r="978" spans="7:7" x14ac:dyDescent="0.25">
      <c r="G978" s="82" t="str">
        <f>IF(Dashboard!K978="P","P",IF(Dashboard!L978="B","B",""))</f>
        <v/>
      </c>
    </row>
    <row r="979" spans="7:7" x14ac:dyDescent="0.25">
      <c r="G979" s="82" t="str">
        <f>IF(Dashboard!K979="P","P",IF(Dashboard!L979="B","B",""))</f>
        <v/>
      </c>
    </row>
    <row r="980" spans="7:7" x14ac:dyDescent="0.25">
      <c r="G980" s="82" t="str">
        <f>IF(Dashboard!K980="P","P",IF(Dashboard!L980="B","B",""))</f>
        <v/>
      </c>
    </row>
    <row r="981" spans="7:7" x14ac:dyDescent="0.25">
      <c r="G981" s="82" t="str">
        <f>IF(Dashboard!K981="P","P",IF(Dashboard!L981="B","B",""))</f>
        <v/>
      </c>
    </row>
    <row r="982" spans="7:7" x14ac:dyDescent="0.25">
      <c r="G982" s="82" t="str">
        <f>IF(Dashboard!K982="P","P",IF(Dashboard!L982="B","B",""))</f>
        <v/>
      </c>
    </row>
    <row r="983" spans="7:7" x14ac:dyDescent="0.25">
      <c r="G983" s="82" t="str">
        <f>IF(Dashboard!K983="P","P",IF(Dashboard!L983="B","B",""))</f>
        <v/>
      </c>
    </row>
    <row r="984" spans="7:7" x14ac:dyDescent="0.25">
      <c r="G984" s="82" t="str">
        <f>IF(Dashboard!K984="P","P",IF(Dashboard!L984="B","B",""))</f>
        <v/>
      </c>
    </row>
    <row r="985" spans="7:7" x14ac:dyDescent="0.25">
      <c r="G985" s="82" t="str">
        <f>IF(Dashboard!K985="P","P",IF(Dashboard!L985="B","B",""))</f>
        <v/>
      </c>
    </row>
    <row r="986" spans="7:7" x14ac:dyDescent="0.25">
      <c r="G986" s="82" t="str">
        <f>IF(Dashboard!K986="P","P",IF(Dashboard!L986="B","B",""))</f>
        <v/>
      </c>
    </row>
    <row r="987" spans="7:7" x14ac:dyDescent="0.25">
      <c r="G987" s="82" t="str">
        <f>IF(Dashboard!K987="P","P",IF(Dashboard!L987="B","B",""))</f>
        <v/>
      </c>
    </row>
    <row r="988" spans="7:7" x14ac:dyDescent="0.25">
      <c r="G988" s="82" t="str">
        <f>IF(Dashboard!K988="P","P",IF(Dashboard!L988="B","B",""))</f>
        <v/>
      </c>
    </row>
    <row r="989" spans="7:7" x14ac:dyDescent="0.25">
      <c r="G989" s="82" t="str">
        <f>IF(Dashboard!K989="P","P",IF(Dashboard!L989="B","B",""))</f>
        <v/>
      </c>
    </row>
    <row r="990" spans="7:7" x14ac:dyDescent="0.25">
      <c r="G990" s="82" t="str">
        <f>IF(Dashboard!K990="P","P",IF(Dashboard!L990="B","B",""))</f>
        <v/>
      </c>
    </row>
    <row r="991" spans="7:7" x14ac:dyDescent="0.25">
      <c r="G991" s="82" t="str">
        <f>IF(Dashboard!K991="P","P",IF(Dashboard!L991="B","B",""))</f>
        <v/>
      </c>
    </row>
    <row r="992" spans="7:7" x14ac:dyDescent="0.25">
      <c r="G992" s="82" t="str">
        <f>IF(Dashboard!K992="P","P",IF(Dashboard!L992="B","B",""))</f>
        <v/>
      </c>
    </row>
    <row r="993" spans="7:7" x14ac:dyDescent="0.25">
      <c r="G993" s="82" t="str">
        <f>IF(Dashboard!K993="P","P",IF(Dashboard!L993="B","B",""))</f>
        <v/>
      </c>
    </row>
    <row r="994" spans="7:7" x14ac:dyDescent="0.25">
      <c r="G994" s="82" t="str">
        <f>IF(Dashboard!K994="P","P",IF(Dashboard!L994="B","B",""))</f>
        <v/>
      </c>
    </row>
    <row r="995" spans="7:7" x14ac:dyDescent="0.25">
      <c r="G995" s="82" t="str">
        <f>IF(Dashboard!K995="P","P",IF(Dashboard!L995="B","B",""))</f>
        <v/>
      </c>
    </row>
    <row r="996" spans="7:7" x14ac:dyDescent="0.25">
      <c r="G996" s="82" t="str">
        <f>IF(Dashboard!K996="P","P",IF(Dashboard!L996="B","B",""))</f>
        <v/>
      </c>
    </row>
    <row r="997" spans="7:7" x14ac:dyDescent="0.25">
      <c r="G997" s="82" t="str">
        <f>IF(Dashboard!K997="P","P",IF(Dashboard!L997="B","B",""))</f>
        <v/>
      </c>
    </row>
    <row r="998" spans="7:7" x14ac:dyDescent="0.25">
      <c r="G998" s="82" t="str">
        <f>IF(Dashboard!K998="P","P",IF(Dashboard!L998="B","B",""))</f>
        <v/>
      </c>
    </row>
    <row r="999" spans="7:7" x14ac:dyDescent="0.25">
      <c r="G999" s="82" t="str">
        <f>IF(Dashboard!K999="P","P",IF(Dashboard!L999="B","B",""))</f>
        <v/>
      </c>
    </row>
    <row r="1000" spans="7:7" x14ac:dyDescent="0.25">
      <c r="G1000" s="82" t="str">
        <f>IF(Dashboard!K1000="P","P",IF(Dashboard!L1000="B","B",""))</f>
        <v/>
      </c>
    </row>
    <row r="1001" spans="7:7" x14ac:dyDescent="0.25">
      <c r="G1001" s="82" t="str">
        <f>IF(Dashboard!K1001="P","P",IF(Dashboard!L1001="B","B",""))</f>
        <v/>
      </c>
    </row>
    <row r="1002" spans="7:7" x14ac:dyDescent="0.25">
      <c r="G1002" s="82" t="str">
        <f>IF(Dashboard!K1002="P","P",IF(Dashboard!L1002="B","B",""))</f>
        <v/>
      </c>
    </row>
    <row r="1003" spans="7:7" x14ac:dyDescent="0.25">
      <c r="G1003" s="82" t="str">
        <f>IF(Dashboard!K1003="P","P",IF(Dashboard!L1003="B","B",""))</f>
        <v/>
      </c>
    </row>
    <row r="1004" spans="7:7" x14ac:dyDescent="0.25">
      <c r="G1004" s="82" t="str">
        <f>IF(Dashboard!K1004="P","P",IF(Dashboard!L1004="B","B",""))</f>
        <v/>
      </c>
    </row>
    <row r="1005" spans="7:7" x14ac:dyDescent="0.25">
      <c r="G1005" s="82" t="str">
        <f>IF(Dashboard!K1005="P","P",IF(Dashboard!L1005="B","B",""))</f>
        <v/>
      </c>
    </row>
    <row r="1006" spans="7:7" x14ac:dyDescent="0.25">
      <c r="G1006" s="82" t="str">
        <f>IF(Dashboard!K1006="P","P",IF(Dashboard!L1006="B","B",""))</f>
        <v/>
      </c>
    </row>
    <row r="1007" spans="7:7" x14ac:dyDescent="0.25">
      <c r="G1007" s="82" t="str">
        <f>IF(Dashboard!K1007="P","P",IF(Dashboard!L1007="B","B",""))</f>
        <v/>
      </c>
    </row>
    <row r="1008" spans="7:7" x14ac:dyDescent="0.25">
      <c r="G1008" s="82" t="str">
        <f>IF(Dashboard!K1008="P","P",IF(Dashboard!L1008="B","B",""))</f>
        <v/>
      </c>
    </row>
    <row r="1009" spans="7:7" x14ac:dyDescent="0.25">
      <c r="G1009" s="82" t="str">
        <f>IF(Dashboard!K1009="P","P",IF(Dashboard!L1009="B","B",""))</f>
        <v/>
      </c>
    </row>
    <row r="1010" spans="7:7" x14ac:dyDescent="0.25">
      <c r="G1010" s="82" t="str">
        <f>IF(Dashboard!K1010="P","P",IF(Dashboard!L1010="B","B",""))</f>
        <v/>
      </c>
    </row>
    <row r="1011" spans="7:7" x14ac:dyDescent="0.25">
      <c r="G1011" s="82" t="str">
        <f>IF(Dashboard!K1011="P","P",IF(Dashboard!L1011="B","B",""))</f>
        <v/>
      </c>
    </row>
    <row r="1012" spans="7:7" x14ac:dyDescent="0.25">
      <c r="G1012" s="82" t="str">
        <f>IF(Dashboard!K1012="P","P",IF(Dashboard!L1012="B","B",""))</f>
        <v/>
      </c>
    </row>
    <row r="1013" spans="7:7" x14ac:dyDescent="0.25">
      <c r="G1013" s="82" t="str">
        <f>IF(Dashboard!K1013="P","P",IF(Dashboard!L1013="B","B",""))</f>
        <v/>
      </c>
    </row>
    <row r="1014" spans="7:7" x14ac:dyDescent="0.25">
      <c r="G1014" s="82" t="str">
        <f>IF(Dashboard!K1014="P","P",IF(Dashboard!L1014="B","B",""))</f>
        <v/>
      </c>
    </row>
    <row r="1015" spans="7:7" x14ac:dyDescent="0.25">
      <c r="G1015" s="82" t="str">
        <f>IF(Dashboard!K1015="P","P",IF(Dashboard!L1015="B","B",""))</f>
        <v/>
      </c>
    </row>
    <row r="1016" spans="7:7" x14ac:dyDescent="0.25">
      <c r="G1016" s="82" t="str">
        <f>IF(Dashboard!K1016="P","P",IF(Dashboard!L1016="B","B",""))</f>
        <v/>
      </c>
    </row>
    <row r="1017" spans="7:7" x14ac:dyDescent="0.25">
      <c r="G1017" s="82" t="str">
        <f>IF(Dashboard!K1017="P","P",IF(Dashboard!L1017="B","B",""))</f>
        <v/>
      </c>
    </row>
    <row r="1018" spans="7:7" x14ac:dyDescent="0.25">
      <c r="G1018" s="82" t="str">
        <f>IF(Dashboard!K1018="P","P",IF(Dashboard!L1018="B","B",""))</f>
        <v/>
      </c>
    </row>
    <row r="1019" spans="7:7" x14ac:dyDescent="0.25">
      <c r="G1019" s="82" t="str">
        <f>IF(Dashboard!K1019="P","P",IF(Dashboard!L1019="B","B",""))</f>
        <v/>
      </c>
    </row>
    <row r="1020" spans="7:7" x14ac:dyDescent="0.25">
      <c r="G1020" s="82" t="str">
        <f>IF(Dashboard!K1020="P","P",IF(Dashboard!L1020="B","B",""))</f>
        <v/>
      </c>
    </row>
    <row r="1021" spans="7:7" x14ac:dyDescent="0.25">
      <c r="G1021" s="82" t="str">
        <f>IF(Dashboard!K1021="P","P",IF(Dashboard!L1021="B","B",""))</f>
        <v/>
      </c>
    </row>
    <row r="1022" spans="7:7" x14ac:dyDescent="0.25">
      <c r="G1022" s="82" t="str">
        <f>IF(Dashboard!K1022="P","P",IF(Dashboard!L1022="B","B",""))</f>
        <v/>
      </c>
    </row>
    <row r="1023" spans="7:7" x14ac:dyDescent="0.25">
      <c r="G1023" s="82" t="str">
        <f>IF(Dashboard!K1023="P","P",IF(Dashboard!L1023="B","B",""))</f>
        <v/>
      </c>
    </row>
    <row r="1024" spans="7:7" x14ac:dyDescent="0.25">
      <c r="G1024" s="82" t="str">
        <f>IF(Dashboard!K1024="P","P",IF(Dashboard!L1024="B","B",""))</f>
        <v/>
      </c>
    </row>
    <row r="1025" spans="7:7" x14ac:dyDescent="0.25">
      <c r="G1025" s="82" t="str">
        <f>IF(Dashboard!K1025="P","P",IF(Dashboard!L1025="B","B",""))</f>
        <v/>
      </c>
    </row>
    <row r="1026" spans="7:7" x14ac:dyDescent="0.25">
      <c r="G1026" s="82" t="str">
        <f>IF(Dashboard!K1026="P","P",IF(Dashboard!L1026="B","B",""))</f>
        <v/>
      </c>
    </row>
    <row r="1027" spans="7:7" x14ac:dyDescent="0.25">
      <c r="G1027" s="82" t="str">
        <f>IF(Dashboard!K1027="P","P",IF(Dashboard!L1027="B","B",""))</f>
        <v/>
      </c>
    </row>
    <row r="1028" spans="7:7" x14ac:dyDescent="0.25">
      <c r="G1028" s="82" t="str">
        <f>IF(Dashboard!K1028="P","P",IF(Dashboard!L1028="B","B",""))</f>
        <v/>
      </c>
    </row>
    <row r="1029" spans="7:7" x14ac:dyDescent="0.25">
      <c r="G1029" s="82" t="str">
        <f>IF(Dashboard!K1029="P","P",IF(Dashboard!L1029="B","B",""))</f>
        <v/>
      </c>
    </row>
    <row r="1030" spans="7:7" x14ac:dyDescent="0.25">
      <c r="G1030" s="82" t="str">
        <f>IF(Dashboard!K1030="P","P",IF(Dashboard!L1030="B","B",""))</f>
        <v/>
      </c>
    </row>
    <row r="1031" spans="7:7" x14ac:dyDescent="0.25">
      <c r="G1031" s="82" t="str">
        <f>IF(Dashboard!K1031="P","P",IF(Dashboard!L1031="B","B",""))</f>
        <v/>
      </c>
    </row>
    <row r="1032" spans="7:7" x14ac:dyDescent="0.25">
      <c r="G1032" s="82" t="str">
        <f>IF(Dashboard!K1032="P","P",IF(Dashboard!L1032="B","B",""))</f>
        <v/>
      </c>
    </row>
    <row r="1033" spans="7:7" x14ac:dyDescent="0.25">
      <c r="G1033" s="82" t="str">
        <f>IF(Dashboard!K1033="P","P",IF(Dashboard!L1033="B","B",""))</f>
        <v/>
      </c>
    </row>
    <row r="1034" spans="7:7" x14ac:dyDescent="0.25">
      <c r="G1034" s="82" t="str">
        <f>IF(Dashboard!K1034="P","P",IF(Dashboard!L1034="B","B",""))</f>
        <v/>
      </c>
    </row>
    <row r="1035" spans="7:7" x14ac:dyDescent="0.25">
      <c r="G1035" s="82" t="str">
        <f>IF(Dashboard!K1035="P","P",IF(Dashboard!L1035="B","B",""))</f>
        <v/>
      </c>
    </row>
    <row r="1036" spans="7:7" x14ac:dyDescent="0.25">
      <c r="G1036" s="82" t="str">
        <f>IF(Dashboard!K1036="P","P",IF(Dashboard!L1036="B","B",""))</f>
        <v/>
      </c>
    </row>
    <row r="1037" spans="7:7" x14ac:dyDescent="0.25">
      <c r="G1037" s="82" t="str">
        <f>IF(Dashboard!K1037="P","P",IF(Dashboard!L1037="B","B",""))</f>
        <v/>
      </c>
    </row>
    <row r="1038" spans="7:7" x14ac:dyDescent="0.25">
      <c r="G1038" s="82" t="str">
        <f>IF(Dashboard!K1038="P","P",IF(Dashboard!L1038="B","B",""))</f>
        <v/>
      </c>
    </row>
    <row r="1039" spans="7:7" x14ac:dyDescent="0.25">
      <c r="G1039" s="82" t="str">
        <f>IF(Dashboard!K1039="P","P",IF(Dashboard!L1039="B","B",""))</f>
        <v/>
      </c>
    </row>
    <row r="1040" spans="7:7" x14ac:dyDescent="0.25">
      <c r="G1040" s="82" t="str">
        <f>IF(Dashboard!K1040="P","P",IF(Dashboard!L1040="B","B",""))</f>
        <v/>
      </c>
    </row>
    <row r="1041" spans="7:7" x14ac:dyDescent="0.25">
      <c r="G1041" s="82" t="str">
        <f>IF(Dashboard!K1041="P","P",IF(Dashboard!L1041="B","B",""))</f>
        <v/>
      </c>
    </row>
    <row r="1042" spans="7:7" x14ac:dyDescent="0.25">
      <c r="G1042" s="82" t="str">
        <f>IF(Dashboard!K1042="P","P",IF(Dashboard!L1042="B","B",""))</f>
        <v/>
      </c>
    </row>
    <row r="1043" spans="7:7" x14ac:dyDescent="0.25">
      <c r="G1043" s="82" t="str">
        <f>IF(Dashboard!K1043="P","P",IF(Dashboard!L1043="B","B",""))</f>
        <v/>
      </c>
    </row>
    <row r="1044" spans="7:7" x14ac:dyDescent="0.25">
      <c r="G1044" s="82" t="str">
        <f>IF(Dashboard!K1044="P","P",IF(Dashboard!L1044="B","B",""))</f>
        <v/>
      </c>
    </row>
    <row r="1045" spans="7:7" x14ac:dyDescent="0.25">
      <c r="G1045" s="82" t="str">
        <f>IF(Dashboard!K1045="P","P",IF(Dashboard!L1045="B","B",""))</f>
        <v/>
      </c>
    </row>
    <row r="1046" spans="7:7" x14ac:dyDescent="0.25">
      <c r="G1046" s="82" t="str">
        <f>IF(Dashboard!K1046="P","P",IF(Dashboard!L1046="B","B",""))</f>
        <v/>
      </c>
    </row>
    <row r="1047" spans="7:7" x14ac:dyDescent="0.25">
      <c r="G1047" s="82" t="str">
        <f>IF(Dashboard!K1047="P","P",IF(Dashboard!L1047="B","B",""))</f>
        <v/>
      </c>
    </row>
    <row r="1048" spans="7:7" x14ac:dyDescent="0.25">
      <c r="G1048" s="82" t="str">
        <f>IF(Dashboard!K1048="P","P",IF(Dashboard!L1048="B","B",""))</f>
        <v/>
      </c>
    </row>
    <row r="1049" spans="7:7" x14ac:dyDescent="0.25">
      <c r="G1049" s="82" t="str">
        <f>IF(Dashboard!K1049="P","P",IF(Dashboard!L1049="B","B",""))</f>
        <v/>
      </c>
    </row>
    <row r="1050" spans="7:7" x14ac:dyDescent="0.25">
      <c r="G1050" s="82" t="str">
        <f>IF(Dashboard!K1050="P","P",IF(Dashboard!L1050="B","B",""))</f>
        <v/>
      </c>
    </row>
    <row r="1051" spans="7:7" x14ac:dyDescent="0.25">
      <c r="G1051" s="82" t="str">
        <f>IF(Dashboard!K1051="P","P",IF(Dashboard!L1051="B","B",""))</f>
        <v/>
      </c>
    </row>
    <row r="1052" spans="7:7" x14ac:dyDescent="0.25">
      <c r="G1052" s="82" t="str">
        <f>IF(Dashboard!K1052="P","P",IF(Dashboard!L1052="B","B",""))</f>
        <v/>
      </c>
    </row>
    <row r="1053" spans="7:7" x14ac:dyDescent="0.25">
      <c r="G1053" s="82" t="str">
        <f>IF(Dashboard!K1053="P","P",IF(Dashboard!L1053="B","B",""))</f>
        <v/>
      </c>
    </row>
    <row r="1054" spans="7:7" x14ac:dyDescent="0.25">
      <c r="G1054" s="82" t="str">
        <f>IF(Dashboard!K1054="P","P",IF(Dashboard!L1054="B","B",""))</f>
        <v/>
      </c>
    </row>
    <row r="1055" spans="7:7" x14ac:dyDescent="0.25">
      <c r="G1055" s="82" t="str">
        <f>IF(Dashboard!K1055="P","P",IF(Dashboard!L1055="B","B",""))</f>
        <v/>
      </c>
    </row>
    <row r="1056" spans="7:7" x14ac:dyDescent="0.25">
      <c r="G1056" s="82" t="str">
        <f>IF(Dashboard!K1056="P","P",IF(Dashboard!L1056="B","B",""))</f>
        <v/>
      </c>
    </row>
    <row r="1057" spans="7:7" x14ac:dyDescent="0.25">
      <c r="G1057" s="82" t="str">
        <f>IF(Dashboard!K1057="P","P",IF(Dashboard!L1057="B","B",""))</f>
        <v/>
      </c>
    </row>
    <row r="1058" spans="7:7" x14ac:dyDescent="0.25">
      <c r="G1058" s="82" t="str">
        <f>IF(Dashboard!K1058="P","P",IF(Dashboard!L1058="B","B",""))</f>
        <v/>
      </c>
    </row>
    <row r="1059" spans="7:7" x14ac:dyDescent="0.25">
      <c r="G1059" s="82" t="str">
        <f>IF(Dashboard!K1059="P","P",IF(Dashboard!L1059="B","B",""))</f>
        <v/>
      </c>
    </row>
    <row r="1060" spans="7:7" x14ac:dyDescent="0.25">
      <c r="G1060" s="82" t="str">
        <f>IF(Dashboard!K1060="P","P",IF(Dashboard!L1060="B","B",""))</f>
        <v/>
      </c>
    </row>
    <row r="1061" spans="7:7" x14ac:dyDescent="0.25">
      <c r="G1061" s="82" t="str">
        <f>IF(Dashboard!K1061="P","P",IF(Dashboard!L1061="B","B",""))</f>
        <v/>
      </c>
    </row>
    <row r="1062" spans="7:7" x14ac:dyDescent="0.25">
      <c r="G1062" s="82" t="str">
        <f>IF(Dashboard!K1062="P","P",IF(Dashboard!L1062="B","B",""))</f>
        <v/>
      </c>
    </row>
    <row r="1063" spans="7:7" x14ac:dyDescent="0.25">
      <c r="G1063" s="82" t="str">
        <f>IF(Dashboard!K1063="P","P",IF(Dashboard!L1063="B","B",""))</f>
        <v/>
      </c>
    </row>
    <row r="1064" spans="7:7" x14ac:dyDescent="0.25">
      <c r="G1064" s="82" t="str">
        <f>IF(Dashboard!K1064="P","P",IF(Dashboard!L1064="B","B",""))</f>
        <v/>
      </c>
    </row>
    <row r="1065" spans="7:7" x14ac:dyDescent="0.25">
      <c r="G1065" s="82" t="str">
        <f>IF(Dashboard!K1065="P","P",IF(Dashboard!L1065="B","B",""))</f>
        <v/>
      </c>
    </row>
    <row r="1066" spans="7:7" x14ac:dyDescent="0.25">
      <c r="G1066" s="82" t="str">
        <f>IF(Dashboard!K1066="P","P",IF(Dashboard!L1066="B","B",""))</f>
        <v/>
      </c>
    </row>
    <row r="1067" spans="7:7" x14ac:dyDescent="0.25">
      <c r="G1067" s="82" t="str">
        <f>IF(Dashboard!K1067="P","P",IF(Dashboard!L1067="B","B",""))</f>
        <v/>
      </c>
    </row>
    <row r="1068" spans="7:7" x14ac:dyDescent="0.25">
      <c r="G1068" s="82" t="str">
        <f>IF(Dashboard!K1068="P","P",IF(Dashboard!L1068="B","B",""))</f>
        <v/>
      </c>
    </row>
    <row r="1069" spans="7:7" x14ac:dyDescent="0.25">
      <c r="G1069" s="82" t="str">
        <f>IF(Dashboard!K1069="P","P",IF(Dashboard!L1069="B","B",""))</f>
        <v/>
      </c>
    </row>
    <row r="1070" spans="7:7" x14ac:dyDescent="0.25">
      <c r="G1070" s="82" t="str">
        <f>IF(Dashboard!K1070="P","P",IF(Dashboard!L1070="B","B",""))</f>
        <v/>
      </c>
    </row>
    <row r="1071" spans="7:7" x14ac:dyDescent="0.25">
      <c r="G1071" s="82" t="str">
        <f>IF(Dashboard!K1071="P","P",IF(Dashboard!L1071="B","B",""))</f>
        <v/>
      </c>
    </row>
    <row r="1072" spans="7:7" x14ac:dyDescent="0.25">
      <c r="G1072" s="82" t="str">
        <f>IF(Dashboard!K1072="P","P",IF(Dashboard!L1072="B","B",""))</f>
        <v/>
      </c>
    </row>
    <row r="1073" spans="7:7" x14ac:dyDescent="0.25">
      <c r="G1073" s="82" t="str">
        <f>IF(Dashboard!K1073="P","P",IF(Dashboard!L1073="B","B",""))</f>
        <v/>
      </c>
    </row>
    <row r="1074" spans="7:7" x14ac:dyDescent="0.25">
      <c r="G1074" s="82" t="str">
        <f>IF(Dashboard!K1074="P","P",IF(Dashboard!L1074="B","B",""))</f>
        <v/>
      </c>
    </row>
    <row r="1075" spans="7:7" x14ac:dyDescent="0.25">
      <c r="G1075" s="82" t="str">
        <f>IF(Dashboard!K1075="P","P",IF(Dashboard!L1075="B","B",""))</f>
        <v/>
      </c>
    </row>
    <row r="1076" spans="7:7" x14ac:dyDescent="0.25">
      <c r="G1076" s="82" t="str">
        <f>IF(Dashboard!K1076="P","P",IF(Dashboard!L1076="B","B",""))</f>
        <v/>
      </c>
    </row>
    <row r="1077" spans="7:7" x14ac:dyDescent="0.25">
      <c r="G1077" s="82" t="str">
        <f>IF(Dashboard!K1077="P","P",IF(Dashboard!L1077="B","B",""))</f>
        <v/>
      </c>
    </row>
    <row r="1078" spans="7:7" x14ac:dyDescent="0.25">
      <c r="G1078" s="82" t="str">
        <f>IF(Dashboard!K1078="P","P",IF(Dashboard!L1078="B","B",""))</f>
        <v/>
      </c>
    </row>
    <row r="1079" spans="7:7" x14ac:dyDescent="0.25">
      <c r="G1079" s="82" t="str">
        <f>IF(Dashboard!K1079="P","P",IF(Dashboard!L1079="B","B",""))</f>
        <v/>
      </c>
    </row>
    <row r="1080" spans="7:7" x14ac:dyDescent="0.25">
      <c r="G1080" s="82" t="str">
        <f>IF(Dashboard!K1080="P","P",IF(Dashboard!L1080="B","B",""))</f>
        <v/>
      </c>
    </row>
    <row r="1081" spans="7:7" x14ac:dyDescent="0.25">
      <c r="G1081" s="82" t="str">
        <f>IF(Dashboard!K1081="P","P",IF(Dashboard!L1081="B","B",""))</f>
        <v/>
      </c>
    </row>
    <row r="1082" spans="7:7" x14ac:dyDescent="0.25">
      <c r="G1082" s="82" t="str">
        <f>IF(Dashboard!K1082="P","P",IF(Dashboard!L1082="B","B",""))</f>
        <v/>
      </c>
    </row>
    <row r="1083" spans="7:7" x14ac:dyDescent="0.25">
      <c r="G1083" s="82" t="str">
        <f>IF(Dashboard!K1083="P","P",IF(Dashboard!L1083="B","B",""))</f>
        <v/>
      </c>
    </row>
    <row r="1084" spans="7:7" x14ac:dyDescent="0.25">
      <c r="G1084" s="82" t="str">
        <f>IF(Dashboard!K1084="P","P",IF(Dashboard!L1084="B","B",""))</f>
        <v/>
      </c>
    </row>
    <row r="1085" spans="7:7" x14ac:dyDescent="0.25">
      <c r="G1085" s="82" t="str">
        <f>IF(Dashboard!K1085="P","P",IF(Dashboard!L1085="B","B",""))</f>
        <v/>
      </c>
    </row>
    <row r="1086" spans="7:7" x14ac:dyDescent="0.25">
      <c r="G1086" s="82" t="str">
        <f>IF(Dashboard!K1086="P","P",IF(Dashboard!L1086="B","B",""))</f>
        <v/>
      </c>
    </row>
    <row r="1087" spans="7:7" x14ac:dyDescent="0.25">
      <c r="G1087" s="82" t="str">
        <f>IF(Dashboard!K1087="P","P",IF(Dashboard!L1087="B","B",""))</f>
        <v/>
      </c>
    </row>
    <row r="1088" spans="7:7" x14ac:dyDescent="0.25">
      <c r="G1088" s="82" t="str">
        <f>IF(Dashboard!K1088="P","P",IF(Dashboard!L1088="B","B",""))</f>
        <v/>
      </c>
    </row>
    <row r="1089" spans="7:7" x14ac:dyDescent="0.25">
      <c r="G1089" s="82" t="str">
        <f>IF(Dashboard!K1089="P","P",IF(Dashboard!L1089="B","B",""))</f>
        <v/>
      </c>
    </row>
    <row r="1090" spans="7:7" x14ac:dyDescent="0.25">
      <c r="G1090" s="82" t="str">
        <f>IF(Dashboard!K1090="P","P",IF(Dashboard!L1090="B","B",""))</f>
        <v/>
      </c>
    </row>
    <row r="1091" spans="7:7" x14ac:dyDescent="0.25">
      <c r="G1091" s="82" t="str">
        <f>IF(Dashboard!K1091="P","P",IF(Dashboard!L1091="B","B",""))</f>
        <v/>
      </c>
    </row>
    <row r="1092" spans="7:7" x14ac:dyDescent="0.25">
      <c r="G1092" s="82" t="str">
        <f>IF(Dashboard!K1092="P","P",IF(Dashboard!L1092="B","B",""))</f>
        <v/>
      </c>
    </row>
    <row r="1093" spans="7:7" x14ac:dyDescent="0.25">
      <c r="G1093" s="82" t="str">
        <f>IF(Dashboard!K1093="P","P",IF(Dashboard!L1093="B","B",""))</f>
        <v/>
      </c>
    </row>
    <row r="1094" spans="7:7" x14ac:dyDescent="0.25">
      <c r="G1094" s="82" t="str">
        <f>IF(Dashboard!K1094="P","P",IF(Dashboard!L1094="B","B",""))</f>
        <v/>
      </c>
    </row>
    <row r="1095" spans="7:7" x14ac:dyDescent="0.25">
      <c r="G1095" s="82" t="str">
        <f>IF(Dashboard!K1095="P","P",IF(Dashboard!L1095="B","B",""))</f>
        <v/>
      </c>
    </row>
    <row r="1096" spans="7:7" x14ac:dyDescent="0.25">
      <c r="G1096" s="82" t="str">
        <f>IF(Dashboard!K1096="P","P",IF(Dashboard!L1096="B","B",""))</f>
        <v/>
      </c>
    </row>
    <row r="1097" spans="7:7" x14ac:dyDescent="0.25">
      <c r="G1097" s="82" t="str">
        <f>IF(Dashboard!K1097="P","P",IF(Dashboard!L1097="B","B",""))</f>
        <v/>
      </c>
    </row>
    <row r="1098" spans="7:7" x14ac:dyDescent="0.25">
      <c r="G1098" s="82" t="str">
        <f>IF(Dashboard!K1098="P","P",IF(Dashboard!L1098="B","B",""))</f>
        <v/>
      </c>
    </row>
    <row r="1099" spans="7:7" x14ac:dyDescent="0.25">
      <c r="G1099" s="82" t="str">
        <f>IF(Dashboard!K1099="P","P",IF(Dashboard!L1099="B","B",""))</f>
        <v/>
      </c>
    </row>
    <row r="1100" spans="7:7" x14ac:dyDescent="0.25">
      <c r="G1100" s="82" t="str">
        <f>IF(Dashboard!K1100="P","P",IF(Dashboard!L1100="B","B",""))</f>
        <v/>
      </c>
    </row>
    <row r="1101" spans="7:7" x14ac:dyDescent="0.25">
      <c r="G1101" s="82" t="str">
        <f>IF(Dashboard!K1101="P","P",IF(Dashboard!L1101="B","B",""))</f>
        <v/>
      </c>
    </row>
    <row r="1102" spans="7:7" x14ac:dyDescent="0.25">
      <c r="G1102" s="82" t="str">
        <f>IF(Dashboard!K1102="P","P",IF(Dashboard!L1102="B","B",""))</f>
        <v/>
      </c>
    </row>
    <row r="1103" spans="7:7" x14ac:dyDescent="0.25">
      <c r="G1103" s="82" t="str">
        <f>IF(Dashboard!K1103="P","P",IF(Dashboard!L1103="B","B",""))</f>
        <v/>
      </c>
    </row>
    <row r="1104" spans="7:7" x14ac:dyDescent="0.25">
      <c r="G1104" s="82" t="str">
        <f>IF(Dashboard!K1104="P","P",IF(Dashboard!L1104="B","B",""))</f>
        <v/>
      </c>
    </row>
    <row r="1105" spans="7:7" x14ac:dyDescent="0.25">
      <c r="G1105" s="82" t="str">
        <f>IF(Dashboard!K1105="P","P",IF(Dashboard!L1105="B","B",""))</f>
        <v/>
      </c>
    </row>
    <row r="1106" spans="7:7" x14ac:dyDescent="0.25">
      <c r="G1106" s="82" t="str">
        <f>IF(Dashboard!K1106="P","P",IF(Dashboard!L1106="B","B",""))</f>
        <v/>
      </c>
    </row>
    <row r="1107" spans="7:7" x14ac:dyDescent="0.25">
      <c r="G1107" s="82" t="str">
        <f>IF(Dashboard!K1107="P","P",IF(Dashboard!L1107="B","B",""))</f>
        <v/>
      </c>
    </row>
    <row r="1108" spans="7:7" x14ac:dyDescent="0.25">
      <c r="G1108" s="82" t="str">
        <f>IF(Dashboard!K1108="P","P",IF(Dashboard!L1108="B","B",""))</f>
        <v/>
      </c>
    </row>
    <row r="1109" spans="7:7" x14ac:dyDescent="0.25">
      <c r="G1109" s="82" t="str">
        <f>IF(Dashboard!K1109="P","P",IF(Dashboard!L1109="B","B",""))</f>
        <v/>
      </c>
    </row>
    <row r="1110" spans="7:7" x14ac:dyDescent="0.25">
      <c r="G1110" s="82" t="str">
        <f>IF(Dashboard!K1110="P","P",IF(Dashboard!L1110="B","B",""))</f>
        <v/>
      </c>
    </row>
    <row r="1111" spans="7:7" x14ac:dyDescent="0.25">
      <c r="G1111" s="82" t="str">
        <f>IF(Dashboard!K1111="P","P",IF(Dashboard!L1111="B","B",""))</f>
        <v/>
      </c>
    </row>
    <row r="1112" spans="7:7" x14ac:dyDescent="0.25">
      <c r="G1112" s="82" t="str">
        <f>IF(Dashboard!K1112="P","P",IF(Dashboard!L1112="B","B",""))</f>
        <v/>
      </c>
    </row>
    <row r="1113" spans="7:7" x14ac:dyDescent="0.25">
      <c r="G1113" s="82" t="str">
        <f>IF(Dashboard!K1113="P","P",IF(Dashboard!L1113="B","B",""))</f>
        <v/>
      </c>
    </row>
    <row r="1114" spans="7:7" x14ac:dyDescent="0.25">
      <c r="G1114" s="82" t="str">
        <f>IF(Dashboard!K1114="P","P",IF(Dashboard!L1114="B","B",""))</f>
        <v/>
      </c>
    </row>
    <row r="1115" spans="7:7" x14ac:dyDescent="0.25">
      <c r="G1115" s="82" t="str">
        <f>IF(Dashboard!K1115="P","P",IF(Dashboard!L1115="B","B",""))</f>
        <v/>
      </c>
    </row>
    <row r="1116" spans="7:7" x14ac:dyDescent="0.25">
      <c r="G1116" s="82" t="str">
        <f>IF(Dashboard!K1116="P","P",IF(Dashboard!L1116="B","B",""))</f>
        <v/>
      </c>
    </row>
    <row r="1117" spans="7:7" x14ac:dyDescent="0.25">
      <c r="G1117" s="82" t="str">
        <f>IF(Dashboard!K1117="P","P",IF(Dashboard!L1117="B","B",""))</f>
        <v/>
      </c>
    </row>
    <row r="1118" spans="7:7" x14ac:dyDescent="0.25">
      <c r="G1118" s="82" t="str">
        <f>IF(Dashboard!K1118="P","P",IF(Dashboard!L1118="B","B",""))</f>
        <v/>
      </c>
    </row>
    <row r="1119" spans="7:7" x14ac:dyDescent="0.25">
      <c r="G1119" s="82" t="str">
        <f>IF(Dashboard!K1119="P","P",IF(Dashboard!L1119="B","B",""))</f>
        <v/>
      </c>
    </row>
    <row r="1120" spans="7:7" x14ac:dyDescent="0.25">
      <c r="G1120" s="82" t="str">
        <f>IF(Dashboard!K1120="P","P",IF(Dashboard!L1120="B","B",""))</f>
        <v/>
      </c>
    </row>
    <row r="1121" spans="7:7" x14ac:dyDescent="0.25">
      <c r="G1121" s="82" t="str">
        <f>IF(Dashboard!K1121="P","P",IF(Dashboard!L1121="B","B",""))</f>
        <v/>
      </c>
    </row>
    <row r="1122" spans="7:7" x14ac:dyDescent="0.25">
      <c r="G1122" s="82" t="str">
        <f>IF(Dashboard!K1122="P","P",IF(Dashboard!L1122="B","B",""))</f>
        <v/>
      </c>
    </row>
    <row r="1123" spans="7:7" x14ac:dyDescent="0.25">
      <c r="G1123" s="82" t="str">
        <f>IF(Dashboard!K1123="P","P",IF(Dashboard!L1123="B","B",""))</f>
        <v/>
      </c>
    </row>
    <row r="1124" spans="7:7" x14ac:dyDescent="0.25">
      <c r="G1124" s="82" t="str">
        <f>IF(Dashboard!K1124="P","P",IF(Dashboard!L1124="B","B",""))</f>
        <v/>
      </c>
    </row>
    <row r="1125" spans="7:7" x14ac:dyDescent="0.25">
      <c r="G1125" s="82" t="str">
        <f>IF(Dashboard!K1125="P","P",IF(Dashboard!L1125="B","B",""))</f>
        <v/>
      </c>
    </row>
    <row r="1126" spans="7:7" x14ac:dyDescent="0.25">
      <c r="G1126" s="82" t="str">
        <f>IF(Dashboard!K1126="P","P",IF(Dashboard!L1126="B","B",""))</f>
        <v/>
      </c>
    </row>
    <row r="1127" spans="7:7" x14ac:dyDescent="0.25">
      <c r="G1127" s="82" t="str">
        <f>IF(Dashboard!K1127="P","P",IF(Dashboard!L1127="B","B",""))</f>
        <v/>
      </c>
    </row>
    <row r="1128" spans="7:7" x14ac:dyDescent="0.25">
      <c r="G1128" s="82" t="str">
        <f>IF(Dashboard!K1128="P","P",IF(Dashboard!L1128="B","B",""))</f>
        <v/>
      </c>
    </row>
    <row r="1129" spans="7:7" x14ac:dyDescent="0.25">
      <c r="G1129" s="82" t="str">
        <f>IF(Dashboard!K1129="P","P",IF(Dashboard!L1129="B","B",""))</f>
        <v/>
      </c>
    </row>
    <row r="1130" spans="7:7" x14ac:dyDescent="0.25">
      <c r="G1130" s="82" t="str">
        <f>IF(Dashboard!K1130="P","P",IF(Dashboard!L1130="B","B",""))</f>
        <v/>
      </c>
    </row>
    <row r="1131" spans="7:7" x14ac:dyDescent="0.25">
      <c r="G1131" s="82" t="str">
        <f>IF(Dashboard!K1131="P","P",IF(Dashboard!L1131="B","B",""))</f>
        <v/>
      </c>
    </row>
    <row r="1132" spans="7:7" x14ac:dyDescent="0.25">
      <c r="G1132" s="82" t="str">
        <f>IF(Dashboard!K1132="P","P",IF(Dashboard!L1132="B","B",""))</f>
        <v/>
      </c>
    </row>
    <row r="1133" spans="7:7" x14ac:dyDescent="0.25">
      <c r="G1133" s="82" t="str">
        <f>IF(Dashboard!K1133="P","P",IF(Dashboard!L1133="B","B",""))</f>
        <v/>
      </c>
    </row>
    <row r="1134" spans="7:7" x14ac:dyDescent="0.25">
      <c r="G1134" s="82" t="str">
        <f>IF(Dashboard!K1134="P","P",IF(Dashboard!L1134="B","B",""))</f>
        <v/>
      </c>
    </row>
    <row r="1135" spans="7:7" x14ac:dyDescent="0.25">
      <c r="G1135" s="82" t="str">
        <f>IF(Dashboard!K1135="P","P",IF(Dashboard!L1135="B","B",""))</f>
        <v/>
      </c>
    </row>
    <row r="1136" spans="7:7" x14ac:dyDescent="0.25">
      <c r="G1136" s="82" t="str">
        <f>IF(Dashboard!K1136="P","P",IF(Dashboard!L1136="B","B",""))</f>
        <v/>
      </c>
    </row>
    <row r="1137" spans="7:7" x14ac:dyDescent="0.25">
      <c r="G1137" s="82" t="str">
        <f>IF(Dashboard!K1137="P","P",IF(Dashboard!L1137="B","B",""))</f>
        <v/>
      </c>
    </row>
    <row r="1138" spans="7:7" x14ac:dyDescent="0.25">
      <c r="G1138" s="82" t="str">
        <f>IF(Dashboard!K1138="P","P",IF(Dashboard!L1138="B","B",""))</f>
        <v/>
      </c>
    </row>
    <row r="1139" spans="7:7" x14ac:dyDescent="0.25">
      <c r="G1139" s="82" t="str">
        <f>IF(Dashboard!K1139="P","P",IF(Dashboard!L1139="B","B",""))</f>
        <v/>
      </c>
    </row>
    <row r="1140" spans="7:7" x14ac:dyDescent="0.25">
      <c r="G1140" s="82" t="str">
        <f>IF(Dashboard!K1140="P","P",IF(Dashboard!L1140="B","B",""))</f>
        <v/>
      </c>
    </row>
    <row r="1141" spans="7:7" x14ac:dyDescent="0.25">
      <c r="G1141" s="82" t="str">
        <f>IF(Dashboard!K1141="P","P",IF(Dashboard!L1141="B","B",""))</f>
        <v/>
      </c>
    </row>
    <row r="1142" spans="7:7" x14ac:dyDescent="0.25">
      <c r="G1142" s="82" t="str">
        <f>IF(Dashboard!K1142="P","P",IF(Dashboard!L1142="B","B",""))</f>
        <v/>
      </c>
    </row>
    <row r="1143" spans="7:7" x14ac:dyDescent="0.25">
      <c r="G1143" s="82" t="str">
        <f>IF(Dashboard!K1143="P","P",IF(Dashboard!L1143="B","B",""))</f>
        <v/>
      </c>
    </row>
    <row r="1144" spans="7:7" x14ac:dyDescent="0.25">
      <c r="G1144" s="82" t="str">
        <f>IF(Dashboard!K1144="P","P",IF(Dashboard!L1144="B","B",""))</f>
        <v/>
      </c>
    </row>
    <row r="1145" spans="7:7" x14ac:dyDescent="0.25">
      <c r="G1145" s="82" t="str">
        <f>IF(Dashboard!K1145="P","P",IF(Dashboard!L1145="B","B",""))</f>
        <v/>
      </c>
    </row>
    <row r="1146" spans="7:7" x14ac:dyDescent="0.25">
      <c r="G1146" s="82" t="str">
        <f>IF(Dashboard!K1146="P","P",IF(Dashboard!L1146="B","B",""))</f>
        <v/>
      </c>
    </row>
    <row r="1147" spans="7:7" x14ac:dyDescent="0.25">
      <c r="G1147" s="82" t="str">
        <f>IF(Dashboard!K1147="P","P",IF(Dashboard!L1147="B","B",""))</f>
        <v/>
      </c>
    </row>
    <row r="1148" spans="7:7" x14ac:dyDescent="0.25">
      <c r="G1148" s="82" t="str">
        <f>IF(Dashboard!K1148="P","P",IF(Dashboard!L1148="B","B",""))</f>
        <v/>
      </c>
    </row>
    <row r="1149" spans="7:7" x14ac:dyDescent="0.25">
      <c r="G1149" s="82" t="str">
        <f>IF(Dashboard!K1149="P","P",IF(Dashboard!L1149="B","B",""))</f>
        <v/>
      </c>
    </row>
    <row r="1150" spans="7:7" x14ac:dyDescent="0.25">
      <c r="G1150" s="82" t="str">
        <f>IF(Dashboard!K1150="P","P",IF(Dashboard!L1150="B","B",""))</f>
        <v/>
      </c>
    </row>
    <row r="1151" spans="7:7" x14ac:dyDescent="0.25">
      <c r="G1151" s="82" t="str">
        <f>IF(Dashboard!K1151="P","P",IF(Dashboard!L1151="B","B",""))</f>
        <v/>
      </c>
    </row>
    <row r="1152" spans="7:7" x14ac:dyDescent="0.25">
      <c r="G1152" s="82" t="str">
        <f>IF(Dashboard!K1152="P","P",IF(Dashboard!L1152="B","B",""))</f>
        <v/>
      </c>
    </row>
    <row r="1153" spans="7:7" x14ac:dyDescent="0.25">
      <c r="G1153" s="82" t="str">
        <f>IF(Dashboard!K1153="P","P",IF(Dashboard!L1153="B","B",""))</f>
        <v/>
      </c>
    </row>
    <row r="1154" spans="7:7" x14ac:dyDescent="0.25">
      <c r="G1154" s="82" t="str">
        <f>IF(Dashboard!K1154="P","P",IF(Dashboard!L1154="B","B",""))</f>
        <v/>
      </c>
    </row>
    <row r="1155" spans="7:7" x14ac:dyDescent="0.25">
      <c r="G1155" s="82" t="str">
        <f>IF(Dashboard!K1155="P","P",IF(Dashboard!L1155="B","B",""))</f>
        <v/>
      </c>
    </row>
    <row r="1156" spans="7:7" x14ac:dyDescent="0.25">
      <c r="G1156" s="82" t="str">
        <f>IF(Dashboard!K1156="P","P",IF(Dashboard!L1156="B","B",""))</f>
        <v/>
      </c>
    </row>
    <row r="1157" spans="7:7" x14ac:dyDescent="0.25">
      <c r="G1157" s="82" t="str">
        <f>IF(Dashboard!K1157="P","P",IF(Dashboard!L1157="B","B",""))</f>
        <v/>
      </c>
    </row>
    <row r="1158" spans="7:7" x14ac:dyDescent="0.25">
      <c r="G1158" s="82" t="str">
        <f>IF(Dashboard!K1158="P","P",IF(Dashboard!L1158="B","B",""))</f>
        <v/>
      </c>
    </row>
    <row r="1159" spans="7:7" x14ac:dyDescent="0.25">
      <c r="G1159" s="82" t="str">
        <f>IF(Dashboard!K1159="P","P",IF(Dashboard!L1159="B","B",""))</f>
        <v/>
      </c>
    </row>
    <row r="1160" spans="7:7" x14ac:dyDescent="0.25">
      <c r="G1160" s="82" t="str">
        <f>IF(Dashboard!K1160="P","P",IF(Dashboard!L1160="B","B",""))</f>
        <v/>
      </c>
    </row>
    <row r="1161" spans="7:7" x14ac:dyDescent="0.25">
      <c r="G1161" s="82" t="str">
        <f>IF(Dashboard!K1161="P","P",IF(Dashboard!L1161="B","B",""))</f>
        <v/>
      </c>
    </row>
    <row r="1162" spans="7:7" x14ac:dyDescent="0.25">
      <c r="G1162" s="82" t="str">
        <f>IF(Dashboard!K1162="P","P",IF(Dashboard!L1162="B","B",""))</f>
        <v/>
      </c>
    </row>
    <row r="1163" spans="7:7" x14ac:dyDescent="0.25">
      <c r="G1163" s="82" t="str">
        <f>IF(Dashboard!K1163="P","P",IF(Dashboard!L1163="B","B",""))</f>
        <v/>
      </c>
    </row>
    <row r="1164" spans="7:7" x14ac:dyDescent="0.25">
      <c r="G1164" s="82" t="str">
        <f>IF(Dashboard!K1164="P","P",IF(Dashboard!L1164="B","B",""))</f>
        <v/>
      </c>
    </row>
    <row r="1165" spans="7:7" x14ac:dyDescent="0.25">
      <c r="G1165" s="82" t="str">
        <f>IF(Dashboard!K1165="P","P",IF(Dashboard!L1165="B","B",""))</f>
        <v/>
      </c>
    </row>
    <row r="1166" spans="7:7" x14ac:dyDescent="0.25">
      <c r="G1166" s="82" t="str">
        <f>IF(Dashboard!K1166="P","P",IF(Dashboard!L1166="B","B",""))</f>
        <v/>
      </c>
    </row>
    <row r="1167" spans="7:7" x14ac:dyDescent="0.25">
      <c r="G1167" s="82" t="str">
        <f>IF(Dashboard!K1167="P","P",IF(Dashboard!L1167="B","B",""))</f>
        <v/>
      </c>
    </row>
    <row r="1168" spans="7:7" x14ac:dyDescent="0.25">
      <c r="G1168" s="82" t="str">
        <f>IF(Dashboard!K1168="P","P",IF(Dashboard!L1168="B","B",""))</f>
        <v/>
      </c>
    </row>
    <row r="1169" spans="7:7" x14ac:dyDescent="0.25">
      <c r="G1169" s="82" t="str">
        <f>IF(Dashboard!K1169="P","P",IF(Dashboard!L1169="B","B",""))</f>
        <v/>
      </c>
    </row>
    <row r="1170" spans="7:7" x14ac:dyDescent="0.25">
      <c r="G1170" s="82" t="str">
        <f>IF(Dashboard!K1170="P","P",IF(Dashboard!L1170="B","B",""))</f>
        <v/>
      </c>
    </row>
    <row r="1171" spans="7:7" x14ac:dyDescent="0.25">
      <c r="G1171" s="82" t="str">
        <f>IF(Dashboard!K1171="P","P",IF(Dashboard!L1171="B","B",""))</f>
        <v/>
      </c>
    </row>
    <row r="1172" spans="7:7" x14ac:dyDescent="0.25">
      <c r="G1172" s="82" t="str">
        <f>IF(Dashboard!K1172="P","P",IF(Dashboard!L1172="B","B",""))</f>
        <v/>
      </c>
    </row>
    <row r="1173" spans="7:7" x14ac:dyDescent="0.25">
      <c r="G1173" s="82" t="str">
        <f>IF(Dashboard!K1173="P","P",IF(Dashboard!L1173="B","B",""))</f>
        <v/>
      </c>
    </row>
    <row r="1174" spans="7:7" x14ac:dyDescent="0.25">
      <c r="G1174" s="82" t="str">
        <f>IF(Dashboard!K1174="P","P",IF(Dashboard!L1174="B","B",""))</f>
        <v/>
      </c>
    </row>
    <row r="1175" spans="7:7" x14ac:dyDescent="0.25">
      <c r="G1175" s="82" t="str">
        <f>IF(Dashboard!K1175="P","P",IF(Dashboard!L1175="B","B",""))</f>
        <v/>
      </c>
    </row>
    <row r="1176" spans="7:7" x14ac:dyDescent="0.25">
      <c r="G1176" s="82" t="str">
        <f>IF(Dashboard!K1176="P","P",IF(Dashboard!L1176="B","B",""))</f>
        <v/>
      </c>
    </row>
    <row r="1177" spans="7:7" x14ac:dyDescent="0.25">
      <c r="G1177" s="82" t="str">
        <f>IF(Dashboard!K1177="P","P",IF(Dashboard!L1177="B","B",""))</f>
        <v/>
      </c>
    </row>
    <row r="1178" spans="7:7" x14ac:dyDescent="0.25">
      <c r="G1178" s="82" t="str">
        <f>IF(Dashboard!K1178="P","P",IF(Dashboard!L1178="B","B",""))</f>
        <v/>
      </c>
    </row>
    <row r="1179" spans="7:7" x14ac:dyDescent="0.25">
      <c r="G1179" s="82" t="str">
        <f>IF(Dashboard!K1179="P","P",IF(Dashboard!L1179="B","B",""))</f>
        <v/>
      </c>
    </row>
    <row r="1180" spans="7:7" x14ac:dyDescent="0.25">
      <c r="G1180" s="82" t="str">
        <f>IF(Dashboard!K1180="P","P",IF(Dashboard!L1180="B","B",""))</f>
        <v/>
      </c>
    </row>
    <row r="1181" spans="7:7" x14ac:dyDescent="0.25">
      <c r="G1181" s="82" t="str">
        <f>IF(Dashboard!K1181="P","P",IF(Dashboard!L1181="B","B",""))</f>
        <v/>
      </c>
    </row>
    <row r="1182" spans="7:7" x14ac:dyDescent="0.25">
      <c r="G1182" s="82" t="str">
        <f>IF(Dashboard!K1182="P","P",IF(Dashboard!L1182="B","B",""))</f>
        <v/>
      </c>
    </row>
    <row r="1183" spans="7:7" x14ac:dyDescent="0.25">
      <c r="G1183" s="82" t="str">
        <f>IF(Dashboard!K1183="P","P",IF(Dashboard!L1183="B","B",""))</f>
        <v/>
      </c>
    </row>
    <row r="1184" spans="7:7" x14ac:dyDescent="0.25">
      <c r="G1184" s="82" t="str">
        <f>IF(Dashboard!K1184="P","P",IF(Dashboard!L1184="B","B",""))</f>
        <v/>
      </c>
    </row>
    <row r="1185" spans="7:7" x14ac:dyDescent="0.25">
      <c r="G1185" s="82" t="str">
        <f>IF(Dashboard!K1185="P","P",IF(Dashboard!L1185="B","B",""))</f>
        <v/>
      </c>
    </row>
    <row r="1186" spans="7:7" x14ac:dyDescent="0.25">
      <c r="G1186" s="82" t="str">
        <f>IF(Dashboard!K1186="P","P",IF(Dashboard!L1186="B","B",""))</f>
        <v/>
      </c>
    </row>
    <row r="1187" spans="7:7" x14ac:dyDescent="0.25">
      <c r="G1187" s="82" t="str">
        <f>IF(Dashboard!K1187="P","P",IF(Dashboard!L1187="B","B",""))</f>
        <v/>
      </c>
    </row>
    <row r="1188" spans="7:7" x14ac:dyDescent="0.25">
      <c r="G1188" s="82" t="str">
        <f>IF(Dashboard!K1188="P","P",IF(Dashboard!L1188="B","B",""))</f>
        <v/>
      </c>
    </row>
    <row r="1189" spans="7:7" x14ac:dyDescent="0.25">
      <c r="G1189" s="82" t="str">
        <f>IF(Dashboard!K1189="P","P",IF(Dashboard!L1189="B","B",""))</f>
        <v/>
      </c>
    </row>
    <row r="1190" spans="7:7" x14ac:dyDescent="0.25">
      <c r="G1190" s="82" t="str">
        <f>IF(Dashboard!K1190="P","P",IF(Dashboard!L1190="B","B",""))</f>
        <v/>
      </c>
    </row>
    <row r="1191" spans="7:7" x14ac:dyDescent="0.25">
      <c r="G1191" s="82" t="str">
        <f>IF(Dashboard!K1191="P","P",IF(Dashboard!L1191="B","B",""))</f>
        <v/>
      </c>
    </row>
    <row r="1192" spans="7:7" x14ac:dyDescent="0.25">
      <c r="G1192" s="82" t="str">
        <f>IF(Dashboard!K1192="P","P",IF(Dashboard!L1192="B","B",""))</f>
        <v/>
      </c>
    </row>
    <row r="1193" spans="7:7" x14ac:dyDescent="0.25">
      <c r="G1193" s="82" t="str">
        <f>IF(Dashboard!K1193="P","P",IF(Dashboard!L1193="B","B",""))</f>
        <v/>
      </c>
    </row>
    <row r="1194" spans="7:7" x14ac:dyDescent="0.25">
      <c r="G1194" s="82" t="str">
        <f>IF(Dashboard!K1194="P","P",IF(Dashboard!L1194="B","B",""))</f>
        <v/>
      </c>
    </row>
    <row r="1195" spans="7:7" x14ac:dyDescent="0.25">
      <c r="G1195" s="82" t="str">
        <f>IF(Dashboard!K1195="P","P",IF(Dashboard!L1195="B","B",""))</f>
        <v/>
      </c>
    </row>
    <row r="1196" spans="7:7" x14ac:dyDescent="0.25">
      <c r="G1196" s="82" t="str">
        <f>IF(Dashboard!K1196="P","P",IF(Dashboard!L1196="B","B",""))</f>
        <v/>
      </c>
    </row>
    <row r="1197" spans="7:7" x14ac:dyDescent="0.25">
      <c r="G1197" s="82" t="str">
        <f>IF(Dashboard!K1197="P","P",IF(Dashboard!L1197="B","B",""))</f>
        <v/>
      </c>
    </row>
    <row r="1198" spans="7:7" x14ac:dyDescent="0.25">
      <c r="G1198" s="82" t="str">
        <f>IF(Dashboard!K1198="P","P",IF(Dashboard!L1198="B","B",""))</f>
        <v/>
      </c>
    </row>
    <row r="1199" spans="7:7" x14ac:dyDescent="0.25">
      <c r="G1199" s="82" t="str">
        <f>IF(Dashboard!K1199="P","P",IF(Dashboard!L1199="B","B",""))</f>
        <v/>
      </c>
    </row>
    <row r="1200" spans="7:7" x14ac:dyDescent="0.25">
      <c r="G1200" s="82" t="str">
        <f>IF(Dashboard!K1200="P","P",IF(Dashboard!L1200="B","B",""))</f>
        <v/>
      </c>
    </row>
    <row r="1201" spans="7:7" x14ac:dyDescent="0.25">
      <c r="G1201" s="82" t="str">
        <f>IF(Dashboard!K1201="P","P",IF(Dashboard!L1201="B","B",""))</f>
        <v/>
      </c>
    </row>
    <row r="1202" spans="7:7" x14ac:dyDescent="0.25">
      <c r="G1202" s="82" t="str">
        <f>IF(Dashboard!K1202="P","P",IF(Dashboard!L1202="B","B",""))</f>
        <v/>
      </c>
    </row>
    <row r="1203" spans="7:7" x14ac:dyDescent="0.25">
      <c r="G1203" s="82" t="str">
        <f>IF(Dashboard!K1203="P","P",IF(Dashboard!L1203="B","B",""))</f>
        <v/>
      </c>
    </row>
    <row r="1204" spans="7:7" x14ac:dyDescent="0.25">
      <c r="G1204" s="82" t="str">
        <f>IF(Dashboard!K1204="P","P",IF(Dashboard!L1204="B","B",""))</f>
        <v/>
      </c>
    </row>
    <row r="1205" spans="7:7" x14ac:dyDescent="0.25">
      <c r="G1205" s="82" t="str">
        <f>IF(Dashboard!K1205="P","P",IF(Dashboard!L1205="B","B",""))</f>
        <v/>
      </c>
    </row>
    <row r="1206" spans="7:7" x14ac:dyDescent="0.25">
      <c r="G1206" s="82" t="str">
        <f>IF(Dashboard!K1206="P","P",IF(Dashboard!L1206="B","B",""))</f>
        <v/>
      </c>
    </row>
    <row r="1207" spans="7:7" x14ac:dyDescent="0.25">
      <c r="G1207" s="82" t="str">
        <f>IF(Dashboard!K1207="P","P",IF(Dashboard!L1207="B","B",""))</f>
        <v/>
      </c>
    </row>
    <row r="1208" spans="7:7" x14ac:dyDescent="0.25">
      <c r="G1208" s="82" t="str">
        <f>IF(Dashboard!K1208="P","P",IF(Dashboard!L1208="B","B",""))</f>
        <v/>
      </c>
    </row>
    <row r="1209" spans="7:7" x14ac:dyDescent="0.25">
      <c r="G1209" s="82" t="str">
        <f>IF(Dashboard!K1209="P","P",IF(Dashboard!L1209="B","B",""))</f>
        <v/>
      </c>
    </row>
    <row r="1210" spans="7:7" x14ac:dyDescent="0.25">
      <c r="G1210" s="82" t="str">
        <f>IF(Dashboard!K1210="P","P",IF(Dashboard!L1210="B","B",""))</f>
        <v/>
      </c>
    </row>
    <row r="1211" spans="7:7" x14ac:dyDescent="0.25">
      <c r="G1211" s="82" t="str">
        <f>IF(Dashboard!K1211="P","P",IF(Dashboard!L1211="B","B",""))</f>
        <v/>
      </c>
    </row>
    <row r="1212" spans="7:7" x14ac:dyDescent="0.25">
      <c r="G1212" s="82" t="str">
        <f>IF(Dashboard!K1212="P","P",IF(Dashboard!L1212="B","B",""))</f>
        <v/>
      </c>
    </row>
    <row r="1213" spans="7:7" x14ac:dyDescent="0.25">
      <c r="G1213" s="82" t="str">
        <f>IF(Dashboard!K1213="P","P",IF(Dashboard!L1213="B","B",""))</f>
        <v/>
      </c>
    </row>
    <row r="1214" spans="7:7" x14ac:dyDescent="0.25">
      <c r="G1214" s="82" t="str">
        <f>IF(Dashboard!K1214="P","P",IF(Dashboard!L1214="B","B",""))</f>
        <v/>
      </c>
    </row>
    <row r="1215" spans="7:7" x14ac:dyDescent="0.25">
      <c r="G1215" s="82" t="str">
        <f>IF(Dashboard!K1215="P","P",IF(Dashboard!L1215="B","B",""))</f>
        <v/>
      </c>
    </row>
    <row r="1216" spans="7:7" x14ac:dyDescent="0.25">
      <c r="G1216" s="82" t="str">
        <f>IF(Dashboard!K1216="P","P",IF(Dashboard!L1216="B","B",""))</f>
        <v/>
      </c>
    </row>
    <row r="1217" spans="7:7" x14ac:dyDescent="0.25">
      <c r="G1217" s="82" t="str">
        <f>IF(Dashboard!K1217="P","P",IF(Dashboard!L1217="B","B",""))</f>
        <v/>
      </c>
    </row>
    <row r="1218" spans="7:7" x14ac:dyDescent="0.25">
      <c r="G1218" s="82" t="str">
        <f>IF(Dashboard!K1218="P","P",IF(Dashboard!L1218="B","B",""))</f>
        <v/>
      </c>
    </row>
    <row r="1219" spans="7:7" x14ac:dyDescent="0.25">
      <c r="G1219" s="82" t="str">
        <f>IF(Dashboard!K1219="P","P",IF(Dashboard!L1219="B","B",""))</f>
        <v/>
      </c>
    </row>
    <row r="1220" spans="7:7" x14ac:dyDescent="0.25">
      <c r="G1220" s="82" t="str">
        <f>IF(Dashboard!K1220="P","P",IF(Dashboard!L1220="B","B",""))</f>
        <v/>
      </c>
    </row>
    <row r="1221" spans="7:7" x14ac:dyDescent="0.25">
      <c r="G1221" s="82" t="str">
        <f>IF(Dashboard!K1221="P","P",IF(Dashboard!L1221="B","B",""))</f>
        <v/>
      </c>
    </row>
    <row r="1222" spans="7:7" x14ac:dyDescent="0.25">
      <c r="G1222" s="82" t="str">
        <f>IF(Dashboard!K1222="P","P",IF(Dashboard!L1222="B","B",""))</f>
        <v/>
      </c>
    </row>
    <row r="1223" spans="7:7" x14ac:dyDescent="0.25">
      <c r="G1223" s="82" t="str">
        <f>IF(Dashboard!K1223="P","P",IF(Dashboard!L1223="B","B",""))</f>
        <v/>
      </c>
    </row>
    <row r="1224" spans="7:7" x14ac:dyDescent="0.25">
      <c r="G1224" s="82" t="str">
        <f>IF(Dashboard!K1224="P","P",IF(Dashboard!L1224="B","B",""))</f>
        <v/>
      </c>
    </row>
    <row r="1225" spans="7:7" x14ac:dyDescent="0.25">
      <c r="G1225" s="82" t="str">
        <f>IF(Dashboard!K1225="P","P",IF(Dashboard!L1225="B","B",""))</f>
        <v/>
      </c>
    </row>
    <row r="1226" spans="7:7" x14ac:dyDescent="0.25">
      <c r="G1226" s="82" t="str">
        <f>IF(Dashboard!K1226="P","P",IF(Dashboard!L1226="B","B",""))</f>
        <v/>
      </c>
    </row>
    <row r="1227" spans="7:7" x14ac:dyDescent="0.25">
      <c r="G1227" s="82" t="str">
        <f>IF(Dashboard!K1227="P","P",IF(Dashboard!L1227="B","B",""))</f>
        <v/>
      </c>
    </row>
    <row r="1228" spans="7:7" x14ac:dyDescent="0.25">
      <c r="G1228" s="82" t="str">
        <f>IF(Dashboard!K1228="P","P",IF(Dashboard!L1228="B","B",""))</f>
        <v/>
      </c>
    </row>
    <row r="1229" spans="7:7" x14ac:dyDescent="0.25">
      <c r="G1229" s="82" t="str">
        <f>IF(Dashboard!K1229="P","P",IF(Dashboard!L1229="B","B",""))</f>
        <v/>
      </c>
    </row>
    <row r="1230" spans="7:7" x14ac:dyDescent="0.25">
      <c r="G1230" s="82" t="str">
        <f>IF(Dashboard!K1230="P","P",IF(Dashboard!L1230="B","B",""))</f>
        <v/>
      </c>
    </row>
    <row r="1231" spans="7:7" x14ac:dyDescent="0.25">
      <c r="G1231" s="82" t="str">
        <f>IF(Dashboard!K1231="P","P",IF(Dashboard!L1231="B","B",""))</f>
        <v/>
      </c>
    </row>
    <row r="1232" spans="7:7" x14ac:dyDescent="0.25">
      <c r="G1232" s="82" t="str">
        <f>IF(Dashboard!K1232="P","P",IF(Dashboard!L1232="B","B",""))</f>
        <v/>
      </c>
    </row>
    <row r="1233" spans="7:7" x14ac:dyDescent="0.25">
      <c r="G1233" s="82" t="str">
        <f>IF(Dashboard!K1233="P","P",IF(Dashboard!L1233="B","B",""))</f>
        <v/>
      </c>
    </row>
    <row r="1234" spans="7:7" x14ac:dyDescent="0.25">
      <c r="G1234" s="82" t="str">
        <f>IF(Dashboard!K1234="P","P",IF(Dashboard!L1234="B","B",""))</f>
        <v/>
      </c>
    </row>
    <row r="1235" spans="7:7" x14ac:dyDescent="0.25">
      <c r="G1235" s="82" t="str">
        <f>IF(Dashboard!K1235="P","P",IF(Dashboard!L1235="B","B",""))</f>
        <v/>
      </c>
    </row>
    <row r="1236" spans="7:7" x14ac:dyDescent="0.25">
      <c r="G1236" s="82" t="str">
        <f>IF(Dashboard!K1236="P","P",IF(Dashboard!L1236="B","B",""))</f>
        <v/>
      </c>
    </row>
    <row r="1237" spans="7:7" x14ac:dyDescent="0.25">
      <c r="G1237" s="82" t="str">
        <f>IF(Dashboard!K1237="P","P",IF(Dashboard!L1237="B","B",""))</f>
        <v/>
      </c>
    </row>
    <row r="1238" spans="7:7" x14ac:dyDescent="0.25">
      <c r="G1238" s="82" t="str">
        <f>IF(Dashboard!K1238="P","P",IF(Dashboard!L1238="B","B",""))</f>
        <v/>
      </c>
    </row>
    <row r="1239" spans="7:7" x14ac:dyDescent="0.25">
      <c r="G1239" s="82" t="str">
        <f>IF(Dashboard!K1239="P","P",IF(Dashboard!L1239="B","B",""))</f>
        <v/>
      </c>
    </row>
    <row r="1240" spans="7:7" x14ac:dyDescent="0.25">
      <c r="G1240" s="82" t="str">
        <f>IF(Dashboard!K1240="P","P",IF(Dashboard!L1240="B","B",""))</f>
        <v/>
      </c>
    </row>
    <row r="1241" spans="7:7" x14ac:dyDescent="0.25">
      <c r="G1241" s="82" t="str">
        <f>IF(Dashboard!K1241="P","P",IF(Dashboard!L1241="B","B",""))</f>
        <v/>
      </c>
    </row>
    <row r="1242" spans="7:7" x14ac:dyDescent="0.25">
      <c r="G1242" s="82" t="str">
        <f>IF(Dashboard!K1242="P","P",IF(Dashboard!L1242="B","B",""))</f>
        <v/>
      </c>
    </row>
    <row r="1243" spans="7:7" x14ac:dyDescent="0.25">
      <c r="G1243" s="82" t="str">
        <f>IF(Dashboard!K1243="P","P",IF(Dashboard!L1243="B","B",""))</f>
        <v/>
      </c>
    </row>
    <row r="1244" spans="7:7" x14ac:dyDescent="0.25">
      <c r="G1244" s="82" t="str">
        <f>IF(Dashboard!K1244="P","P",IF(Dashboard!L1244="B","B",""))</f>
        <v/>
      </c>
    </row>
    <row r="1245" spans="7:7" x14ac:dyDescent="0.25">
      <c r="G1245" s="82" t="str">
        <f>IF(Dashboard!K1245="P","P",IF(Dashboard!L1245="B","B",""))</f>
        <v/>
      </c>
    </row>
    <row r="1246" spans="7:7" x14ac:dyDescent="0.25">
      <c r="G1246" s="82" t="str">
        <f>IF(Dashboard!K1246="P","P",IF(Dashboard!L1246="B","B",""))</f>
        <v/>
      </c>
    </row>
    <row r="1247" spans="7:7" x14ac:dyDescent="0.25">
      <c r="G1247" s="82" t="str">
        <f>IF(Dashboard!K1247="P","P",IF(Dashboard!L1247="B","B",""))</f>
        <v/>
      </c>
    </row>
    <row r="1248" spans="7:7" x14ac:dyDescent="0.25">
      <c r="G1248" s="82" t="str">
        <f>IF(Dashboard!K1248="P","P",IF(Dashboard!L1248="B","B",""))</f>
        <v/>
      </c>
    </row>
    <row r="1249" spans="7:7" x14ac:dyDescent="0.25">
      <c r="G1249" s="82" t="str">
        <f>IF(Dashboard!K1249="P","P",IF(Dashboard!L1249="B","B",""))</f>
        <v/>
      </c>
    </row>
    <row r="1250" spans="7:7" x14ac:dyDescent="0.25">
      <c r="G1250" s="82" t="str">
        <f>IF(Dashboard!K1250="P","P",IF(Dashboard!L1250="B","B",""))</f>
        <v/>
      </c>
    </row>
    <row r="1251" spans="7:7" x14ac:dyDescent="0.25">
      <c r="G1251" s="82" t="str">
        <f>IF(Dashboard!K1251="P","P",IF(Dashboard!L1251="B","B",""))</f>
        <v/>
      </c>
    </row>
    <row r="1252" spans="7:7" x14ac:dyDescent="0.25">
      <c r="G1252" s="82" t="str">
        <f>IF(Dashboard!K1252="P","P",IF(Dashboard!L1252="B","B",""))</f>
        <v/>
      </c>
    </row>
    <row r="1253" spans="7:7" x14ac:dyDescent="0.25">
      <c r="G1253" s="82" t="str">
        <f>IF(Dashboard!K1253="P","P",IF(Dashboard!L1253="B","B",""))</f>
        <v/>
      </c>
    </row>
    <row r="1254" spans="7:7" x14ac:dyDescent="0.25">
      <c r="G1254" s="82" t="str">
        <f>IF(Dashboard!K1254="P","P",IF(Dashboard!L1254="B","B",""))</f>
        <v/>
      </c>
    </row>
    <row r="1255" spans="7:7" x14ac:dyDescent="0.25">
      <c r="G1255" s="82" t="str">
        <f>IF(Dashboard!K1255="P","P",IF(Dashboard!L1255="B","B",""))</f>
        <v/>
      </c>
    </row>
    <row r="1256" spans="7:7" x14ac:dyDescent="0.25">
      <c r="G1256" s="82" t="str">
        <f>IF(Dashboard!K1256="P","P",IF(Dashboard!L1256="B","B",""))</f>
        <v/>
      </c>
    </row>
    <row r="1257" spans="7:7" x14ac:dyDescent="0.25">
      <c r="G1257" s="82" t="str">
        <f>IF(Dashboard!K1257="P","P",IF(Dashboard!L1257="B","B",""))</f>
        <v/>
      </c>
    </row>
    <row r="1258" spans="7:7" x14ac:dyDescent="0.25">
      <c r="G1258" s="82" t="str">
        <f>IF(Dashboard!K1258="P","P",IF(Dashboard!L1258="B","B",""))</f>
        <v/>
      </c>
    </row>
    <row r="1259" spans="7:7" x14ac:dyDescent="0.25">
      <c r="G1259" s="82" t="str">
        <f>IF(Dashboard!K1259="P","P",IF(Dashboard!L1259="B","B",""))</f>
        <v/>
      </c>
    </row>
    <row r="1260" spans="7:7" x14ac:dyDescent="0.25">
      <c r="G1260" s="82" t="str">
        <f>IF(Dashboard!K1260="P","P",IF(Dashboard!L1260="B","B",""))</f>
        <v/>
      </c>
    </row>
    <row r="1261" spans="7:7" x14ac:dyDescent="0.25">
      <c r="G1261" s="82" t="str">
        <f>IF(Dashboard!K1261="P","P",IF(Dashboard!L1261="B","B",""))</f>
        <v/>
      </c>
    </row>
    <row r="1262" spans="7:7" x14ac:dyDescent="0.25">
      <c r="G1262" s="82" t="str">
        <f>IF(Dashboard!K1262="P","P",IF(Dashboard!L1262="B","B",""))</f>
        <v/>
      </c>
    </row>
    <row r="1263" spans="7:7" x14ac:dyDescent="0.25">
      <c r="G1263" s="82" t="str">
        <f>IF(Dashboard!K1263="P","P",IF(Dashboard!L1263="B","B",""))</f>
        <v/>
      </c>
    </row>
    <row r="1264" spans="7:7" x14ac:dyDescent="0.25">
      <c r="G1264" s="82" t="str">
        <f>IF(Dashboard!K1264="P","P",IF(Dashboard!L1264="B","B",""))</f>
        <v/>
      </c>
    </row>
    <row r="1265" spans="7:7" x14ac:dyDescent="0.25">
      <c r="G1265" s="82" t="str">
        <f>IF(Dashboard!K1265="P","P",IF(Dashboard!L1265="B","B",""))</f>
        <v/>
      </c>
    </row>
    <row r="1266" spans="7:7" x14ac:dyDescent="0.25">
      <c r="G1266" s="82" t="str">
        <f>IF(Dashboard!K1266="P","P",IF(Dashboard!L1266="B","B",""))</f>
        <v/>
      </c>
    </row>
    <row r="1267" spans="7:7" x14ac:dyDescent="0.25">
      <c r="G1267" s="82" t="str">
        <f>IF(Dashboard!K1267="P","P",IF(Dashboard!L1267="B","B",""))</f>
        <v/>
      </c>
    </row>
    <row r="1268" spans="7:7" x14ac:dyDescent="0.25">
      <c r="G1268" s="82" t="str">
        <f>IF(Dashboard!K1268="P","P",IF(Dashboard!L1268="B","B",""))</f>
        <v/>
      </c>
    </row>
    <row r="1269" spans="7:7" x14ac:dyDescent="0.25">
      <c r="G1269" s="82" t="str">
        <f>IF(Dashboard!K1269="P","P",IF(Dashboard!L1269="B","B",""))</f>
        <v/>
      </c>
    </row>
    <row r="1270" spans="7:7" x14ac:dyDescent="0.25">
      <c r="G1270" s="82" t="str">
        <f>IF(Dashboard!K1270="P","P",IF(Dashboard!L1270="B","B",""))</f>
        <v/>
      </c>
    </row>
    <row r="1271" spans="7:7" x14ac:dyDescent="0.25">
      <c r="G1271" s="82" t="str">
        <f>IF(Dashboard!K1271="P","P",IF(Dashboard!L1271="B","B",""))</f>
        <v/>
      </c>
    </row>
    <row r="1272" spans="7:7" x14ac:dyDescent="0.25">
      <c r="G1272" s="82" t="str">
        <f>IF(Dashboard!K1272="P","P",IF(Dashboard!L1272="B","B",""))</f>
        <v/>
      </c>
    </row>
    <row r="1273" spans="7:7" x14ac:dyDescent="0.25">
      <c r="G1273" s="82" t="str">
        <f>IF(Dashboard!K1273="P","P",IF(Dashboard!L1273="B","B",""))</f>
        <v/>
      </c>
    </row>
    <row r="1274" spans="7:7" x14ac:dyDescent="0.25">
      <c r="G1274" s="82" t="str">
        <f>IF(Dashboard!K1274="P","P",IF(Dashboard!L1274="B","B",""))</f>
        <v/>
      </c>
    </row>
    <row r="1275" spans="7:7" x14ac:dyDescent="0.25">
      <c r="G1275" s="82" t="str">
        <f>IF(Dashboard!K1275="P","P",IF(Dashboard!L1275="B","B",""))</f>
        <v/>
      </c>
    </row>
    <row r="1276" spans="7:7" x14ac:dyDescent="0.25">
      <c r="G1276" s="82" t="str">
        <f>IF(Dashboard!K1276="P","P",IF(Dashboard!L1276="B","B",""))</f>
        <v/>
      </c>
    </row>
    <row r="1277" spans="7:7" x14ac:dyDescent="0.25">
      <c r="G1277" s="82" t="str">
        <f>IF(Dashboard!K1277="P","P",IF(Dashboard!L1277="B","B",""))</f>
        <v/>
      </c>
    </row>
    <row r="1278" spans="7:7" x14ac:dyDescent="0.25">
      <c r="G1278" s="82" t="str">
        <f>IF(Dashboard!K1278="P","P",IF(Dashboard!L1278="B","B",""))</f>
        <v/>
      </c>
    </row>
    <row r="1279" spans="7:7" x14ac:dyDescent="0.25">
      <c r="G1279" s="82" t="str">
        <f>IF(Dashboard!K1279="P","P",IF(Dashboard!L1279="B","B",""))</f>
        <v/>
      </c>
    </row>
    <row r="1280" spans="7:7" x14ac:dyDescent="0.25">
      <c r="G1280" s="82" t="str">
        <f>IF(Dashboard!K1280="P","P",IF(Dashboard!L1280="B","B",""))</f>
        <v/>
      </c>
    </row>
    <row r="1281" spans="7:7" x14ac:dyDescent="0.25">
      <c r="G1281" s="82" t="str">
        <f>IF(Dashboard!K1281="P","P",IF(Dashboard!L1281="B","B",""))</f>
        <v/>
      </c>
    </row>
    <row r="1282" spans="7:7" x14ac:dyDescent="0.25">
      <c r="G1282" s="82" t="str">
        <f>IF(Dashboard!K1282="P","P",IF(Dashboard!L1282="B","B",""))</f>
        <v/>
      </c>
    </row>
    <row r="1283" spans="7:7" x14ac:dyDescent="0.25">
      <c r="G1283" s="82" t="str">
        <f>IF(Dashboard!K1283="P","P",IF(Dashboard!L1283="B","B",""))</f>
        <v/>
      </c>
    </row>
    <row r="1284" spans="7:7" x14ac:dyDescent="0.25">
      <c r="G1284" s="82" t="str">
        <f>IF(Dashboard!K1284="P","P",IF(Dashboard!L1284="B","B",""))</f>
        <v/>
      </c>
    </row>
    <row r="1285" spans="7:7" x14ac:dyDescent="0.25">
      <c r="G1285" s="82" t="str">
        <f>IF(Dashboard!K1285="P","P",IF(Dashboard!L1285="B","B",""))</f>
        <v/>
      </c>
    </row>
    <row r="1286" spans="7:7" x14ac:dyDescent="0.25">
      <c r="G1286" s="82" t="str">
        <f>IF(Dashboard!K1286="P","P",IF(Dashboard!L1286="B","B",""))</f>
        <v/>
      </c>
    </row>
    <row r="1287" spans="7:7" x14ac:dyDescent="0.25">
      <c r="G1287" s="82" t="str">
        <f>IF(Dashboard!K1287="P","P",IF(Dashboard!L1287="B","B",""))</f>
        <v/>
      </c>
    </row>
    <row r="1288" spans="7:7" x14ac:dyDescent="0.25">
      <c r="G1288" s="82" t="str">
        <f>IF(Dashboard!K1288="P","P",IF(Dashboard!L1288="B","B",""))</f>
        <v/>
      </c>
    </row>
    <row r="1289" spans="7:7" x14ac:dyDescent="0.25">
      <c r="G1289" s="82" t="str">
        <f>IF(Dashboard!K1289="P","P",IF(Dashboard!L1289="B","B",""))</f>
        <v/>
      </c>
    </row>
    <row r="1290" spans="7:7" x14ac:dyDescent="0.25">
      <c r="G1290" s="82" t="str">
        <f>IF(Dashboard!K1290="P","P",IF(Dashboard!L1290="B","B",""))</f>
        <v/>
      </c>
    </row>
    <row r="1291" spans="7:7" x14ac:dyDescent="0.25">
      <c r="G1291" s="82" t="str">
        <f>IF(Dashboard!K1291="P","P",IF(Dashboard!L1291="B","B",""))</f>
        <v/>
      </c>
    </row>
    <row r="1292" spans="7:7" x14ac:dyDescent="0.25">
      <c r="G1292" s="82" t="str">
        <f>IF(Dashboard!K1292="P","P",IF(Dashboard!L1292="B","B",""))</f>
        <v/>
      </c>
    </row>
    <row r="1293" spans="7:7" x14ac:dyDescent="0.25">
      <c r="G1293" s="82" t="str">
        <f>IF(Dashboard!K1293="P","P",IF(Dashboard!L1293="B","B",""))</f>
        <v/>
      </c>
    </row>
    <row r="1294" spans="7:7" x14ac:dyDescent="0.25">
      <c r="G1294" s="82" t="str">
        <f>IF(Dashboard!K1294="P","P",IF(Dashboard!L1294="B","B",""))</f>
        <v/>
      </c>
    </row>
    <row r="1295" spans="7:7" x14ac:dyDescent="0.25">
      <c r="G1295" s="82" t="str">
        <f>IF(Dashboard!K1295="P","P",IF(Dashboard!L1295="B","B",""))</f>
        <v/>
      </c>
    </row>
    <row r="1296" spans="7:7" x14ac:dyDescent="0.25">
      <c r="G1296" s="82" t="str">
        <f>IF(Dashboard!K1296="P","P",IF(Dashboard!L1296="B","B",""))</f>
        <v/>
      </c>
    </row>
    <row r="1297" spans="7:7" x14ac:dyDescent="0.25">
      <c r="G1297" s="82" t="str">
        <f>IF(Dashboard!K1297="P","P",IF(Dashboard!L1297="B","B",""))</f>
        <v/>
      </c>
    </row>
    <row r="1298" spans="7:7" x14ac:dyDescent="0.25">
      <c r="G1298" s="82" t="str">
        <f>IF(Dashboard!K1298="P","P",IF(Dashboard!L1298="B","B",""))</f>
        <v/>
      </c>
    </row>
    <row r="1299" spans="7:7" x14ac:dyDescent="0.25">
      <c r="G1299" s="82" t="str">
        <f>IF(Dashboard!K1299="P","P",IF(Dashboard!L1299="B","B",""))</f>
        <v/>
      </c>
    </row>
    <row r="1300" spans="7:7" x14ac:dyDescent="0.25">
      <c r="G1300" s="82" t="str">
        <f>IF(Dashboard!K1300="P","P",IF(Dashboard!L1300="B","B",""))</f>
        <v/>
      </c>
    </row>
    <row r="1301" spans="7:7" x14ac:dyDescent="0.25">
      <c r="G1301" s="82" t="str">
        <f>IF(Dashboard!K1301="P","P",IF(Dashboard!L1301="B","B",""))</f>
        <v/>
      </c>
    </row>
    <row r="1302" spans="7:7" x14ac:dyDescent="0.25">
      <c r="G1302" s="82" t="str">
        <f>IF(Dashboard!K1302="P","P",IF(Dashboard!L1302="B","B",""))</f>
        <v/>
      </c>
    </row>
    <row r="1303" spans="7:7" x14ac:dyDescent="0.25">
      <c r="G1303" s="82" t="str">
        <f>IF(Dashboard!K1303="P","P",IF(Dashboard!L1303="B","B",""))</f>
        <v/>
      </c>
    </row>
    <row r="1304" spans="7:7" x14ac:dyDescent="0.25">
      <c r="G1304" s="82" t="str">
        <f>IF(Dashboard!K1304="P","P",IF(Dashboard!L1304="B","B",""))</f>
        <v/>
      </c>
    </row>
    <row r="1305" spans="7:7" x14ac:dyDescent="0.25">
      <c r="G1305" s="82" t="str">
        <f>IF(Dashboard!K1305="P","P",IF(Dashboard!L1305="B","B",""))</f>
        <v/>
      </c>
    </row>
    <row r="1306" spans="7:7" x14ac:dyDescent="0.25">
      <c r="G1306" s="82" t="str">
        <f>IF(Dashboard!K1306="P","P",IF(Dashboard!L1306="B","B",""))</f>
        <v/>
      </c>
    </row>
    <row r="1307" spans="7:7" x14ac:dyDescent="0.25">
      <c r="G1307" s="82" t="str">
        <f>IF(Dashboard!K1307="P","P",IF(Dashboard!L1307="B","B",""))</f>
        <v/>
      </c>
    </row>
    <row r="1308" spans="7:7" x14ac:dyDescent="0.25">
      <c r="G1308" s="82" t="str">
        <f>IF(Dashboard!K1308="P","P",IF(Dashboard!L1308="B","B",""))</f>
        <v/>
      </c>
    </row>
    <row r="1309" spans="7:7" x14ac:dyDescent="0.25">
      <c r="G1309" s="82" t="str">
        <f>IF(Dashboard!K1309="P","P",IF(Dashboard!L1309="B","B",""))</f>
        <v/>
      </c>
    </row>
    <row r="1310" spans="7:7" x14ac:dyDescent="0.25">
      <c r="G1310" s="82" t="str">
        <f>IF(Dashboard!K1310="P","P",IF(Dashboard!L1310="B","B",""))</f>
        <v/>
      </c>
    </row>
    <row r="1311" spans="7:7" x14ac:dyDescent="0.25">
      <c r="G1311" s="82" t="str">
        <f>IF(Dashboard!K1311="P","P",IF(Dashboard!L1311="B","B",""))</f>
        <v/>
      </c>
    </row>
    <row r="1312" spans="7:7" x14ac:dyDescent="0.25">
      <c r="G1312" s="82" t="str">
        <f>IF(Dashboard!K1312="P","P",IF(Dashboard!L1312="B","B",""))</f>
        <v/>
      </c>
    </row>
    <row r="1313" spans="7:7" x14ac:dyDescent="0.25">
      <c r="G1313" s="82" t="str">
        <f>IF(Dashboard!K1313="P","P",IF(Dashboard!L1313="B","B",""))</f>
        <v/>
      </c>
    </row>
    <row r="1314" spans="7:7" x14ac:dyDescent="0.25">
      <c r="G1314" s="82" t="str">
        <f>IF(Dashboard!K1314="P","P",IF(Dashboard!L1314="B","B",""))</f>
        <v/>
      </c>
    </row>
    <row r="1315" spans="7:7" x14ac:dyDescent="0.25">
      <c r="G1315" s="82" t="str">
        <f>IF(Dashboard!K1315="P","P",IF(Dashboard!L1315="B","B",""))</f>
        <v/>
      </c>
    </row>
    <row r="1316" spans="7:7" x14ac:dyDescent="0.25">
      <c r="G1316" s="82" t="str">
        <f>IF(Dashboard!K1316="P","P",IF(Dashboard!L1316="B","B",""))</f>
        <v/>
      </c>
    </row>
    <row r="1317" spans="7:7" x14ac:dyDescent="0.25">
      <c r="G1317" s="82" t="str">
        <f>IF(Dashboard!K1317="P","P",IF(Dashboard!L1317="B","B",""))</f>
        <v/>
      </c>
    </row>
    <row r="1318" spans="7:7" x14ac:dyDescent="0.25">
      <c r="G1318" s="82" t="str">
        <f>IF(Dashboard!K1318="P","P",IF(Dashboard!L1318="B","B",""))</f>
        <v/>
      </c>
    </row>
    <row r="1319" spans="7:7" x14ac:dyDescent="0.25">
      <c r="G1319" s="82" t="str">
        <f>IF(Dashboard!K1319="P","P",IF(Dashboard!L1319="B","B",""))</f>
        <v/>
      </c>
    </row>
    <row r="1320" spans="7:7" x14ac:dyDescent="0.25">
      <c r="G1320" s="82" t="str">
        <f>IF(Dashboard!K1320="P","P",IF(Dashboard!L1320="B","B",""))</f>
        <v/>
      </c>
    </row>
    <row r="1321" spans="7:7" x14ac:dyDescent="0.25">
      <c r="G1321" s="82" t="str">
        <f>IF(Dashboard!K1321="P","P",IF(Dashboard!L1321="B","B",""))</f>
        <v/>
      </c>
    </row>
    <row r="1322" spans="7:7" x14ac:dyDescent="0.25">
      <c r="G1322" s="82" t="str">
        <f>IF(Dashboard!K1322="P","P",IF(Dashboard!L1322="B","B",""))</f>
        <v/>
      </c>
    </row>
    <row r="1323" spans="7:7" x14ac:dyDescent="0.25">
      <c r="G1323" s="82" t="str">
        <f>IF(Dashboard!K1323="P","P",IF(Dashboard!L1323="B","B",""))</f>
        <v/>
      </c>
    </row>
    <row r="1324" spans="7:7" x14ac:dyDescent="0.25">
      <c r="G1324" s="82" t="str">
        <f>IF(Dashboard!K1324="P","P",IF(Dashboard!L1324="B","B",""))</f>
        <v/>
      </c>
    </row>
    <row r="1325" spans="7:7" x14ac:dyDescent="0.25">
      <c r="G1325" s="82" t="str">
        <f>IF(Dashboard!K1325="P","P",IF(Dashboard!L1325="B","B",""))</f>
        <v/>
      </c>
    </row>
    <row r="1326" spans="7:7" x14ac:dyDescent="0.25">
      <c r="G1326" s="82" t="str">
        <f>IF(Dashboard!K1326="P","P",IF(Dashboard!L1326="B","B",""))</f>
        <v/>
      </c>
    </row>
    <row r="1327" spans="7:7" x14ac:dyDescent="0.25">
      <c r="G1327" s="82" t="str">
        <f>IF(Dashboard!K1327="P","P",IF(Dashboard!L1327="B","B",""))</f>
        <v/>
      </c>
    </row>
    <row r="1328" spans="7:7" x14ac:dyDescent="0.25">
      <c r="G1328" s="82" t="str">
        <f>IF(Dashboard!K1328="P","P",IF(Dashboard!L1328="B","B",""))</f>
        <v/>
      </c>
    </row>
    <row r="1329" spans="7:7" x14ac:dyDescent="0.25">
      <c r="G1329" s="82" t="str">
        <f>IF(Dashboard!K1329="P","P",IF(Dashboard!L1329="B","B",""))</f>
        <v/>
      </c>
    </row>
    <row r="1330" spans="7:7" x14ac:dyDescent="0.25">
      <c r="G1330" s="82" t="str">
        <f>IF(Dashboard!K1330="P","P",IF(Dashboard!L1330="B","B",""))</f>
        <v/>
      </c>
    </row>
    <row r="1331" spans="7:7" x14ac:dyDescent="0.25">
      <c r="G1331" s="82" t="str">
        <f>IF(Dashboard!K1331="P","P",IF(Dashboard!L1331="B","B",""))</f>
        <v/>
      </c>
    </row>
    <row r="1332" spans="7:7" x14ac:dyDescent="0.25">
      <c r="G1332" s="82" t="str">
        <f>IF(Dashboard!K1332="P","P",IF(Dashboard!L1332="B","B",""))</f>
        <v/>
      </c>
    </row>
    <row r="1333" spans="7:7" x14ac:dyDescent="0.25">
      <c r="G1333" s="82" t="str">
        <f>IF(Dashboard!K1333="P","P",IF(Dashboard!L1333="B","B",""))</f>
        <v/>
      </c>
    </row>
    <row r="1334" spans="7:7" x14ac:dyDescent="0.25">
      <c r="G1334" s="82" t="str">
        <f>IF(Dashboard!K1334="P","P",IF(Dashboard!L1334="B","B",""))</f>
        <v/>
      </c>
    </row>
    <row r="1335" spans="7:7" x14ac:dyDescent="0.25">
      <c r="G1335" s="82" t="str">
        <f>IF(Dashboard!K1335="P","P",IF(Dashboard!L1335="B","B",""))</f>
        <v/>
      </c>
    </row>
    <row r="1336" spans="7:7" x14ac:dyDescent="0.25">
      <c r="G1336" s="82" t="str">
        <f>IF(Dashboard!K1336="P","P",IF(Dashboard!L1336="B","B",""))</f>
        <v/>
      </c>
    </row>
    <row r="1337" spans="7:7" x14ac:dyDescent="0.25">
      <c r="G1337" s="82" t="str">
        <f>IF(Dashboard!K1337="P","P",IF(Dashboard!L1337="B","B",""))</f>
        <v/>
      </c>
    </row>
    <row r="1338" spans="7:7" x14ac:dyDescent="0.25">
      <c r="G1338" s="82" t="str">
        <f>IF(Dashboard!K1338="P","P",IF(Dashboard!L1338="B","B",""))</f>
        <v/>
      </c>
    </row>
    <row r="1339" spans="7:7" x14ac:dyDescent="0.25">
      <c r="G1339" s="82" t="str">
        <f>IF(Dashboard!K1339="P","P",IF(Dashboard!L1339="B","B",""))</f>
        <v/>
      </c>
    </row>
    <row r="1340" spans="7:7" x14ac:dyDescent="0.25">
      <c r="G1340" s="82" t="str">
        <f>IF(Dashboard!K1340="P","P",IF(Dashboard!L1340="B","B",""))</f>
        <v/>
      </c>
    </row>
    <row r="1341" spans="7:7" x14ac:dyDescent="0.25">
      <c r="G1341" s="82" t="str">
        <f>IF(Dashboard!K1341="P","P",IF(Dashboard!L1341="B","B",""))</f>
        <v/>
      </c>
    </row>
    <row r="1342" spans="7:7" x14ac:dyDescent="0.25">
      <c r="G1342" s="82" t="str">
        <f>IF(Dashboard!K1342="P","P",IF(Dashboard!L1342="B","B",""))</f>
        <v/>
      </c>
    </row>
    <row r="1343" spans="7:7" x14ac:dyDescent="0.25">
      <c r="G1343" s="82" t="str">
        <f>IF(Dashboard!K1343="P","P",IF(Dashboard!L1343="B","B",""))</f>
        <v/>
      </c>
    </row>
    <row r="1344" spans="7:7" x14ac:dyDescent="0.25">
      <c r="G1344" s="82" t="str">
        <f>IF(Dashboard!K1344="P","P",IF(Dashboard!L1344="B","B",""))</f>
        <v/>
      </c>
    </row>
    <row r="1345" spans="7:7" x14ac:dyDescent="0.25">
      <c r="G1345" s="82" t="str">
        <f>IF(Dashboard!K1345="P","P",IF(Dashboard!L1345="B","B",""))</f>
        <v/>
      </c>
    </row>
    <row r="1346" spans="7:7" x14ac:dyDescent="0.25">
      <c r="G1346" s="82" t="str">
        <f>IF(Dashboard!K1346="P","P",IF(Dashboard!L1346="B","B",""))</f>
        <v/>
      </c>
    </row>
    <row r="1347" spans="7:7" x14ac:dyDescent="0.25">
      <c r="G1347" s="82" t="str">
        <f>IF(Dashboard!K1347="P","P",IF(Dashboard!L1347="B","B",""))</f>
        <v/>
      </c>
    </row>
    <row r="1348" spans="7:7" x14ac:dyDescent="0.25">
      <c r="G1348" s="82" t="str">
        <f>IF(Dashboard!K1348="P","P",IF(Dashboard!L1348="B","B",""))</f>
        <v/>
      </c>
    </row>
    <row r="1349" spans="7:7" x14ac:dyDescent="0.25">
      <c r="G1349" s="82" t="str">
        <f>IF(Dashboard!K1349="P","P",IF(Dashboard!L1349="B","B",""))</f>
        <v/>
      </c>
    </row>
    <row r="1350" spans="7:7" x14ac:dyDescent="0.25">
      <c r="G1350" s="82" t="str">
        <f>IF(Dashboard!K1350="P","P",IF(Dashboard!L1350="B","B",""))</f>
        <v/>
      </c>
    </row>
    <row r="1351" spans="7:7" x14ac:dyDescent="0.25">
      <c r="G1351" s="82" t="str">
        <f>IF(Dashboard!K1351="P","P",IF(Dashboard!L1351="B","B",""))</f>
        <v/>
      </c>
    </row>
    <row r="1352" spans="7:7" x14ac:dyDescent="0.25">
      <c r="G1352" s="82" t="str">
        <f>IF(Dashboard!K1352="P","P",IF(Dashboard!L1352="B","B",""))</f>
        <v/>
      </c>
    </row>
    <row r="1353" spans="7:7" x14ac:dyDescent="0.25">
      <c r="G1353" s="82" t="str">
        <f>IF(Dashboard!K1353="P","P",IF(Dashboard!L1353="B","B",""))</f>
        <v/>
      </c>
    </row>
    <row r="1354" spans="7:7" x14ac:dyDescent="0.25">
      <c r="G1354" s="82" t="str">
        <f>IF(Dashboard!K1354="P","P",IF(Dashboard!L1354="B","B",""))</f>
        <v/>
      </c>
    </row>
    <row r="1355" spans="7:7" x14ac:dyDescent="0.25">
      <c r="G1355" s="82" t="str">
        <f>IF(Dashboard!K1355="P","P",IF(Dashboard!L1355="B","B",""))</f>
        <v/>
      </c>
    </row>
    <row r="1356" spans="7:7" x14ac:dyDescent="0.25">
      <c r="G1356" s="82" t="str">
        <f>IF(Dashboard!K1356="P","P",IF(Dashboard!L1356="B","B",""))</f>
        <v/>
      </c>
    </row>
    <row r="1357" spans="7:7" x14ac:dyDescent="0.25">
      <c r="G1357" s="82" t="str">
        <f>IF(Dashboard!K1357="P","P",IF(Dashboard!L1357="B","B",""))</f>
        <v/>
      </c>
    </row>
    <row r="1358" spans="7:7" x14ac:dyDescent="0.25">
      <c r="G1358" s="82" t="str">
        <f>IF(Dashboard!K1358="P","P",IF(Dashboard!L1358="B","B",""))</f>
        <v/>
      </c>
    </row>
    <row r="1359" spans="7:7" x14ac:dyDescent="0.25">
      <c r="G1359" s="82" t="str">
        <f>IF(Dashboard!K1359="P","P",IF(Dashboard!L1359="B","B",""))</f>
        <v/>
      </c>
    </row>
    <row r="1360" spans="7:7" x14ac:dyDescent="0.25">
      <c r="G1360" s="82" t="str">
        <f>IF(Dashboard!K1360="P","P",IF(Dashboard!L1360="B","B",""))</f>
        <v/>
      </c>
    </row>
    <row r="1361" spans="7:7" x14ac:dyDescent="0.25">
      <c r="G1361" s="82" t="str">
        <f>IF(Dashboard!K1361="P","P",IF(Dashboard!L1361="B","B",""))</f>
        <v/>
      </c>
    </row>
    <row r="1362" spans="7:7" x14ac:dyDescent="0.25">
      <c r="G1362" s="82" t="str">
        <f>IF(Dashboard!K1362="P","P",IF(Dashboard!L1362="B","B",""))</f>
        <v/>
      </c>
    </row>
    <row r="1363" spans="7:7" x14ac:dyDescent="0.25">
      <c r="G1363" s="82" t="str">
        <f>IF(Dashboard!K1363="P","P",IF(Dashboard!L1363="B","B",""))</f>
        <v/>
      </c>
    </row>
    <row r="1364" spans="7:7" x14ac:dyDescent="0.25">
      <c r="G1364" s="82" t="str">
        <f>IF(Dashboard!K1364="P","P",IF(Dashboard!L1364="B","B",""))</f>
        <v/>
      </c>
    </row>
    <row r="1365" spans="7:7" x14ac:dyDescent="0.25">
      <c r="G1365" s="82" t="str">
        <f>IF(Dashboard!K1365="P","P",IF(Dashboard!L1365="B","B",""))</f>
        <v/>
      </c>
    </row>
    <row r="1366" spans="7:7" x14ac:dyDescent="0.25">
      <c r="G1366" s="82" t="str">
        <f>IF(Dashboard!K1366="P","P",IF(Dashboard!L1366="B","B",""))</f>
        <v/>
      </c>
    </row>
    <row r="1367" spans="7:7" x14ac:dyDescent="0.25">
      <c r="G1367" s="82" t="str">
        <f>IF(Dashboard!K1367="P","P",IF(Dashboard!L1367="B","B",""))</f>
        <v/>
      </c>
    </row>
    <row r="1368" spans="7:7" x14ac:dyDescent="0.25">
      <c r="G1368" s="82" t="str">
        <f>IF(Dashboard!K1368="P","P",IF(Dashboard!L1368="B","B",""))</f>
        <v/>
      </c>
    </row>
    <row r="1369" spans="7:7" x14ac:dyDescent="0.25">
      <c r="G1369" s="82" t="str">
        <f>IF(Dashboard!K1369="P","P",IF(Dashboard!L1369="B","B",""))</f>
        <v/>
      </c>
    </row>
    <row r="1370" spans="7:7" x14ac:dyDescent="0.25">
      <c r="G1370" s="82" t="str">
        <f>IF(Dashboard!K1370="P","P",IF(Dashboard!L1370="B","B",""))</f>
        <v/>
      </c>
    </row>
    <row r="1371" spans="7:7" x14ac:dyDescent="0.25">
      <c r="G1371" s="82" t="str">
        <f>IF(Dashboard!K1371="P","P",IF(Dashboard!L1371="B","B",""))</f>
        <v/>
      </c>
    </row>
    <row r="1372" spans="7:7" x14ac:dyDescent="0.25">
      <c r="G1372" s="82" t="str">
        <f>IF(Dashboard!K1372="P","P",IF(Dashboard!L1372="B","B",""))</f>
        <v/>
      </c>
    </row>
    <row r="1373" spans="7:7" x14ac:dyDescent="0.25">
      <c r="G1373" s="82" t="str">
        <f>IF(Dashboard!K1373="P","P",IF(Dashboard!L1373="B","B",""))</f>
        <v/>
      </c>
    </row>
    <row r="1374" spans="7:7" x14ac:dyDescent="0.25">
      <c r="G1374" s="82" t="str">
        <f>IF(Dashboard!K1374="P","P",IF(Dashboard!L1374="B","B",""))</f>
        <v/>
      </c>
    </row>
    <row r="1375" spans="7:7" x14ac:dyDescent="0.25">
      <c r="G1375" s="82" t="str">
        <f>IF(Dashboard!K1375="P","P",IF(Dashboard!L1375="B","B",""))</f>
        <v/>
      </c>
    </row>
    <row r="1376" spans="7:7" x14ac:dyDescent="0.25">
      <c r="G1376" s="82" t="str">
        <f>IF(Dashboard!K1376="P","P",IF(Dashboard!L1376="B","B",""))</f>
        <v/>
      </c>
    </row>
    <row r="1377" spans="7:7" x14ac:dyDescent="0.25">
      <c r="G1377" s="82" t="str">
        <f>IF(Dashboard!K1377="P","P",IF(Dashboard!L1377="B","B",""))</f>
        <v/>
      </c>
    </row>
    <row r="1378" spans="7:7" x14ac:dyDescent="0.25">
      <c r="G1378" s="82" t="str">
        <f>IF(Dashboard!K1378="P","P",IF(Dashboard!L1378="B","B",""))</f>
        <v/>
      </c>
    </row>
    <row r="1379" spans="7:7" x14ac:dyDescent="0.25">
      <c r="G1379" s="82" t="str">
        <f>IF(Dashboard!K1379="P","P",IF(Dashboard!L1379="B","B",""))</f>
        <v/>
      </c>
    </row>
    <row r="1380" spans="7:7" x14ac:dyDescent="0.25">
      <c r="G1380" s="82" t="str">
        <f>IF(Dashboard!K1380="P","P",IF(Dashboard!L1380="B","B",""))</f>
        <v/>
      </c>
    </row>
    <row r="1381" spans="7:7" x14ac:dyDescent="0.25">
      <c r="G1381" s="82" t="str">
        <f>IF(Dashboard!K1381="P","P",IF(Dashboard!L1381="B","B",""))</f>
        <v/>
      </c>
    </row>
    <row r="1382" spans="7:7" x14ac:dyDescent="0.25">
      <c r="G1382" s="82" t="str">
        <f>IF(Dashboard!K1382="P","P",IF(Dashboard!L1382="B","B",""))</f>
        <v/>
      </c>
    </row>
    <row r="1383" spans="7:7" x14ac:dyDescent="0.25">
      <c r="G1383" s="82" t="str">
        <f>IF(Dashboard!K1383="P","P",IF(Dashboard!L1383="B","B",""))</f>
        <v/>
      </c>
    </row>
    <row r="1384" spans="7:7" x14ac:dyDescent="0.25">
      <c r="G1384" s="82" t="str">
        <f>IF(Dashboard!K1384="P","P",IF(Dashboard!L1384="B","B",""))</f>
        <v/>
      </c>
    </row>
    <row r="1385" spans="7:7" x14ac:dyDescent="0.25">
      <c r="G1385" s="82" t="str">
        <f>IF(Dashboard!K1385="P","P",IF(Dashboard!L1385="B","B",""))</f>
        <v/>
      </c>
    </row>
    <row r="1386" spans="7:7" x14ac:dyDescent="0.25">
      <c r="G1386" s="82" t="str">
        <f>IF(Dashboard!K1386="P","P",IF(Dashboard!L1386="B","B",""))</f>
        <v/>
      </c>
    </row>
    <row r="1387" spans="7:7" x14ac:dyDescent="0.25">
      <c r="G1387" s="82" t="str">
        <f>IF(Dashboard!K1387="P","P",IF(Dashboard!L1387="B","B",""))</f>
        <v/>
      </c>
    </row>
    <row r="1388" spans="7:7" x14ac:dyDescent="0.25">
      <c r="G1388" s="82" t="str">
        <f>IF(Dashboard!K1388="P","P",IF(Dashboard!L1388="B","B",""))</f>
        <v/>
      </c>
    </row>
    <row r="1389" spans="7:7" x14ac:dyDescent="0.25">
      <c r="G1389" s="82" t="str">
        <f>IF(Dashboard!K1389="P","P",IF(Dashboard!L1389="B","B",""))</f>
        <v/>
      </c>
    </row>
    <row r="1390" spans="7:7" x14ac:dyDescent="0.25">
      <c r="G1390" s="82" t="str">
        <f>IF(Dashboard!K1390="P","P",IF(Dashboard!L1390="B","B",""))</f>
        <v/>
      </c>
    </row>
    <row r="1391" spans="7:7" x14ac:dyDescent="0.25">
      <c r="G1391" s="82" t="str">
        <f>IF(Dashboard!K1391="P","P",IF(Dashboard!L1391="B","B",""))</f>
        <v/>
      </c>
    </row>
    <row r="1392" spans="7:7" x14ac:dyDescent="0.25">
      <c r="G1392" s="82" t="str">
        <f>IF(Dashboard!K1392="P","P",IF(Dashboard!L1392="B","B",""))</f>
        <v/>
      </c>
    </row>
    <row r="1393" spans="7:7" x14ac:dyDescent="0.25">
      <c r="G1393" s="82" t="str">
        <f>IF(Dashboard!K1393="P","P",IF(Dashboard!L1393="B","B",""))</f>
        <v/>
      </c>
    </row>
    <row r="1394" spans="7:7" x14ac:dyDescent="0.25">
      <c r="G1394" s="82" t="str">
        <f>IF(Dashboard!K1394="P","P",IF(Dashboard!L1394="B","B",""))</f>
        <v/>
      </c>
    </row>
    <row r="1395" spans="7:7" x14ac:dyDescent="0.25">
      <c r="G1395" s="82" t="str">
        <f>IF(Dashboard!K1395="P","P",IF(Dashboard!L1395="B","B",""))</f>
        <v/>
      </c>
    </row>
    <row r="1396" spans="7:7" x14ac:dyDescent="0.25">
      <c r="G1396" s="82" t="str">
        <f>IF(Dashboard!K1396="P","P",IF(Dashboard!L1396="B","B",""))</f>
        <v/>
      </c>
    </row>
    <row r="1397" spans="7:7" x14ac:dyDescent="0.25">
      <c r="G1397" s="82" t="str">
        <f>IF(Dashboard!K1397="P","P",IF(Dashboard!L1397="B","B",""))</f>
        <v/>
      </c>
    </row>
    <row r="1398" spans="7:7" x14ac:dyDescent="0.25">
      <c r="G1398" s="82" t="str">
        <f>IF(Dashboard!K1398="P","P",IF(Dashboard!L1398="B","B",""))</f>
        <v/>
      </c>
    </row>
    <row r="1399" spans="7:7" x14ac:dyDescent="0.25">
      <c r="G1399" s="82" t="str">
        <f>IF(Dashboard!K1399="P","P",IF(Dashboard!L1399="B","B",""))</f>
        <v/>
      </c>
    </row>
    <row r="1400" spans="7:7" x14ac:dyDescent="0.25">
      <c r="G1400" s="82" t="str">
        <f>IF(Dashboard!K1400="P","P",IF(Dashboard!L1400="B","B",""))</f>
        <v/>
      </c>
    </row>
    <row r="1401" spans="7:7" x14ac:dyDescent="0.25">
      <c r="G1401" s="82" t="str">
        <f>IF(Dashboard!K1401="P","P",IF(Dashboard!L1401="B","B",""))</f>
        <v/>
      </c>
    </row>
    <row r="1402" spans="7:7" x14ac:dyDescent="0.25">
      <c r="G1402" s="82" t="str">
        <f>IF(Dashboard!K1402="P","P",IF(Dashboard!L1402="B","B",""))</f>
        <v/>
      </c>
    </row>
    <row r="1403" spans="7:7" x14ac:dyDescent="0.25">
      <c r="G1403" s="82" t="str">
        <f>IF(Dashboard!K1403="P","P",IF(Dashboard!L1403="B","B",""))</f>
        <v/>
      </c>
    </row>
    <row r="1404" spans="7:7" x14ac:dyDescent="0.25">
      <c r="G1404" s="82" t="str">
        <f>IF(Dashboard!K1404="P","P",IF(Dashboard!L1404="B","B",""))</f>
        <v/>
      </c>
    </row>
    <row r="1405" spans="7:7" x14ac:dyDescent="0.25">
      <c r="G1405" s="82" t="str">
        <f>IF(Dashboard!K1405="P","P",IF(Dashboard!L1405="B","B",""))</f>
        <v/>
      </c>
    </row>
    <row r="1406" spans="7:7" x14ac:dyDescent="0.25">
      <c r="G1406" s="82" t="str">
        <f>IF(Dashboard!K1406="P","P",IF(Dashboard!L1406="B","B",""))</f>
        <v/>
      </c>
    </row>
    <row r="1407" spans="7:7" x14ac:dyDescent="0.25">
      <c r="G1407" s="82" t="str">
        <f>IF(Dashboard!K1407="P","P",IF(Dashboard!L1407="B","B",""))</f>
        <v/>
      </c>
    </row>
    <row r="1408" spans="7:7" x14ac:dyDescent="0.25">
      <c r="G1408" s="82" t="str">
        <f>IF(Dashboard!K1408="P","P",IF(Dashboard!L1408="B","B",""))</f>
        <v/>
      </c>
    </row>
    <row r="1409" spans="7:7" x14ac:dyDescent="0.25">
      <c r="G1409" s="82" t="str">
        <f>IF(Dashboard!K1409="P","P",IF(Dashboard!L1409="B","B",""))</f>
        <v/>
      </c>
    </row>
    <row r="1410" spans="7:7" x14ac:dyDescent="0.25">
      <c r="G1410" s="82" t="str">
        <f>IF(Dashboard!K1410="P","P",IF(Dashboard!L1410="B","B",""))</f>
        <v/>
      </c>
    </row>
    <row r="1411" spans="7:7" x14ac:dyDescent="0.25">
      <c r="G1411" s="82" t="str">
        <f>IF(Dashboard!K1411="P","P",IF(Dashboard!L1411="B","B",""))</f>
        <v/>
      </c>
    </row>
    <row r="1412" spans="7:7" x14ac:dyDescent="0.25">
      <c r="G1412" s="82" t="str">
        <f>IF(Dashboard!K1412="P","P",IF(Dashboard!L1412="B","B",""))</f>
        <v/>
      </c>
    </row>
    <row r="1413" spans="7:7" x14ac:dyDescent="0.25">
      <c r="G1413" s="82" t="str">
        <f>IF(Dashboard!K1413="P","P",IF(Dashboard!L1413="B","B",""))</f>
        <v/>
      </c>
    </row>
    <row r="1414" spans="7:7" x14ac:dyDescent="0.25">
      <c r="G1414" s="82" t="str">
        <f>IF(Dashboard!K1414="P","P",IF(Dashboard!L1414="B","B",""))</f>
        <v/>
      </c>
    </row>
    <row r="1415" spans="7:7" x14ac:dyDescent="0.25">
      <c r="G1415" s="82" t="str">
        <f>IF(Dashboard!K1415="P","P",IF(Dashboard!L1415="B","B",""))</f>
        <v/>
      </c>
    </row>
    <row r="1416" spans="7:7" x14ac:dyDescent="0.25">
      <c r="G1416" s="82" t="str">
        <f>IF(Dashboard!K1416="P","P",IF(Dashboard!L1416="B","B",""))</f>
        <v/>
      </c>
    </row>
    <row r="1417" spans="7:7" x14ac:dyDescent="0.25">
      <c r="G1417" s="82" t="str">
        <f>IF(Dashboard!K1417="P","P",IF(Dashboard!L1417="B","B",""))</f>
        <v/>
      </c>
    </row>
    <row r="1418" spans="7:7" x14ac:dyDescent="0.25">
      <c r="G1418" s="82" t="str">
        <f>IF(Dashboard!K1418="P","P",IF(Dashboard!L1418="B","B",""))</f>
        <v/>
      </c>
    </row>
    <row r="1419" spans="7:7" x14ac:dyDescent="0.25">
      <c r="G1419" s="82" t="str">
        <f>IF(Dashboard!K1419="P","P",IF(Dashboard!L1419="B","B",""))</f>
        <v/>
      </c>
    </row>
    <row r="1420" spans="7:7" x14ac:dyDescent="0.25">
      <c r="G1420" s="82" t="str">
        <f>IF(Dashboard!K1420="P","P",IF(Dashboard!L1420="B","B",""))</f>
        <v/>
      </c>
    </row>
    <row r="1421" spans="7:7" x14ac:dyDescent="0.25">
      <c r="G1421" s="82" t="str">
        <f>IF(Dashboard!K1421="P","P",IF(Dashboard!L1421="B","B",""))</f>
        <v/>
      </c>
    </row>
    <row r="1422" spans="7:7" x14ac:dyDescent="0.25">
      <c r="G1422" s="82" t="str">
        <f>IF(Dashboard!K1422="P","P",IF(Dashboard!L1422="B","B",""))</f>
        <v/>
      </c>
    </row>
    <row r="1423" spans="7:7" x14ac:dyDescent="0.25">
      <c r="G1423" s="82" t="str">
        <f>IF(Dashboard!K1423="P","P",IF(Dashboard!L1423="B","B",""))</f>
        <v/>
      </c>
    </row>
    <row r="1424" spans="7:7" x14ac:dyDescent="0.25">
      <c r="G1424" s="82" t="str">
        <f>IF(Dashboard!K1424="P","P",IF(Dashboard!L1424="B","B",""))</f>
        <v/>
      </c>
    </row>
    <row r="1425" spans="7:7" x14ac:dyDescent="0.25">
      <c r="G1425" s="82" t="str">
        <f>IF(Dashboard!K1425="P","P",IF(Dashboard!L1425="B","B",""))</f>
        <v/>
      </c>
    </row>
    <row r="1426" spans="7:7" x14ac:dyDescent="0.25">
      <c r="G1426" s="82" t="str">
        <f>IF(Dashboard!K1426="P","P",IF(Dashboard!L1426="B","B",""))</f>
        <v/>
      </c>
    </row>
    <row r="1427" spans="7:7" x14ac:dyDescent="0.25">
      <c r="G1427" s="82" t="str">
        <f>IF(Dashboard!K1427="P","P",IF(Dashboard!L1427="B","B",""))</f>
        <v/>
      </c>
    </row>
    <row r="1428" spans="7:7" x14ac:dyDescent="0.25">
      <c r="G1428" s="82" t="str">
        <f>IF(Dashboard!K1428="P","P",IF(Dashboard!L1428="B","B",""))</f>
        <v/>
      </c>
    </row>
    <row r="1429" spans="7:7" x14ac:dyDescent="0.25">
      <c r="G1429" s="82" t="str">
        <f>IF(Dashboard!K1429="P","P",IF(Dashboard!L1429="B","B",""))</f>
        <v/>
      </c>
    </row>
    <row r="1430" spans="7:7" x14ac:dyDescent="0.25">
      <c r="G1430" s="82" t="str">
        <f>IF(Dashboard!K1430="P","P",IF(Dashboard!L1430="B","B",""))</f>
        <v/>
      </c>
    </row>
    <row r="1431" spans="7:7" x14ac:dyDescent="0.25">
      <c r="G1431" s="82" t="str">
        <f>IF(Dashboard!K1431="P","P",IF(Dashboard!L1431="B","B",""))</f>
        <v/>
      </c>
    </row>
    <row r="1432" spans="7:7" x14ac:dyDescent="0.25">
      <c r="G1432" s="82" t="str">
        <f>IF(Dashboard!K1432="P","P",IF(Dashboard!L1432="B","B",""))</f>
        <v/>
      </c>
    </row>
    <row r="1433" spans="7:7" x14ac:dyDescent="0.25">
      <c r="G1433" s="82" t="str">
        <f>IF(Dashboard!K1433="P","P",IF(Dashboard!L1433="B","B",""))</f>
        <v/>
      </c>
    </row>
    <row r="1434" spans="7:7" x14ac:dyDescent="0.25">
      <c r="G1434" s="82" t="str">
        <f>IF(Dashboard!K1434="P","P",IF(Dashboard!L1434="B","B",""))</f>
        <v/>
      </c>
    </row>
    <row r="1435" spans="7:7" x14ac:dyDescent="0.25">
      <c r="G1435" s="82" t="str">
        <f>IF(Dashboard!K1435="P","P",IF(Dashboard!L1435="B","B",""))</f>
        <v/>
      </c>
    </row>
    <row r="1436" spans="7:7" x14ac:dyDescent="0.25">
      <c r="G1436" s="82" t="str">
        <f>IF(Dashboard!K1436="P","P",IF(Dashboard!L1436="B","B",""))</f>
        <v/>
      </c>
    </row>
    <row r="1437" spans="7:7" x14ac:dyDescent="0.25">
      <c r="G1437" s="82" t="str">
        <f>IF(Dashboard!K1437="P","P",IF(Dashboard!L1437="B","B",""))</f>
        <v/>
      </c>
    </row>
    <row r="1438" spans="7:7" x14ac:dyDescent="0.25">
      <c r="G1438" s="82" t="str">
        <f>IF(Dashboard!K1438="P","P",IF(Dashboard!L1438="B","B",""))</f>
        <v/>
      </c>
    </row>
    <row r="1439" spans="7:7" x14ac:dyDescent="0.25">
      <c r="G1439" s="82" t="str">
        <f>IF(Dashboard!K1439="P","P",IF(Dashboard!L1439="B","B",""))</f>
        <v/>
      </c>
    </row>
    <row r="1440" spans="7:7" x14ac:dyDescent="0.25">
      <c r="G1440" s="82" t="str">
        <f>IF(Dashboard!K1440="P","P",IF(Dashboard!L1440="B","B",""))</f>
        <v/>
      </c>
    </row>
    <row r="1441" spans="7:7" x14ac:dyDescent="0.25">
      <c r="G1441" s="82" t="str">
        <f>IF(Dashboard!K1441="P","P",IF(Dashboard!L1441="B","B",""))</f>
        <v/>
      </c>
    </row>
    <row r="1442" spans="7:7" x14ac:dyDescent="0.25">
      <c r="G1442" s="82" t="str">
        <f>IF(Dashboard!K1442="P","P",IF(Dashboard!L1442="B","B",""))</f>
        <v/>
      </c>
    </row>
    <row r="1443" spans="7:7" x14ac:dyDescent="0.25">
      <c r="G1443" s="82" t="str">
        <f>IF(Dashboard!K1443="P","P",IF(Dashboard!L1443="B","B",""))</f>
        <v/>
      </c>
    </row>
    <row r="1444" spans="7:7" x14ac:dyDescent="0.25">
      <c r="G1444" s="82" t="str">
        <f>IF(Dashboard!K1444="P","P",IF(Dashboard!L1444="B","B",""))</f>
        <v/>
      </c>
    </row>
    <row r="1445" spans="7:7" x14ac:dyDescent="0.25">
      <c r="G1445" s="82" t="str">
        <f>IF(Dashboard!K1445="P","P",IF(Dashboard!L1445="B","B",""))</f>
        <v/>
      </c>
    </row>
    <row r="1446" spans="7:7" x14ac:dyDescent="0.25">
      <c r="G1446" s="82" t="str">
        <f>IF(Dashboard!K1446="P","P",IF(Dashboard!L1446="B","B",""))</f>
        <v/>
      </c>
    </row>
    <row r="1447" spans="7:7" x14ac:dyDescent="0.25">
      <c r="G1447" s="82" t="str">
        <f>IF(Dashboard!K1447="P","P",IF(Dashboard!L1447="B","B",""))</f>
        <v/>
      </c>
    </row>
    <row r="1448" spans="7:7" x14ac:dyDescent="0.25">
      <c r="G1448" s="82" t="str">
        <f>IF(Dashboard!K1448="P","P",IF(Dashboard!L1448="B","B",""))</f>
        <v/>
      </c>
    </row>
    <row r="1449" spans="7:7" x14ac:dyDescent="0.25">
      <c r="G1449" s="82" t="str">
        <f>IF(Dashboard!K1449="P","P",IF(Dashboard!L1449="B","B",""))</f>
        <v/>
      </c>
    </row>
    <row r="1450" spans="7:7" x14ac:dyDescent="0.25">
      <c r="G1450" s="82" t="str">
        <f>IF(Dashboard!K1450="P","P",IF(Dashboard!L1450="B","B",""))</f>
        <v/>
      </c>
    </row>
    <row r="1451" spans="7:7" x14ac:dyDescent="0.25">
      <c r="G1451" s="82" t="str">
        <f>IF(Dashboard!K1451="P","P",IF(Dashboard!L1451="B","B",""))</f>
        <v/>
      </c>
    </row>
    <row r="1452" spans="7:7" x14ac:dyDescent="0.25">
      <c r="G1452" s="82" t="str">
        <f>IF(Dashboard!K1452="P","P",IF(Dashboard!L1452="B","B",""))</f>
        <v/>
      </c>
    </row>
    <row r="1453" spans="7:7" x14ac:dyDescent="0.25">
      <c r="G1453" s="82" t="str">
        <f>IF(Dashboard!K1453="P","P",IF(Dashboard!L1453="B","B",""))</f>
        <v/>
      </c>
    </row>
    <row r="1454" spans="7:7" x14ac:dyDescent="0.25">
      <c r="G1454" s="82" t="str">
        <f>IF(Dashboard!K1454="P","P",IF(Dashboard!L1454="B","B",""))</f>
        <v/>
      </c>
    </row>
    <row r="1455" spans="7:7" x14ac:dyDescent="0.25">
      <c r="G1455" s="82" t="str">
        <f>IF(Dashboard!K1455="P","P",IF(Dashboard!L1455="B","B",""))</f>
        <v/>
      </c>
    </row>
    <row r="1456" spans="7:7" x14ac:dyDescent="0.25">
      <c r="G1456" s="82" t="str">
        <f>IF(Dashboard!K1456="P","P",IF(Dashboard!L1456="B","B",""))</f>
        <v/>
      </c>
    </row>
    <row r="1457" spans="7:7" x14ac:dyDescent="0.25">
      <c r="G1457" s="82" t="str">
        <f>IF(Dashboard!K1457="P","P",IF(Dashboard!L1457="B","B",""))</f>
        <v/>
      </c>
    </row>
    <row r="1458" spans="7:7" x14ac:dyDescent="0.25">
      <c r="G1458" s="82" t="str">
        <f>IF(Dashboard!K1458="P","P",IF(Dashboard!L1458="B","B",""))</f>
        <v/>
      </c>
    </row>
    <row r="1459" spans="7:7" x14ac:dyDescent="0.25">
      <c r="G1459" s="82" t="str">
        <f>IF(Dashboard!K1459="P","P",IF(Dashboard!L1459="B","B",""))</f>
        <v/>
      </c>
    </row>
    <row r="1460" spans="7:7" x14ac:dyDescent="0.25">
      <c r="G1460" s="82" t="str">
        <f>IF(Dashboard!K1460="P","P",IF(Dashboard!L1460="B","B",""))</f>
        <v/>
      </c>
    </row>
    <row r="1461" spans="7:7" x14ac:dyDescent="0.25">
      <c r="G1461" s="82" t="str">
        <f>IF(Dashboard!K1461="P","P",IF(Dashboard!L1461="B","B",""))</f>
        <v/>
      </c>
    </row>
    <row r="1462" spans="7:7" x14ac:dyDescent="0.25">
      <c r="G1462" s="82" t="str">
        <f>IF(Dashboard!K1462="P","P",IF(Dashboard!L1462="B","B",""))</f>
        <v/>
      </c>
    </row>
    <row r="1463" spans="7:7" x14ac:dyDescent="0.25">
      <c r="G1463" s="82" t="str">
        <f>IF(Dashboard!K1463="P","P",IF(Dashboard!L1463="B","B",""))</f>
        <v/>
      </c>
    </row>
    <row r="1464" spans="7:7" x14ac:dyDescent="0.25">
      <c r="G1464" s="82" t="str">
        <f>IF(Dashboard!K1464="P","P",IF(Dashboard!L1464="B","B",""))</f>
        <v/>
      </c>
    </row>
    <row r="1465" spans="7:7" x14ac:dyDescent="0.25">
      <c r="G1465" s="82" t="str">
        <f>IF(Dashboard!K1465="P","P",IF(Dashboard!L1465="B","B",""))</f>
        <v/>
      </c>
    </row>
    <row r="1466" spans="7:7" x14ac:dyDescent="0.25">
      <c r="G1466" s="82" t="str">
        <f>IF(Dashboard!K1466="P","P",IF(Dashboard!L1466="B","B",""))</f>
        <v/>
      </c>
    </row>
    <row r="1467" spans="7:7" x14ac:dyDescent="0.25">
      <c r="G1467" s="82" t="str">
        <f>IF(Dashboard!K1467="P","P",IF(Dashboard!L1467="B","B",""))</f>
        <v/>
      </c>
    </row>
    <row r="1468" spans="7:7" x14ac:dyDescent="0.25">
      <c r="G1468" s="82" t="str">
        <f>IF(Dashboard!K1468="P","P",IF(Dashboard!L1468="B","B",""))</f>
        <v/>
      </c>
    </row>
    <row r="1469" spans="7:7" x14ac:dyDescent="0.25">
      <c r="G1469" s="82" t="str">
        <f>IF(Dashboard!K1469="P","P",IF(Dashboard!L1469="B","B",""))</f>
        <v/>
      </c>
    </row>
    <row r="1470" spans="7:7" x14ac:dyDescent="0.25">
      <c r="G1470" s="82" t="str">
        <f>IF(Dashboard!K1470="P","P",IF(Dashboard!L1470="B","B",""))</f>
        <v/>
      </c>
    </row>
    <row r="1471" spans="7:7" x14ac:dyDescent="0.25">
      <c r="G1471" s="82" t="str">
        <f>IF(Dashboard!K1471="P","P",IF(Dashboard!L1471="B","B",""))</f>
        <v/>
      </c>
    </row>
    <row r="1472" spans="7:7" x14ac:dyDescent="0.25">
      <c r="G1472" s="82" t="str">
        <f>IF(Dashboard!K1472="P","P",IF(Dashboard!L1472="B","B",""))</f>
        <v/>
      </c>
    </row>
    <row r="1473" spans="7:7" x14ac:dyDescent="0.25">
      <c r="G1473" s="82" t="str">
        <f>IF(Dashboard!K1473="P","P",IF(Dashboard!L1473="B","B",""))</f>
        <v/>
      </c>
    </row>
    <row r="1474" spans="7:7" x14ac:dyDescent="0.25">
      <c r="G1474" s="82" t="str">
        <f>IF(Dashboard!K1474="P","P",IF(Dashboard!L1474="B","B",""))</f>
        <v/>
      </c>
    </row>
    <row r="1475" spans="7:7" x14ac:dyDescent="0.25">
      <c r="G1475" s="82" t="str">
        <f>IF(Dashboard!K1475="P","P",IF(Dashboard!L1475="B","B",""))</f>
        <v/>
      </c>
    </row>
    <row r="1476" spans="7:7" x14ac:dyDescent="0.25">
      <c r="G1476" s="82" t="str">
        <f>IF(Dashboard!K1476="P","P",IF(Dashboard!L1476="B","B",""))</f>
        <v/>
      </c>
    </row>
    <row r="1477" spans="7:7" x14ac:dyDescent="0.25">
      <c r="G1477" s="82" t="str">
        <f>IF(Dashboard!K1477="P","P",IF(Dashboard!L1477="B","B",""))</f>
        <v/>
      </c>
    </row>
    <row r="1478" spans="7:7" x14ac:dyDescent="0.25">
      <c r="G1478" s="82" t="str">
        <f>IF(Dashboard!K1478="P","P",IF(Dashboard!L1478="B","B",""))</f>
        <v/>
      </c>
    </row>
    <row r="1479" spans="7:7" x14ac:dyDescent="0.25">
      <c r="G1479" s="82" t="str">
        <f>IF(Dashboard!K1479="P","P",IF(Dashboard!L1479="B","B",""))</f>
        <v/>
      </c>
    </row>
    <row r="1480" spans="7:7" x14ac:dyDescent="0.25">
      <c r="G1480" s="82" t="str">
        <f>IF(Dashboard!K1480="P","P",IF(Dashboard!L1480="B","B",""))</f>
        <v/>
      </c>
    </row>
    <row r="1481" spans="7:7" x14ac:dyDescent="0.25">
      <c r="G1481" s="82" t="str">
        <f>IF(Dashboard!K1481="P","P",IF(Dashboard!L1481="B","B",""))</f>
        <v/>
      </c>
    </row>
    <row r="1482" spans="7:7" x14ac:dyDescent="0.25">
      <c r="G1482" s="82" t="str">
        <f>IF(Dashboard!K1482="P","P",IF(Dashboard!L1482="B","B",""))</f>
        <v/>
      </c>
    </row>
    <row r="1483" spans="7:7" x14ac:dyDescent="0.25">
      <c r="G1483" s="82" t="str">
        <f>IF(Dashboard!K1483="P","P",IF(Dashboard!L1483="B","B",""))</f>
        <v/>
      </c>
    </row>
    <row r="1484" spans="7:7" x14ac:dyDescent="0.25">
      <c r="G1484" s="82" t="str">
        <f>IF(Dashboard!K1484="P","P",IF(Dashboard!L1484="B","B",""))</f>
        <v/>
      </c>
    </row>
    <row r="1485" spans="7:7" x14ac:dyDescent="0.25">
      <c r="G1485" s="82" t="str">
        <f>IF(Dashboard!K1485="P","P",IF(Dashboard!L1485="B","B",""))</f>
        <v/>
      </c>
    </row>
    <row r="1486" spans="7:7" x14ac:dyDescent="0.25">
      <c r="G1486" s="82" t="str">
        <f>IF(Dashboard!K1486="P","P",IF(Dashboard!L1486="B","B",""))</f>
        <v/>
      </c>
    </row>
    <row r="1487" spans="7:7" x14ac:dyDescent="0.25">
      <c r="G1487" s="82" t="str">
        <f>IF(Dashboard!K1487="P","P",IF(Dashboard!L1487="B","B",""))</f>
        <v/>
      </c>
    </row>
    <row r="1488" spans="7:7" x14ac:dyDescent="0.25">
      <c r="G1488" s="82" t="str">
        <f>IF(Dashboard!K1488="P","P",IF(Dashboard!L1488="B","B",""))</f>
        <v/>
      </c>
    </row>
    <row r="1489" spans="7:7" x14ac:dyDescent="0.25">
      <c r="G1489" s="82" t="str">
        <f>IF(Dashboard!K1489="P","P",IF(Dashboard!L1489="B","B",""))</f>
        <v/>
      </c>
    </row>
    <row r="1490" spans="7:7" x14ac:dyDescent="0.25">
      <c r="G1490" s="82" t="str">
        <f>IF(Dashboard!K1490="P","P",IF(Dashboard!L1490="B","B",""))</f>
        <v/>
      </c>
    </row>
    <row r="1491" spans="7:7" x14ac:dyDescent="0.25">
      <c r="G1491" s="82" t="str">
        <f>IF(Dashboard!K1491="P","P",IF(Dashboard!L1491="B","B",""))</f>
        <v/>
      </c>
    </row>
    <row r="1492" spans="7:7" x14ac:dyDescent="0.25">
      <c r="G1492" s="82" t="str">
        <f>IF(Dashboard!K1492="P","P",IF(Dashboard!L1492="B","B",""))</f>
        <v/>
      </c>
    </row>
    <row r="1493" spans="7:7" x14ac:dyDescent="0.25">
      <c r="G1493" s="82" t="str">
        <f>IF(Dashboard!K1493="P","P",IF(Dashboard!L1493="B","B",""))</f>
        <v/>
      </c>
    </row>
    <row r="1494" spans="7:7" x14ac:dyDescent="0.25">
      <c r="G1494" s="82" t="str">
        <f>IF(Dashboard!K1494="P","P",IF(Dashboard!L1494="B","B",""))</f>
        <v/>
      </c>
    </row>
    <row r="1495" spans="7:7" x14ac:dyDescent="0.25">
      <c r="G1495" s="82" t="str">
        <f>IF(Dashboard!K1495="P","P",IF(Dashboard!L1495="B","B",""))</f>
        <v/>
      </c>
    </row>
    <row r="1496" spans="7:7" x14ac:dyDescent="0.25">
      <c r="G1496" s="82" t="str">
        <f>IF(Dashboard!K1496="P","P",IF(Dashboard!L1496="B","B",""))</f>
        <v/>
      </c>
    </row>
    <row r="1497" spans="7:7" x14ac:dyDescent="0.25">
      <c r="G1497" s="82" t="str">
        <f>IF(Dashboard!K1497="P","P",IF(Dashboard!L1497="B","B",""))</f>
        <v/>
      </c>
    </row>
    <row r="1498" spans="7:7" x14ac:dyDescent="0.25">
      <c r="G1498" s="82" t="str">
        <f>IF(Dashboard!K1498="P","P",IF(Dashboard!L1498="B","B",""))</f>
        <v/>
      </c>
    </row>
    <row r="1499" spans="7:7" x14ac:dyDescent="0.25">
      <c r="G1499" s="82" t="str">
        <f>IF(Dashboard!K1499="P","P",IF(Dashboard!L1499="B","B",""))</f>
        <v/>
      </c>
    </row>
    <row r="1500" spans="7:7" x14ac:dyDescent="0.25">
      <c r="G1500" s="82" t="str">
        <f>IF(Dashboard!K1500="P","P",IF(Dashboard!L1500="B","B",""))</f>
        <v/>
      </c>
    </row>
    <row r="1501" spans="7:7" x14ac:dyDescent="0.25">
      <c r="G1501" s="82" t="str">
        <f>IF(Dashboard!K1501="P","P",IF(Dashboard!L1501="B","B",""))</f>
        <v/>
      </c>
    </row>
    <row r="1502" spans="7:7" x14ac:dyDescent="0.25">
      <c r="G1502" s="82" t="str">
        <f>IF(Dashboard!K1502="P","P",IF(Dashboard!L1502="B","B",""))</f>
        <v/>
      </c>
    </row>
    <row r="1503" spans="7:7" x14ac:dyDescent="0.25">
      <c r="G1503" s="82" t="str">
        <f>IF(Dashboard!K1503="P","P",IF(Dashboard!L1503="B","B",""))</f>
        <v/>
      </c>
    </row>
    <row r="1504" spans="7:7" x14ac:dyDescent="0.25">
      <c r="G1504" s="82" t="str">
        <f>IF(Dashboard!K1504="P","P",IF(Dashboard!L1504="B","B",""))</f>
        <v/>
      </c>
    </row>
    <row r="1505" spans="7:7" x14ac:dyDescent="0.25">
      <c r="G1505" s="82" t="str">
        <f>IF(Dashboard!K1505="P","P",IF(Dashboard!L1505="B","B",""))</f>
        <v/>
      </c>
    </row>
    <row r="1506" spans="7:7" x14ac:dyDescent="0.25">
      <c r="G1506" s="82" t="str">
        <f>IF(Dashboard!K1506="P","P",IF(Dashboard!L1506="B","B",""))</f>
        <v/>
      </c>
    </row>
    <row r="1507" spans="7:7" x14ac:dyDescent="0.25">
      <c r="G1507" s="82" t="str">
        <f>IF(Dashboard!K1507="P","P",IF(Dashboard!L1507="B","B",""))</f>
        <v/>
      </c>
    </row>
    <row r="1508" spans="7:7" x14ac:dyDescent="0.25">
      <c r="G1508" s="82" t="str">
        <f>IF(Dashboard!K1508="P","P",IF(Dashboard!L1508="B","B",""))</f>
        <v/>
      </c>
    </row>
    <row r="1509" spans="7:7" x14ac:dyDescent="0.25">
      <c r="G1509" s="82" t="str">
        <f>IF(Dashboard!K1509="P","P",IF(Dashboard!L1509="B","B",""))</f>
        <v/>
      </c>
    </row>
    <row r="1510" spans="7:7" x14ac:dyDescent="0.25">
      <c r="G1510" s="82" t="str">
        <f>IF(Dashboard!K1510="P","P",IF(Dashboard!L1510="B","B",""))</f>
        <v/>
      </c>
    </row>
    <row r="1511" spans="7:7" x14ac:dyDescent="0.25">
      <c r="G1511" s="82" t="str">
        <f>IF(Dashboard!K1511="P","P",IF(Dashboard!L1511="B","B",""))</f>
        <v/>
      </c>
    </row>
    <row r="1512" spans="7:7" x14ac:dyDescent="0.25">
      <c r="G1512" s="82" t="str">
        <f>IF(Dashboard!K1512="P","P",IF(Dashboard!L1512="B","B",""))</f>
        <v/>
      </c>
    </row>
    <row r="1513" spans="7:7" x14ac:dyDescent="0.25">
      <c r="G1513" s="82" t="str">
        <f>IF(Dashboard!K1513="P","P",IF(Dashboard!L1513="B","B",""))</f>
        <v/>
      </c>
    </row>
    <row r="1514" spans="7:7" x14ac:dyDescent="0.25">
      <c r="G1514" s="82" t="str">
        <f>IF(Dashboard!K1514="P","P",IF(Dashboard!L1514="B","B",""))</f>
        <v/>
      </c>
    </row>
    <row r="1515" spans="7:7" x14ac:dyDescent="0.25">
      <c r="G1515" s="82" t="str">
        <f>IF(Dashboard!K1515="P","P",IF(Dashboard!L1515="B","B",""))</f>
        <v/>
      </c>
    </row>
    <row r="1516" spans="7:7" x14ac:dyDescent="0.25">
      <c r="G1516" s="82" t="str">
        <f>IF(Dashboard!K1516="P","P",IF(Dashboard!L1516="B","B",""))</f>
        <v/>
      </c>
    </row>
    <row r="1517" spans="7:7" x14ac:dyDescent="0.25">
      <c r="G1517" s="82" t="str">
        <f>IF(Dashboard!K1517="P","P",IF(Dashboard!L1517="B","B",""))</f>
        <v/>
      </c>
    </row>
    <row r="1518" spans="7:7" x14ac:dyDescent="0.25">
      <c r="G1518" s="82" t="str">
        <f>IF(Dashboard!K1518="P","P",IF(Dashboard!L1518="B","B",""))</f>
        <v/>
      </c>
    </row>
    <row r="1519" spans="7:7" x14ac:dyDescent="0.25">
      <c r="G1519" s="82" t="str">
        <f>IF(Dashboard!K1519="P","P",IF(Dashboard!L1519="B","B",""))</f>
        <v/>
      </c>
    </row>
    <row r="1520" spans="7:7" x14ac:dyDescent="0.25">
      <c r="G1520" s="82" t="str">
        <f>IF(Dashboard!K1520="P","P",IF(Dashboard!L1520="B","B",""))</f>
        <v/>
      </c>
    </row>
    <row r="1521" spans="7:7" x14ac:dyDescent="0.25">
      <c r="G1521" s="82" t="str">
        <f>IF(Dashboard!K1521="P","P",IF(Dashboard!L1521="B","B",""))</f>
        <v/>
      </c>
    </row>
    <row r="1522" spans="7:7" x14ac:dyDescent="0.25">
      <c r="G1522" s="82" t="str">
        <f>IF(Dashboard!K1522="P","P",IF(Dashboard!L1522="B","B",""))</f>
        <v/>
      </c>
    </row>
    <row r="1523" spans="7:7" x14ac:dyDescent="0.25">
      <c r="G1523" s="82" t="str">
        <f>IF(Dashboard!K1523="P","P",IF(Dashboard!L1523="B","B",""))</f>
        <v/>
      </c>
    </row>
    <row r="1524" spans="7:7" x14ac:dyDescent="0.25">
      <c r="G1524" s="82" t="str">
        <f>IF(Dashboard!K1524="P","P",IF(Dashboard!L1524="B","B",""))</f>
        <v/>
      </c>
    </row>
    <row r="1525" spans="7:7" x14ac:dyDescent="0.25">
      <c r="G1525" s="82" t="str">
        <f>IF(Dashboard!K1525="P","P",IF(Dashboard!L1525="B","B",""))</f>
        <v/>
      </c>
    </row>
    <row r="1526" spans="7:7" x14ac:dyDescent="0.25">
      <c r="G1526" s="82" t="str">
        <f>IF(Dashboard!K1526="P","P",IF(Dashboard!L1526="B","B",""))</f>
        <v/>
      </c>
    </row>
    <row r="1527" spans="7:7" x14ac:dyDescent="0.25">
      <c r="G1527" s="82" t="str">
        <f>IF(Dashboard!K1527="P","P",IF(Dashboard!L1527="B","B",""))</f>
        <v/>
      </c>
    </row>
    <row r="1528" spans="7:7" x14ac:dyDescent="0.25">
      <c r="G1528" s="82" t="str">
        <f>IF(Dashboard!K1528="P","P",IF(Dashboard!L1528="B","B",""))</f>
        <v/>
      </c>
    </row>
    <row r="1529" spans="7:7" x14ac:dyDescent="0.25">
      <c r="G1529" s="82" t="str">
        <f>IF(Dashboard!K1529="P","P",IF(Dashboard!L1529="B","B",""))</f>
        <v/>
      </c>
    </row>
    <row r="1530" spans="7:7" x14ac:dyDescent="0.25">
      <c r="G1530" s="82" t="str">
        <f>IF(Dashboard!K1530="P","P",IF(Dashboard!L1530="B","B",""))</f>
        <v/>
      </c>
    </row>
    <row r="1531" spans="7:7" x14ac:dyDescent="0.25">
      <c r="G1531" s="82" t="str">
        <f>IF(Dashboard!K1531="P","P",IF(Dashboard!L1531="B","B",""))</f>
        <v/>
      </c>
    </row>
    <row r="1532" spans="7:7" x14ac:dyDescent="0.25">
      <c r="G1532" s="82" t="str">
        <f>IF(Dashboard!K1532="P","P",IF(Dashboard!L1532="B","B",""))</f>
        <v/>
      </c>
    </row>
    <row r="1533" spans="7:7" x14ac:dyDescent="0.25">
      <c r="G1533" s="82" t="str">
        <f>IF(Dashboard!K1533="P","P",IF(Dashboard!L1533="B","B",""))</f>
        <v/>
      </c>
    </row>
    <row r="1534" spans="7:7" x14ac:dyDescent="0.25">
      <c r="G1534" s="82" t="str">
        <f>IF(Dashboard!K1534="P","P",IF(Dashboard!L1534="B","B",""))</f>
        <v/>
      </c>
    </row>
    <row r="1535" spans="7:7" x14ac:dyDescent="0.25">
      <c r="G1535" s="82" t="str">
        <f>IF(Dashboard!K1535="P","P",IF(Dashboard!L1535="B","B",""))</f>
        <v/>
      </c>
    </row>
    <row r="1536" spans="7:7" x14ac:dyDescent="0.25">
      <c r="G1536" s="82" t="str">
        <f>IF(Dashboard!K1536="P","P",IF(Dashboard!L1536="B","B",""))</f>
        <v/>
      </c>
    </row>
    <row r="1537" spans="7:7" x14ac:dyDescent="0.25">
      <c r="G1537" s="82" t="str">
        <f>IF(Dashboard!K1537="P","P",IF(Dashboard!L1537="B","B",""))</f>
        <v/>
      </c>
    </row>
    <row r="1538" spans="7:7" x14ac:dyDescent="0.25">
      <c r="G1538" s="82" t="str">
        <f>IF(Dashboard!K1538="P","P",IF(Dashboard!L1538="B","B",""))</f>
        <v/>
      </c>
    </row>
    <row r="1539" spans="7:7" x14ac:dyDescent="0.25">
      <c r="G1539" s="82" t="str">
        <f>IF(Dashboard!K1539="P","P",IF(Dashboard!L1539="B","B",""))</f>
        <v/>
      </c>
    </row>
    <row r="1540" spans="7:7" x14ac:dyDescent="0.25">
      <c r="G1540" s="82" t="str">
        <f>IF(Dashboard!K1540="P","P",IF(Dashboard!L1540="B","B",""))</f>
        <v/>
      </c>
    </row>
    <row r="1541" spans="7:7" x14ac:dyDescent="0.25">
      <c r="G1541" s="82" t="str">
        <f>IF(Dashboard!K1541="P","P",IF(Dashboard!L1541="B","B",""))</f>
        <v/>
      </c>
    </row>
    <row r="1542" spans="7:7" x14ac:dyDescent="0.25">
      <c r="G1542" s="82" t="str">
        <f>IF(Dashboard!K1542="P","P",IF(Dashboard!L1542="B","B",""))</f>
        <v/>
      </c>
    </row>
    <row r="1543" spans="7:7" x14ac:dyDescent="0.25">
      <c r="G1543" s="82" t="str">
        <f>IF(Dashboard!K1543="P","P",IF(Dashboard!L1543="B","B",""))</f>
        <v/>
      </c>
    </row>
    <row r="1544" spans="7:7" x14ac:dyDescent="0.25">
      <c r="G1544" s="82" t="str">
        <f>IF(Dashboard!K1544="P","P",IF(Dashboard!L1544="B","B",""))</f>
        <v/>
      </c>
    </row>
    <row r="1545" spans="7:7" x14ac:dyDescent="0.25">
      <c r="G1545" s="82" t="str">
        <f>IF(Dashboard!K1545="P","P",IF(Dashboard!L1545="B","B",""))</f>
        <v/>
      </c>
    </row>
    <row r="1546" spans="7:7" x14ac:dyDescent="0.25">
      <c r="G1546" s="82" t="str">
        <f>IF(Dashboard!K1546="P","P",IF(Dashboard!L1546="B","B",""))</f>
        <v/>
      </c>
    </row>
    <row r="1547" spans="7:7" x14ac:dyDescent="0.25">
      <c r="G1547" s="82" t="str">
        <f>IF(Dashboard!K1547="P","P",IF(Dashboard!L1547="B","B",""))</f>
        <v/>
      </c>
    </row>
    <row r="1548" spans="7:7" x14ac:dyDescent="0.25">
      <c r="G1548" s="82" t="str">
        <f>IF(Dashboard!K1548="P","P",IF(Dashboard!L1548="B","B",""))</f>
        <v/>
      </c>
    </row>
    <row r="1549" spans="7:7" x14ac:dyDescent="0.25">
      <c r="G1549" s="82" t="str">
        <f>IF(Dashboard!K1549="P","P",IF(Dashboard!L1549="B","B",""))</f>
        <v/>
      </c>
    </row>
    <row r="1550" spans="7:7" x14ac:dyDescent="0.25">
      <c r="G1550" s="82" t="str">
        <f>IF(Dashboard!K1550="P","P",IF(Dashboard!L1550="B","B",""))</f>
        <v/>
      </c>
    </row>
    <row r="1551" spans="7:7" x14ac:dyDescent="0.25">
      <c r="G1551" s="82" t="str">
        <f>IF(Dashboard!K1551="P","P",IF(Dashboard!L1551="B","B",""))</f>
        <v/>
      </c>
    </row>
    <row r="1552" spans="7:7" x14ac:dyDescent="0.25">
      <c r="G1552" s="82" t="str">
        <f>IF(Dashboard!K1552="P","P",IF(Dashboard!L1552="B","B",""))</f>
        <v/>
      </c>
    </row>
    <row r="1553" spans="7:7" x14ac:dyDescent="0.25">
      <c r="G1553" s="82" t="str">
        <f>IF(Dashboard!K1553="P","P",IF(Dashboard!L1553="B","B",""))</f>
        <v/>
      </c>
    </row>
    <row r="1554" spans="7:7" x14ac:dyDescent="0.25">
      <c r="G1554" s="82" t="str">
        <f>IF(Dashboard!K1554="P","P",IF(Dashboard!L1554="B","B",""))</f>
        <v/>
      </c>
    </row>
    <row r="1555" spans="7:7" x14ac:dyDescent="0.25">
      <c r="G1555" s="82" t="str">
        <f>IF(Dashboard!K1555="P","P",IF(Dashboard!L1555="B","B",""))</f>
        <v/>
      </c>
    </row>
    <row r="1556" spans="7:7" x14ac:dyDescent="0.25">
      <c r="G1556" s="82" t="str">
        <f>IF(Dashboard!K1556="P","P",IF(Dashboard!L1556="B","B",""))</f>
        <v/>
      </c>
    </row>
    <row r="1557" spans="7:7" x14ac:dyDescent="0.25">
      <c r="G1557" s="82" t="str">
        <f>IF(Dashboard!K1557="P","P",IF(Dashboard!L1557="B","B",""))</f>
        <v/>
      </c>
    </row>
    <row r="1558" spans="7:7" x14ac:dyDescent="0.25">
      <c r="G1558" s="82" t="str">
        <f>IF(Dashboard!K1558="P","P",IF(Dashboard!L1558="B","B",""))</f>
        <v/>
      </c>
    </row>
    <row r="1559" spans="7:7" x14ac:dyDescent="0.25">
      <c r="G1559" s="82" t="str">
        <f>IF(Dashboard!K1559="P","P",IF(Dashboard!L1559="B","B",""))</f>
        <v/>
      </c>
    </row>
    <row r="1560" spans="7:7" x14ac:dyDescent="0.25">
      <c r="G1560" s="82" t="str">
        <f>IF(Dashboard!K1560="P","P",IF(Dashboard!L1560="B","B",""))</f>
        <v/>
      </c>
    </row>
    <row r="1561" spans="7:7" x14ac:dyDescent="0.25">
      <c r="G1561" s="82" t="str">
        <f>IF(Dashboard!K1561="P","P",IF(Dashboard!L1561="B","B",""))</f>
        <v/>
      </c>
    </row>
    <row r="1562" spans="7:7" x14ac:dyDescent="0.25">
      <c r="G1562" s="82" t="str">
        <f>IF(Dashboard!K1562="P","P",IF(Dashboard!L1562="B","B",""))</f>
        <v/>
      </c>
    </row>
    <row r="1563" spans="7:7" x14ac:dyDescent="0.25">
      <c r="G1563" s="82" t="str">
        <f>IF(Dashboard!K1563="P","P",IF(Dashboard!L1563="B","B",""))</f>
        <v/>
      </c>
    </row>
    <row r="1564" spans="7:7" x14ac:dyDescent="0.25">
      <c r="G1564" s="82" t="str">
        <f>IF(Dashboard!K1564="P","P",IF(Dashboard!L1564="B","B",""))</f>
        <v/>
      </c>
    </row>
    <row r="1565" spans="7:7" x14ac:dyDescent="0.25">
      <c r="G1565" s="82" t="str">
        <f>IF(Dashboard!K1565="P","P",IF(Dashboard!L1565="B","B",""))</f>
        <v/>
      </c>
    </row>
    <row r="1566" spans="7:7" x14ac:dyDescent="0.25">
      <c r="G1566" s="82" t="str">
        <f>IF(Dashboard!K1566="P","P",IF(Dashboard!L1566="B","B",""))</f>
        <v/>
      </c>
    </row>
    <row r="1567" spans="7:7" x14ac:dyDescent="0.25">
      <c r="G1567" s="82" t="str">
        <f>IF(Dashboard!K1567="P","P",IF(Dashboard!L1567="B","B",""))</f>
        <v/>
      </c>
    </row>
    <row r="1568" spans="7:7" x14ac:dyDescent="0.25">
      <c r="G1568" s="82" t="str">
        <f>IF(Dashboard!K1568="P","P",IF(Dashboard!L1568="B","B",""))</f>
        <v/>
      </c>
    </row>
    <row r="1569" spans="7:7" x14ac:dyDescent="0.25">
      <c r="G1569" s="82" t="str">
        <f>IF(Dashboard!K1569="P","P",IF(Dashboard!L1569="B","B",""))</f>
        <v/>
      </c>
    </row>
    <row r="1570" spans="7:7" x14ac:dyDescent="0.25">
      <c r="G1570" s="82" t="str">
        <f>IF(Dashboard!K1570="P","P",IF(Dashboard!L1570="B","B",""))</f>
        <v/>
      </c>
    </row>
    <row r="1571" spans="7:7" x14ac:dyDescent="0.25">
      <c r="G1571" s="82" t="str">
        <f>IF(Dashboard!K1571="P","P",IF(Dashboard!L1571="B","B",""))</f>
        <v/>
      </c>
    </row>
    <row r="1572" spans="7:7" x14ac:dyDescent="0.25">
      <c r="G1572" s="82" t="str">
        <f>IF(Dashboard!K1572="P","P",IF(Dashboard!L1572="B","B",""))</f>
        <v/>
      </c>
    </row>
    <row r="1573" spans="7:7" x14ac:dyDescent="0.25">
      <c r="G1573" s="82" t="str">
        <f>IF(Dashboard!K1573="P","P",IF(Dashboard!L1573="B","B",""))</f>
        <v/>
      </c>
    </row>
    <row r="1574" spans="7:7" x14ac:dyDescent="0.25">
      <c r="G1574" s="82" t="str">
        <f>IF(Dashboard!K1574="P","P",IF(Dashboard!L1574="B","B",""))</f>
        <v/>
      </c>
    </row>
    <row r="1575" spans="7:7" x14ac:dyDescent="0.25">
      <c r="G1575" s="82" t="str">
        <f>IF(Dashboard!K1575="P","P",IF(Dashboard!L1575="B","B",""))</f>
        <v/>
      </c>
    </row>
    <row r="1576" spans="7:7" x14ac:dyDescent="0.25">
      <c r="G1576" s="82" t="str">
        <f>IF(Dashboard!K1576="P","P",IF(Dashboard!L1576="B","B",""))</f>
        <v/>
      </c>
    </row>
    <row r="1577" spans="7:7" x14ac:dyDescent="0.25">
      <c r="G1577" s="82" t="str">
        <f>IF(Dashboard!K1577="P","P",IF(Dashboard!L1577="B","B",""))</f>
        <v/>
      </c>
    </row>
    <row r="1578" spans="7:7" x14ac:dyDescent="0.25">
      <c r="G1578" s="82" t="str">
        <f>IF(Dashboard!K1578="P","P",IF(Dashboard!L1578="B","B",""))</f>
        <v/>
      </c>
    </row>
    <row r="1579" spans="7:7" x14ac:dyDescent="0.25">
      <c r="G1579" s="82" t="str">
        <f>IF(Dashboard!K1579="P","P",IF(Dashboard!L1579="B","B",""))</f>
        <v/>
      </c>
    </row>
    <row r="1580" spans="7:7" x14ac:dyDescent="0.25">
      <c r="G1580" s="82" t="str">
        <f>IF(Dashboard!K1580="P","P",IF(Dashboard!L1580="B","B",""))</f>
        <v/>
      </c>
    </row>
    <row r="1581" spans="7:7" x14ac:dyDescent="0.25">
      <c r="G1581" s="82" t="str">
        <f>IF(Dashboard!K1581="P","P",IF(Dashboard!L1581="B","B",""))</f>
        <v/>
      </c>
    </row>
    <row r="1582" spans="7:7" x14ac:dyDescent="0.25">
      <c r="G1582" s="82" t="str">
        <f>IF(Dashboard!K1582="P","P",IF(Dashboard!L1582="B","B",""))</f>
        <v/>
      </c>
    </row>
    <row r="1583" spans="7:7" x14ac:dyDescent="0.25">
      <c r="G1583" s="82" t="str">
        <f>IF(Dashboard!K1583="P","P",IF(Dashboard!L1583="B","B",""))</f>
        <v/>
      </c>
    </row>
    <row r="1584" spans="7:7" x14ac:dyDescent="0.25">
      <c r="G1584" s="82" t="str">
        <f>IF(Dashboard!K1584="P","P",IF(Dashboard!L1584="B","B",""))</f>
        <v/>
      </c>
    </row>
    <row r="1585" spans="7:7" x14ac:dyDescent="0.25">
      <c r="G1585" s="82" t="str">
        <f>IF(Dashboard!K1585="P","P",IF(Dashboard!L1585="B","B",""))</f>
        <v/>
      </c>
    </row>
    <row r="1586" spans="7:7" x14ac:dyDescent="0.25">
      <c r="G1586" s="82" t="str">
        <f>IF(Dashboard!K1586="P","P",IF(Dashboard!L1586="B","B",""))</f>
        <v/>
      </c>
    </row>
    <row r="1587" spans="7:7" x14ac:dyDescent="0.25">
      <c r="G1587" s="82" t="str">
        <f>IF(Dashboard!K1587="P","P",IF(Dashboard!L1587="B","B",""))</f>
        <v/>
      </c>
    </row>
    <row r="1588" spans="7:7" x14ac:dyDescent="0.25">
      <c r="G1588" s="82" t="str">
        <f>IF(Dashboard!K1588="P","P",IF(Dashboard!L1588="B","B",""))</f>
        <v/>
      </c>
    </row>
    <row r="1589" spans="7:7" x14ac:dyDescent="0.25">
      <c r="G1589" s="82" t="str">
        <f>IF(Dashboard!K1589="P","P",IF(Dashboard!L1589="B","B",""))</f>
        <v/>
      </c>
    </row>
    <row r="1590" spans="7:7" x14ac:dyDescent="0.25">
      <c r="G1590" s="82" t="str">
        <f>IF(Dashboard!K1590="P","P",IF(Dashboard!L1590="B","B",""))</f>
        <v/>
      </c>
    </row>
    <row r="1591" spans="7:7" x14ac:dyDescent="0.25">
      <c r="G1591" s="82" t="str">
        <f>IF(Dashboard!K1591="P","P",IF(Dashboard!L1591="B","B",""))</f>
        <v/>
      </c>
    </row>
    <row r="1592" spans="7:7" x14ac:dyDescent="0.25">
      <c r="G1592" s="82" t="str">
        <f>IF(Dashboard!K1592="P","P",IF(Dashboard!L1592="B","B",""))</f>
        <v/>
      </c>
    </row>
    <row r="1593" spans="7:7" x14ac:dyDescent="0.25">
      <c r="G1593" s="82" t="str">
        <f>IF(Dashboard!K1593="P","P",IF(Dashboard!L1593="B","B",""))</f>
        <v/>
      </c>
    </row>
    <row r="1594" spans="7:7" x14ac:dyDescent="0.25">
      <c r="G1594" s="82" t="str">
        <f>IF(Dashboard!K1594="P","P",IF(Dashboard!L1594="B","B",""))</f>
        <v/>
      </c>
    </row>
    <row r="1595" spans="7:7" x14ac:dyDescent="0.25">
      <c r="G1595" s="82" t="str">
        <f>IF(Dashboard!K1595="P","P",IF(Dashboard!L1595="B","B",""))</f>
        <v/>
      </c>
    </row>
    <row r="1596" spans="7:7" x14ac:dyDescent="0.25">
      <c r="G1596" s="82" t="str">
        <f>IF(Dashboard!K1596="P","P",IF(Dashboard!L1596="B","B",""))</f>
        <v/>
      </c>
    </row>
    <row r="1597" spans="7:7" x14ac:dyDescent="0.25">
      <c r="G1597" s="82" t="str">
        <f>IF(Dashboard!K1597="P","P",IF(Dashboard!L1597="B","B",""))</f>
        <v/>
      </c>
    </row>
    <row r="1598" spans="7:7" x14ac:dyDescent="0.25">
      <c r="G1598" s="82" t="str">
        <f>IF(Dashboard!K1598="P","P",IF(Dashboard!L1598="B","B",""))</f>
        <v/>
      </c>
    </row>
    <row r="1599" spans="7:7" x14ac:dyDescent="0.25">
      <c r="G1599" s="82" t="str">
        <f>IF(Dashboard!K1599="P","P",IF(Dashboard!L1599="B","B",""))</f>
        <v/>
      </c>
    </row>
    <row r="1600" spans="7:7" x14ac:dyDescent="0.25">
      <c r="G1600" s="82" t="str">
        <f>IF(Dashboard!K1600="P","P",IF(Dashboard!L1600="B","B",""))</f>
        <v/>
      </c>
    </row>
    <row r="1601" spans="7:7" x14ac:dyDescent="0.25">
      <c r="G1601" s="82" t="str">
        <f>IF(Dashboard!K1601="P","P",IF(Dashboard!L1601="B","B",""))</f>
        <v/>
      </c>
    </row>
    <row r="1602" spans="7:7" x14ac:dyDescent="0.25">
      <c r="G1602" s="82" t="str">
        <f>IF(Dashboard!K1602="P","P",IF(Dashboard!L1602="B","B",""))</f>
        <v/>
      </c>
    </row>
    <row r="1603" spans="7:7" x14ac:dyDescent="0.25">
      <c r="G1603" s="82" t="str">
        <f>IF(Dashboard!K1603="P","P",IF(Dashboard!L1603="B","B",""))</f>
        <v/>
      </c>
    </row>
    <row r="1604" spans="7:7" x14ac:dyDescent="0.25">
      <c r="G1604" s="82" t="str">
        <f>IF(Dashboard!K1604="P","P",IF(Dashboard!L1604="B","B",""))</f>
        <v/>
      </c>
    </row>
    <row r="1605" spans="7:7" x14ac:dyDescent="0.25">
      <c r="G1605" s="82" t="str">
        <f>IF(Dashboard!K1605="P","P",IF(Dashboard!L1605="B","B",""))</f>
        <v/>
      </c>
    </row>
    <row r="1606" spans="7:7" x14ac:dyDescent="0.25">
      <c r="G1606" s="82" t="str">
        <f>IF(Dashboard!K1606="P","P",IF(Dashboard!L1606="B","B",""))</f>
        <v/>
      </c>
    </row>
    <row r="1607" spans="7:7" x14ac:dyDescent="0.25">
      <c r="G1607" s="82" t="str">
        <f>IF(Dashboard!K1607="P","P",IF(Dashboard!L1607="B","B",""))</f>
        <v/>
      </c>
    </row>
    <row r="1608" spans="7:7" x14ac:dyDescent="0.25">
      <c r="G1608" s="82" t="str">
        <f>IF(Dashboard!K1608="P","P",IF(Dashboard!L1608="B","B",""))</f>
        <v/>
      </c>
    </row>
    <row r="1609" spans="7:7" x14ac:dyDescent="0.25">
      <c r="G1609" s="82" t="str">
        <f>IF(Dashboard!K1609="P","P",IF(Dashboard!L1609="B","B",""))</f>
        <v/>
      </c>
    </row>
    <row r="1610" spans="7:7" x14ac:dyDescent="0.25">
      <c r="G1610" s="82" t="str">
        <f>IF(Dashboard!K1610="P","P",IF(Dashboard!L1610="B","B",""))</f>
        <v/>
      </c>
    </row>
    <row r="1611" spans="7:7" x14ac:dyDescent="0.25">
      <c r="G1611" s="82" t="str">
        <f>IF(Dashboard!K1611="P","P",IF(Dashboard!L1611="B","B",""))</f>
        <v/>
      </c>
    </row>
    <row r="1612" spans="7:7" x14ac:dyDescent="0.25">
      <c r="G1612" s="82" t="str">
        <f>IF(Dashboard!K1612="P","P",IF(Dashboard!L1612="B","B",""))</f>
        <v/>
      </c>
    </row>
    <row r="1613" spans="7:7" x14ac:dyDescent="0.25">
      <c r="G1613" s="82" t="str">
        <f>IF(Dashboard!K1613="P","P",IF(Dashboard!L1613="B","B",""))</f>
        <v/>
      </c>
    </row>
    <row r="1614" spans="7:7" x14ac:dyDescent="0.25">
      <c r="G1614" s="82" t="str">
        <f>IF(Dashboard!K1614="P","P",IF(Dashboard!L1614="B","B",""))</f>
        <v/>
      </c>
    </row>
    <row r="1615" spans="7:7" x14ac:dyDescent="0.25">
      <c r="G1615" s="82" t="str">
        <f>IF(Dashboard!K1615="P","P",IF(Dashboard!L1615="B","B",""))</f>
        <v/>
      </c>
    </row>
    <row r="1616" spans="7:7" x14ac:dyDescent="0.25">
      <c r="G1616" s="82" t="str">
        <f>IF(Dashboard!K1616="P","P",IF(Dashboard!L1616="B","B",""))</f>
        <v/>
      </c>
    </row>
    <row r="1617" spans="7:7" x14ac:dyDescent="0.25">
      <c r="G1617" s="82" t="str">
        <f>IF(Dashboard!K1617="P","P",IF(Dashboard!L1617="B","B",""))</f>
        <v/>
      </c>
    </row>
    <row r="1618" spans="7:7" x14ac:dyDescent="0.25">
      <c r="G1618" s="82" t="str">
        <f>IF(Dashboard!K1618="P","P",IF(Dashboard!L1618="B","B",""))</f>
        <v/>
      </c>
    </row>
    <row r="1619" spans="7:7" x14ac:dyDescent="0.25">
      <c r="G1619" s="82" t="str">
        <f>IF(Dashboard!K1619="P","P",IF(Dashboard!L1619="B","B",""))</f>
        <v/>
      </c>
    </row>
    <row r="1620" spans="7:7" x14ac:dyDescent="0.25">
      <c r="G1620" s="82" t="str">
        <f>IF(Dashboard!K1620="P","P",IF(Dashboard!L1620="B","B",""))</f>
        <v/>
      </c>
    </row>
    <row r="1621" spans="7:7" x14ac:dyDescent="0.25">
      <c r="G1621" s="82" t="str">
        <f>IF(Dashboard!K1621="P","P",IF(Dashboard!L1621="B","B",""))</f>
        <v/>
      </c>
    </row>
    <row r="1622" spans="7:7" x14ac:dyDescent="0.25">
      <c r="G1622" s="82" t="str">
        <f>IF(Dashboard!K1622="P","P",IF(Dashboard!L1622="B","B",""))</f>
        <v/>
      </c>
    </row>
    <row r="1623" spans="7:7" x14ac:dyDescent="0.25">
      <c r="G1623" s="82" t="str">
        <f>IF(Dashboard!K1623="P","P",IF(Dashboard!L1623="B","B",""))</f>
        <v/>
      </c>
    </row>
    <row r="1624" spans="7:7" x14ac:dyDescent="0.25">
      <c r="G1624" s="82" t="str">
        <f>IF(Dashboard!K1624="P","P",IF(Dashboard!L1624="B","B",""))</f>
        <v/>
      </c>
    </row>
    <row r="1625" spans="7:7" x14ac:dyDescent="0.25">
      <c r="G1625" s="82" t="str">
        <f>IF(Dashboard!K1625="P","P",IF(Dashboard!L1625="B","B",""))</f>
        <v/>
      </c>
    </row>
    <row r="1626" spans="7:7" x14ac:dyDescent="0.25">
      <c r="G1626" s="82" t="str">
        <f>IF(Dashboard!K1626="P","P",IF(Dashboard!L1626="B","B",""))</f>
        <v/>
      </c>
    </row>
    <row r="1627" spans="7:7" x14ac:dyDescent="0.25">
      <c r="G1627" s="82" t="str">
        <f>IF(Dashboard!K1627="P","P",IF(Dashboard!L1627="B","B",""))</f>
        <v/>
      </c>
    </row>
    <row r="1628" spans="7:7" x14ac:dyDescent="0.25">
      <c r="G1628" s="82" t="str">
        <f>IF(Dashboard!K1628="P","P",IF(Dashboard!L1628="B","B",""))</f>
        <v/>
      </c>
    </row>
    <row r="1629" spans="7:7" x14ac:dyDescent="0.25">
      <c r="G1629" s="82" t="str">
        <f>IF(Dashboard!K1629="P","P",IF(Dashboard!L1629="B","B",""))</f>
        <v/>
      </c>
    </row>
    <row r="1630" spans="7:7" x14ac:dyDescent="0.25">
      <c r="G1630" s="82" t="str">
        <f>IF(Dashboard!K1630="P","P",IF(Dashboard!L1630="B","B",""))</f>
        <v/>
      </c>
    </row>
    <row r="1631" spans="7:7" x14ac:dyDescent="0.25">
      <c r="G1631" s="82" t="str">
        <f>IF(Dashboard!K1631="P","P",IF(Dashboard!L1631="B","B",""))</f>
        <v/>
      </c>
    </row>
    <row r="1632" spans="7:7" x14ac:dyDescent="0.25">
      <c r="G1632" s="82" t="str">
        <f>IF(Dashboard!K1632="P","P",IF(Dashboard!L1632="B","B",""))</f>
        <v/>
      </c>
    </row>
    <row r="1633" spans="7:7" x14ac:dyDescent="0.25">
      <c r="G1633" s="82" t="str">
        <f>IF(Dashboard!K1633="P","P",IF(Dashboard!L1633="B","B",""))</f>
        <v/>
      </c>
    </row>
    <row r="1634" spans="7:7" x14ac:dyDescent="0.25">
      <c r="G1634" s="82" t="str">
        <f>IF(Dashboard!K1634="P","P",IF(Dashboard!L1634="B","B",""))</f>
        <v/>
      </c>
    </row>
    <row r="1635" spans="7:7" x14ac:dyDescent="0.25">
      <c r="G1635" s="82" t="str">
        <f>IF(Dashboard!K1635="P","P",IF(Dashboard!L1635="B","B",""))</f>
        <v/>
      </c>
    </row>
    <row r="1636" spans="7:7" x14ac:dyDescent="0.25">
      <c r="G1636" s="82" t="str">
        <f>IF(Dashboard!K1636="P","P",IF(Dashboard!L1636="B","B",""))</f>
        <v/>
      </c>
    </row>
    <row r="1637" spans="7:7" x14ac:dyDescent="0.25">
      <c r="G1637" s="82" t="str">
        <f>IF(Dashboard!K1637="P","P",IF(Dashboard!L1637="B","B",""))</f>
        <v/>
      </c>
    </row>
    <row r="1638" spans="7:7" x14ac:dyDescent="0.25">
      <c r="G1638" s="82" t="str">
        <f>IF(Dashboard!K1638="P","P",IF(Dashboard!L1638="B","B",""))</f>
        <v/>
      </c>
    </row>
    <row r="1639" spans="7:7" x14ac:dyDescent="0.25">
      <c r="G1639" s="82" t="str">
        <f>IF(Dashboard!K1639="P","P",IF(Dashboard!L1639="B","B",""))</f>
        <v/>
      </c>
    </row>
    <row r="1640" spans="7:7" x14ac:dyDescent="0.25">
      <c r="G1640" s="82" t="str">
        <f>IF(Dashboard!K1640="P","P",IF(Dashboard!L1640="B","B",""))</f>
        <v/>
      </c>
    </row>
    <row r="1641" spans="7:7" x14ac:dyDescent="0.25">
      <c r="G1641" s="82" t="str">
        <f>IF(Dashboard!K1641="P","P",IF(Dashboard!L1641="B","B",""))</f>
        <v/>
      </c>
    </row>
    <row r="1642" spans="7:7" x14ac:dyDescent="0.25">
      <c r="G1642" s="82" t="str">
        <f>IF(Dashboard!K1642="P","P",IF(Dashboard!L1642="B","B",""))</f>
        <v/>
      </c>
    </row>
    <row r="1643" spans="7:7" x14ac:dyDescent="0.25">
      <c r="G1643" s="82" t="str">
        <f>IF(Dashboard!K1643="P","P",IF(Dashboard!L1643="B","B",""))</f>
        <v/>
      </c>
    </row>
    <row r="1644" spans="7:7" x14ac:dyDescent="0.25">
      <c r="G1644" s="82" t="str">
        <f>IF(Dashboard!K1644="P","P",IF(Dashboard!L1644="B","B",""))</f>
        <v/>
      </c>
    </row>
    <row r="1645" spans="7:7" x14ac:dyDescent="0.25">
      <c r="G1645" s="82" t="str">
        <f>IF(Dashboard!K1645="P","P",IF(Dashboard!L1645="B","B",""))</f>
        <v/>
      </c>
    </row>
    <row r="1646" spans="7:7" x14ac:dyDescent="0.25">
      <c r="G1646" s="82" t="str">
        <f>IF(Dashboard!K1646="P","P",IF(Dashboard!L1646="B","B",""))</f>
        <v/>
      </c>
    </row>
    <row r="1647" spans="7:7" x14ac:dyDescent="0.25">
      <c r="G1647" s="82" t="str">
        <f>IF(Dashboard!K1647="P","P",IF(Dashboard!L1647="B","B",""))</f>
        <v/>
      </c>
    </row>
    <row r="1648" spans="7:7" x14ac:dyDescent="0.25">
      <c r="G1648" s="82" t="str">
        <f>IF(Dashboard!K1648="P","P",IF(Dashboard!L1648="B","B",""))</f>
        <v/>
      </c>
    </row>
    <row r="1649" spans="7:7" x14ac:dyDescent="0.25">
      <c r="G1649" s="82" t="str">
        <f>IF(Dashboard!K1649="P","P",IF(Dashboard!L1649="B","B",""))</f>
        <v/>
      </c>
    </row>
    <row r="1650" spans="7:7" x14ac:dyDescent="0.25">
      <c r="G1650" s="82" t="str">
        <f>IF(Dashboard!K1650="P","P",IF(Dashboard!L1650="B","B",""))</f>
        <v/>
      </c>
    </row>
    <row r="1651" spans="7:7" x14ac:dyDescent="0.25">
      <c r="G1651" s="82" t="str">
        <f>IF(Dashboard!K1651="P","P",IF(Dashboard!L1651="B","B",""))</f>
        <v/>
      </c>
    </row>
    <row r="1652" spans="7:7" x14ac:dyDescent="0.25">
      <c r="G1652" s="82" t="str">
        <f>IF(Dashboard!K1652="P","P",IF(Dashboard!L1652="B","B",""))</f>
        <v/>
      </c>
    </row>
    <row r="1653" spans="7:7" x14ac:dyDescent="0.25">
      <c r="G1653" s="82" t="str">
        <f>IF(Dashboard!K1653="P","P",IF(Dashboard!L1653="B","B",""))</f>
        <v/>
      </c>
    </row>
    <row r="1654" spans="7:7" x14ac:dyDescent="0.25">
      <c r="G1654" s="82" t="str">
        <f>IF(Dashboard!K1654="P","P",IF(Dashboard!L1654="B","B",""))</f>
        <v/>
      </c>
    </row>
    <row r="1655" spans="7:7" x14ac:dyDescent="0.25">
      <c r="G1655" s="82" t="str">
        <f>IF(Dashboard!K1655="P","P",IF(Dashboard!L1655="B","B",""))</f>
        <v/>
      </c>
    </row>
    <row r="1656" spans="7:7" x14ac:dyDescent="0.25">
      <c r="G1656" s="82" t="str">
        <f>IF(Dashboard!K1656="P","P",IF(Dashboard!L1656="B","B",""))</f>
        <v/>
      </c>
    </row>
    <row r="1657" spans="7:7" x14ac:dyDescent="0.25">
      <c r="G1657" s="82" t="str">
        <f>IF(Dashboard!K1657="P","P",IF(Dashboard!L1657="B","B",""))</f>
        <v/>
      </c>
    </row>
    <row r="1658" spans="7:7" x14ac:dyDescent="0.25">
      <c r="G1658" s="82" t="str">
        <f>IF(Dashboard!K1658="P","P",IF(Dashboard!L1658="B","B",""))</f>
        <v/>
      </c>
    </row>
    <row r="1659" spans="7:7" x14ac:dyDescent="0.25">
      <c r="G1659" s="82" t="str">
        <f>IF(Dashboard!K1659="P","P",IF(Dashboard!L1659="B","B",""))</f>
        <v/>
      </c>
    </row>
    <row r="1660" spans="7:7" x14ac:dyDescent="0.25">
      <c r="G1660" s="82" t="str">
        <f>IF(Dashboard!K1660="P","P",IF(Dashboard!L1660="B","B",""))</f>
        <v/>
      </c>
    </row>
    <row r="1661" spans="7:7" x14ac:dyDescent="0.25">
      <c r="G1661" s="82" t="str">
        <f>IF(Dashboard!K1661="P","P",IF(Dashboard!L1661="B","B",""))</f>
        <v/>
      </c>
    </row>
    <row r="1662" spans="7:7" x14ac:dyDescent="0.25">
      <c r="G1662" s="82" t="str">
        <f>IF(Dashboard!K1662="P","P",IF(Dashboard!L1662="B","B",""))</f>
        <v/>
      </c>
    </row>
    <row r="1663" spans="7:7" x14ac:dyDescent="0.25">
      <c r="G1663" s="82" t="str">
        <f>IF(Dashboard!K1663="P","P",IF(Dashboard!L1663="B","B",""))</f>
        <v/>
      </c>
    </row>
    <row r="1664" spans="7:7" x14ac:dyDescent="0.25">
      <c r="G1664" s="82" t="str">
        <f>IF(Dashboard!K1664="P","P",IF(Dashboard!L1664="B","B",""))</f>
        <v/>
      </c>
    </row>
    <row r="1665" spans="7:7" x14ac:dyDescent="0.25">
      <c r="G1665" s="82" t="str">
        <f>IF(Dashboard!K1665="P","P",IF(Dashboard!L1665="B","B",""))</f>
        <v/>
      </c>
    </row>
    <row r="1666" spans="7:7" x14ac:dyDescent="0.25">
      <c r="G1666" s="82" t="str">
        <f>IF(Dashboard!K1666="P","P",IF(Dashboard!L1666="B","B",""))</f>
        <v/>
      </c>
    </row>
    <row r="1667" spans="7:7" x14ac:dyDescent="0.25">
      <c r="G1667" s="82" t="str">
        <f>IF(Dashboard!K1667="P","P",IF(Dashboard!L1667="B","B",""))</f>
        <v/>
      </c>
    </row>
    <row r="1668" spans="7:7" x14ac:dyDescent="0.25">
      <c r="G1668" s="82" t="str">
        <f>IF(Dashboard!K1668="P","P",IF(Dashboard!L1668="B","B",""))</f>
        <v/>
      </c>
    </row>
    <row r="1669" spans="7:7" x14ac:dyDescent="0.25">
      <c r="G1669" s="82" t="str">
        <f>IF(Dashboard!K1669="P","P",IF(Dashboard!L1669="B","B",""))</f>
        <v/>
      </c>
    </row>
    <row r="1670" spans="7:7" x14ac:dyDescent="0.25">
      <c r="G1670" s="82" t="str">
        <f>IF(Dashboard!K1670="P","P",IF(Dashboard!L1670="B","B",""))</f>
        <v/>
      </c>
    </row>
    <row r="1671" spans="7:7" x14ac:dyDescent="0.25">
      <c r="G1671" s="82" t="str">
        <f>IF(Dashboard!K1671="P","P",IF(Dashboard!L1671="B","B",""))</f>
        <v/>
      </c>
    </row>
    <row r="1672" spans="7:7" x14ac:dyDescent="0.25">
      <c r="G1672" s="82" t="str">
        <f>IF(Dashboard!K1672="P","P",IF(Dashboard!L1672="B","B",""))</f>
        <v/>
      </c>
    </row>
    <row r="1673" spans="7:7" x14ac:dyDescent="0.25">
      <c r="G1673" s="82" t="str">
        <f>IF(Dashboard!K1673="P","P",IF(Dashboard!L1673="B","B",""))</f>
        <v/>
      </c>
    </row>
    <row r="1674" spans="7:7" x14ac:dyDescent="0.25">
      <c r="G1674" s="82" t="str">
        <f>IF(Dashboard!K1674="P","P",IF(Dashboard!L1674="B","B",""))</f>
        <v/>
      </c>
    </row>
    <row r="1675" spans="7:7" x14ac:dyDescent="0.25">
      <c r="G1675" s="82" t="str">
        <f>IF(Dashboard!K1675="P","P",IF(Dashboard!L1675="B","B",""))</f>
        <v/>
      </c>
    </row>
    <row r="1676" spans="7:7" x14ac:dyDescent="0.25">
      <c r="G1676" s="82" t="str">
        <f>IF(Dashboard!K1676="P","P",IF(Dashboard!L1676="B","B",""))</f>
        <v/>
      </c>
    </row>
    <row r="1677" spans="7:7" x14ac:dyDescent="0.25">
      <c r="G1677" s="82" t="str">
        <f>IF(Dashboard!K1677="P","P",IF(Dashboard!L1677="B","B",""))</f>
        <v/>
      </c>
    </row>
    <row r="1678" spans="7:7" x14ac:dyDescent="0.25">
      <c r="G1678" s="82" t="str">
        <f>IF(Dashboard!K1678="P","P",IF(Dashboard!L1678="B","B",""))</f>
        <v/>
      </c>
    </row>
    <row r="1679" spans="7:7" x14ac:dyDescent="0.25">
      <c r="G1679" s="82" t="str">
        <f>IF(Dashboard!K1679="P","P",IF(Dashboard!L1679="B","B",""))</f>
        <v/>
      </c>
    </row>
    <row r="1680" spans="7:7" x14ac:dyDescent="0.25">
      <c r="G1680" s="82" t="str">
        <f>IF(Dashboard!K1680="P","P",IF(Dashboard!L1680="B","B",""))</f>
        <v/>
      </c>
    </row>
    <row r="1681" spans="7:7" x14ac:dyDescent="0.25">
      <c r="G1681" s="82" t="str">
        <f>IF(Dashboard!K1681="P","P",IF(Dashboard!L1681="B","B",""))</f>
        <v/>
      </c>
    </row>
    <row r="1682" spans="7:7" x14ac:dyDescent="0.25">
      <c r="G1682" s="82" t="str">
        <f>IF(Dashboard!K1682="P","P",IF(Dashboard!L1682="B","B",""))</f>
        <v/>
      </c>
    </row>
    <row r="1683" spans="7:7" x14ac:dyDescent="0.25">
      <c r="G1683" s="82" t="str">
        <f>IF(Dashboard!K1683="P","P",IF(Dashboard!L1683="B","B",""))</f>
        <v/>
      </c>
    </row>
    <row r="1684" spans="7:7" x14ac:dyDescent="0.25">
      <c r="G1684" s="82" t="str">
        <f>IF(Dashboard!K1684="P","P",IF(Dashboard!L1684="B","B",""))</f>
        <v/>
      </c>
    </row>
    <row r="1685" spans="7:7" x14ac:dyDescent="0.25">
      <c r="G1685" s="82" t="str">
        <f>IF(Dashboard!K1685="P","P",IF(Dashboard!L1685="B","B",""))</f>
        <v/>
      </c>
    </row>
    <row r="1686" spans="7:7" x14ac:dyDescent="0.25">
      <c r="G1686" s="82" t="str">
        <f>IF(Dashboard!K1686="P","P",IF(Dashboard!L1686="B","B",""))</f>
        <v/>
      </c>
    </row>
    <row r="1687" spans="7:7" x14ac:dyDescent="0.25">
      <c r="G1687" s="82" t="str">
        <f>IF(Dashboard!K1687="P","P",IF(Dashboard!L1687="B","B",""))</f>
        <v/>
      </c>
    </row>
    <row r="1688" spans="7:7" x14ac:dyDescent="0.25">
      <c r="G1688" s="82" t="str">
        <f>IF(Dashboard!K1688="P","P",IF(Dashboard!L1688="B","B",""))</f>
        <v/>
      </c>
    </row>
    <row r="1689" spans="7:7" x14ac:dyDescent="0.25">
      <c r="G1689" s="82" t="str">
        <f>IF(Dashboard!K1689="P","P",IF(Dashboard!L1689="B","B",""))</f>
        <v/>
      </c>
    </row>
    <row r="1690" spans="7:7" x14ac:dyDescent="0.25">
      <c r="G1690" s="82" t="str">
        <f>IF(Dashboard!K1690="P","P",IF(Dashboard!L1690="B","B",""))</f>
        <v/>
      </c>
    </row>
    <row r="1691" spans="7:7" x14ac:dyDescent="0.25">
      <c r="G1691" s="82" t="str">
        <f>IF(Dashboard!K1691="P","P",IF(Dashboard!L1691="B","B",""))</f>
        <v/>
      </c>
    </row>
    <row r="1692" spans="7:7" x14ac:dyDescent="0.25">
      <c r="G1692" s="82" t="str">
        <f>IF(Dashboard!K1692="P","P",IF(Dashboard!L1692="B","B",""))</f>
        <v/>
      </c>
    </row>
    <row r="1693" spans="7:7" x14ac:dyDescent="0.25">
      <c r="G1693" s="82" t="str">
        <f>IF(Dashboard!K1693="P","P",IF(Dashboard!L1693="B","B",""))</f>
        <v/>
      </c>
    </row>
    <row r="1694" spans="7:7" x14ac:dyDescent="0.25">
      <c r="G1694" s="82" t="str">
        <f>IF(Dashboard!K1694="P","P",IF(Dashboard!L1694="B","B",""))</f>
        <v/>
      </c>
    </row>
    <row r="1695" spans="7:7" x14ac:dyDescent="0.25">
      <c r="G1695" s="82" t="str">
        <f>IF(Dashboard!K1695="P","P",IF(Dashboard!L1695="B","B",""))</f>
        <v/>
      </c>
    </row>
    <row r="1696" spans="7:7" x14ac:dyDescent="0.25">
      <c r="G1696" s="82" t="str">
        <f>IF(Dashboard!K1696="P","P",IF(Dashboard!L1696="B","B",""))</f>
        <v/>
      </c>
    </row>
    <row r="1697" spans="7:7" x14ac:dyDescent="0.25">
      <c r="G1697" s="82" t="str">
        <f>IF(Dashboard!K1697="P","P",IF(Dashboard!L1697="B","B",""))</f>
        <v/>
      </c>
    </row>
    <row r="1698" spans="7:7" x14ac:dyDescent="0.25">
      <c r="G1698" s="82" t="str">
        <f>IF(Dashboard!K1698="P","P",IF(Dashboard!L1698="B","B",""))</f>
        <v/>
      </c>
    </row>
    <row r="1699" spans="7:7" x14ac:dyDescent="0.25">
      <c r="G1699" s="82" t="str">
        <f>IF(Dashboard!K1699="P","P",IF(Dashboard!L1699="B","B",""))</f>
        <v/>
      </c>
    </row>
    <row r="1700" spans="7:7" x14ac:dyDescent="0.25">
      <c r="G1700" s="82" t="str">
        <f>IF(Dashboard!K1700="P","P",IF(Dashboard!L1700="B","B",""))</f>
        <v/>
      </c>
    </row>
    <row r="1701" spans="7:7" x14ac:dyDescent="0.25">
      <c r="G1701" s="82" t="str">
        <f>IF(Dashboard!K1701="P","P",IF(Dashboard!L1701="B","B",""))</f>
        <v/>
      </c>
    </row>
    <row r="1702" spans="7:7" x14ac:dyDescent="0.25">
      <c r="G1702" s="82" t="str">
        <f>IF(Dashboard!K1702="P","P",IF(Dashboard!L1702="B","B",""))</f>
        <v/>
      </c>
    </row>
    <row r="1703" spans="7:7" x14ac:dyDescent="0.25">
      <c r="G1703" s="82" t="str">
        <f>IF(Dashboard!K1703="P","P",IF(Dashboard!L1703="B","B",""))</f>
        <v/>
      </c>
    </row>
    <row r="1704" spans="7:7" x14ac:dyDescent="0.25">
      <c r="G1704" s="82" t="str">
        <f>IF(Dashboard!K1704="P","P",IF(Dashboard!L1704="B","B",""))</f>
        <v/>
      </c>
    </row>
    <row r="1705" spans="7:7" x14ac:dyDescent="0.25">
      <c r="G1705" s="82" t="str">
        <f>IF(Dashboard!K1705="P","P",IF(Dashboard!L1705="B","B",""))</f>
        <v/>
      </c>
    </row>
    <row r="1706" spans="7:7" x14ac:dyDescent="0.25">
      <c r="G1706" s="82" t="str">
        <f>IF(Dashboard!K1706="P","P",IF(Dashboard!L1706="B","B",""))</f>
        <v/>
      </c>
    </row>
    <row r="1707" spans="7:7" x14ac:dyDescent="0.25">
      <c r="G1707" s="82" t="str">
        <f>IF(Dashboard!K1707="P","P",IF(Dashboard!L1707="B","B",""))</f>
        <v/>
      </c>
    </row>
    <row r="1708" spans="7:7" x14ac:dyDescent="0.25">
      <c r="G1708" s="82" t="str">
        <f>IF(Dashboard!K1708="P","P",IF(Dashboard!L1708="B","B",""))</f>
        <v/>
      </c>
    </row>
    <row r="1709" spans="7:7" x14ac:dyDescent="0.25">
      <c r="G1709" s="82" t="str">
        <f>IF(Dashboard!K1709="P","P",IF(Dashboard!L1709="B","B",""))</f>
        <v/>
      </c>
    </row>
    <row r="1710" spans="7:7" x14ac:dyDescent="0.25">
      <c r="G1710" s="82" t="str">
        <f>IF(Dashboard!K1710="P","P",IF(Dashboard!L1710="B","B",""))</f>
        <v/>
      </c>
    </row>
    <row r="1711" spans="7:7" x14ac:dyDescent="0.25">
      <c r="G1711" s="82" t="str">
        <f>IF(Dashboard!K1711="P","P",IF(Dashboard!L1711="B","B",""))</f>
        <v/>
      </c>
    </row>
    <row r="1712" spans="7:7" x14ac:dyDescent="0.25">
      <c r="G1712" s="82" t="str">
        <f>IF(Dashboard!K1712="P","P",IF(Dashboard!L1712="B","B",""))</f>
        <v/>
      </c>
    </row>
    <row r="1713" spans="7:7" x14ac:dyDescent="0.25">
      <c r="G1713" s="82" t="str">
        <f>IF(Dashboard!K1713="P","P",IF(Dashboard!L1713="B","B",""))</f>
        <v/>
      </c>
    </row>
    <row r="1714" spans="7:7" x14ac:dyDescent="0.25">
      <c r="G1714" s="82" t="str">
        <f>IF(Dashboard!K1714="P","P",IF(Dashboard!L1714="B","B",""))</f>
        <v/>
      </c>
    </row>
    <row r="1715" spans="7:7" x14ac:dyDescent="0.25">
      <c r="G1715" s="82" t="str">
        <f>IF(Dashboard!K1715="P","P",IF(Dashboard!L1715="B","B",""))</f>
        <v/>
      </c>
    </row>
    <row r="1716" spans="7:7" x14ac:dyDescent="0.25">
      <c r="G1716" s="82" t="str">
        <f>IF(Dashboard!K1716="P","P",IF(Dashboard!L1716="B","B",""))</f>
        <v/>
      </c>
    </row>
    <row r="1717" spans="7:7" x14ac:dyDescent="0.25">
      <c r="G1717" s="82" t="str">
        <f>IF(Dashboard!K1717="P","P",IF(Dashboard!L1717="B","B",""))</f>
        <v/>
      </c>
    </row>
    <row r="1718" spans="7:7" x14ac:dyDescent="0.25">
      <c r="G1718" s="82" t="str">
        <f>IF(Dashboard!K1718="P","P",IF(Dashboard!L1718="B","B",""))</f>
        <v/>
      </c>
    </row>
    <row r="1719" spans="7:7" x14ac:dyDescent="0.25">
      <c r="G1719" s="82" t="str">
        <f>IF(Dashboard!K1719="P","P",IF(Dashboard!L1719="B","B",""))</f>
        <v/>
      </c>
    </row>
    <row r="1720" spans="7:7" x14ac:dyDescent="0.25">
      <c r="G1720" s="82" t="str">
        <f>IF(Dashboard!K1720="P","P",IF(Dashboard!L1720="B","B",""))</f>
        <v/>
      </c>
    </row>
    <row r="1721" spans="7:7" x14ac:dyDescent="0.25">
      <c r="G1721" s="82" t="str">
        <f>IF(Dashboard!K1721="P","P",IF(Dashboard!L1721="B","B",""))</f>
        <v/>
      </c>
    </row>
    <row r="1722" spans="7:7" x14ac:dyDescent="0.25">
      <c r="G1722" s="82" t="str">
        <f>IF(Dashboard!K1722="P","P",IF(Dashboard!L1722="B","B",""))</f>
        <v/>
      </c>
    </row>
    <row r="1723" spans="7:7" x14ac:dyDescent="0.25">
      <c r="G1723" s="82" t="str">
        <f>IF(Dashboard!K1723="P","P",IF(Dashboard!L1723="B","B",""))</f>
        <v/>
      </c>
    </row>
    <row r="1724" spans="7:7" x14ac:dyDescent="0.25">
      <c r="G1724" s="82" t="str">
        <f>IF(Dashboard!K1724="P","P",IF(Dashboard!L1724="B","B",""))</f>
        <v/>
      </c>
    </row>
    <row r="1725" spans="7:7" x14ac:dyDescent="0.25">
      <c r="G1725" s="82" t="str">
        <f>IF(Dashboard!K1725="P","P",IF(Dashboard!L1725="B","B",""))</f>
        <v/>
      </c>
    </row>
    <row r="1726" spans="7:7" x14ac:dyDescent="0.25">
      <c r="G1726" s="82" t="str">
        <f>IF(Dashboard!K1726="P","P",IF(Dashboard!L1726="B","B",""))</f>
        <v/>
      </c>
    </row>
    <row r="1727" spans="7:7" x14ac:dyDescent="0.25">
      <c r="G1727" s="82" t="str">
        <f>IF(Dashboard!K1727="P","P",IF(Dashboard!L1727="B","B",""))</f>
        <v/>
      </c>
    </row>
    <row r="1728" spans="7:7" x14ac:dyDescent="0.25">
      <c r="G1728" s="82" t="str">
        <f>IF(Dashboard!K1728="P","P",IF(Dashboard!L1728="B","B",""))</f>
        <v/>
      </c>
    </row>
    <row r="1729" spans="7:7" x14ac:dyDescent="0.25">
      <c r="G1729" s="82" t="str">
        <f>IF(Dashboard!K1729="P","P",IF(Dashboard!L1729="B","B",""))</f>
        <v/>
      </c>
    </row>
    <row r="1730" spans="7:7" x14ac:dyDescent="0.25">
      <c r="G1730" s="82" t="str">
        <f>IF(Dashboard!K1730="P","P",IF(Dashboard!L1730="B","B",""))</f>
        <v/>
      </c>
    </row>
    <row r="1731" spans="7:7" x14ac:dyDescent="0.25">
      <c r="G1731" s="82" t="str">
        <f>IF(Dashboard!K1731="P","P",IF(Dashboard!L1731="B","B",""))</f>
        <v/>
      </c>
    </row>
    <row r="1732" spans="7:7" x14ac:dyDescent="0.25">
      <c r="G1732" s="82" t="str">
        <f>IF(Dashboard!K1732="P","P",IF(Dashboard!L1732="B","B",""))</f>
        <v/>
      </c>
    </row>
    <row r="1733" spans="7:7" x14ac:dyDescent="0.25">
      <c r="G1733" s="82" t="str">
        <f>IF(Dashboard!K1733="P","P",IF(Dashboard!L1733="B","B",""))</f>
        <v/>
      </c>
    </row>
    <row r="1734" spans="7:7" x14ac:dyDescent="0.25">
      <c r="G1734" s="82" t="str">
        <f>IF(Dashboard!K1734="P","P",IF(Dashboard!L1734="B","B",""))</f>
        <v/>
      </c>
    </row>
    <row r="1735" spans="7:7" x14ac:dyDescent="0.25">
      <c r="G1735" s="82" t="str">
        <f>IF(Dashboard!K1735="P","P",IF(Dashboard!L1735="B","B",""))</f>
        <v/>
      </c>
    </row>
    <row r="1736" spans="7:7" x14ac:dyDescent="0.25">
      <c r="G1736" s="82" t="str">
        <f>IF(Dashboard!K1736="P","P",IF(Dashboard!L1736="B","B",""))</f>
        <v/>
      </c>
    </row>
    <row r="1737" spans="7:7" x14ac:dyDescent="0.25">
      <c r="G1737" s="82" t="str">
        <f>IF(Dashboard!K1737="P","P",IF(Dashboard!L1737="B","B",""))</f>
        <v/>
      </c>
    </row>
    <row r="1738" spans="7:7" x14ac:dyDescent="0.25">
      <c r="G1738" s="82" t="str">
        <f>IF(Dashboard!K1738="P","P",IF(Dashboard!L1738="B","B",""))</f>
        <v/>
      </c>
    </row>
    <row r="1739" spans="7:7" x14ac:dyDescent="0.25">
      <c r="G1739" s="82" t="str">
        <f>IF(Dashboard!K1739="P","P",IF(Dashboard!L1739="B","B",""))</f>
        <v/>
      </c>
    </row>
    <row r="1740" spans="7:7" x14ac:dyDescent="0.25">
      <c r="G1740" s="82" t="str">
        <f>IF(Dashboard!K1740="P","P",IF(Dashboard!L1740="B","B",""))</f>
        <v/>
      </c>
    </row>
    <row r="1741" spans="7:7" x14ac:dyDescent="0.25">
      <c r="G1741" s="82" t="str">
        <f>IF(Dashboard!K1741="P","P",IF(Dashboard!L1741="B","B",""))</f>
        <v/>
      </c>
    </row>
    <row r="1742" spans="7:7" x14ac:dyDescent="0.25">
      <c r="G1742" s="82" t="str">
        <f>IF(Dashboard!K1742="P","P",IF(Dashboard!L1742="B","B",""))</f>
        <v/>
      </c>
    </row>
    <row r="1743" spans="7:7" x14ac:dyDescent="0.25">
      <c r="G1743" s="82" t="str">
        <f>IF(Dashboard!K1743="P","P",IF(Dashboard!L1743="B","B",""))</f>
        <v/>
      </c>
    </row>
    <row r="1744" spans="7:7" x14ac:dyDescent="0.25">
      <c r="G1744" s="82" t="str">
        <f>IF(Dashboard!K1744="P","P",IF(Dashboard!L1744="B","B",""))</f>
        <v/>
      </c>
    </row>
    <row r="1745" spans="7:7" x14ac:dyDescent="0.25">
      <c r="G1745" s="82" t="str">
        <f>IF(Dashboard!K1745="P","P",IF(Dashboard!L1745="B","B",""))</f>
        <v/>
      </c>
    </row>
    <row r="1746" spans="7:7" x14ac:dyDescent="0.25">
      <c r="G1746" s="82" t="str">
        <f>IF(Dashboard!K1746="P","P",IF(Dashboard!L1746="B","B",""))</f>
        <v/>
      </c>
    </row>
    <row r="1747" spans="7:7" x14ac:dyDescent="0.25">
      <c r="G1747" s="82" t="str">
        <f>IF(Dashboard!K1747="P","P",IF(Dashboard!L1747="B","B",""))</f>
        <v/>
      </c>
    </row>
    <row r="1748" spans="7:7" x14ac:dyDescent="0.25">
      <c r="G1748" s="82" t="str">
        <f>IF(Dashboard!K1748="P","P",IF(Dashboard!L1748="B","B",""))</f>
        <v/>
      </c>
    </row>
    <row r="1749" spans="7:7" x14ac:dyDescent="0.25">
      <c r="G1749" s="82" t="str">
        <f>IF(Dashboard!K1749="P","P",IF(Dashboard!L1749="B","B",""))</f>
        <v/>
      </c>
    </row>
    <row r="1750" spans="7:7" x14ac:dyDescent="0.25">
      <c r="G1750" s="82" t="str">
        <f>IF(Dashboard!K1750="P","P",IF(Dashboard!L1750="B","B",""))</f>
        <v/>
      </c>
    </row>
    <row r="1751" spans="7:7" x14ac:dyDescent="0.25">
      <c r="G1751" s="82" t="str">
        <f>IF(Dashboard!K1751="P","P",IF(Dashboard!L1751="B","B",""))</f>
        <v/>
      </c>
    </row>
    <row r="1752" spans="7:7" x14ac:dyDescent="0.25">
      <c r="G1752" s="82" t="str">
        <f>IF(Dashboard!K1752="P","P",IF(Dashboard!L1752="B","B",""))</f>
        <v/>
      </c>
    </row>
    <row r="1753" spans="7:7" x14ac:dyDescent="0.25">
      <c r="G1753" s="82" t="str">
        <f>IF(Dashboard!K1753="P","P",IF(Dashboard!L1753="B","B",""))</f>
        <v/>
      </c>
    </row>
    <row r="1754" spans="7:7" x14ac:dyDescent="0.25">
      <c r="G1754" s="82" t="str">
        <f>IF(Dashboard!K1754="P","P",IF(Dashboard!L1754="B","B",""))</f>
        <v/>
      </c>
    </row>
    <row r="1755" spans="7:7" x14ac:dyDescent="0.25">
      <c r="G1755" s="82" t="str">
        <f>IF(Dashboard!K1755="P","P",IF(Dashboard!L1755="B","B",""))</f>
        <v/>
      </c>
    </row>
    <row r="1756" spans="7:7" x14ac:dyDescent="0.25">
      <c r="G1756" s="82" t="str">
        <f>IF(Dashboard!K1756="P","P",IF(Dashboard!L1756="B","B",""))</f>
        <v/>
      </c>
    </row>
    <row r="1757" spans="7:7" x14ac:dyDescent="0.25">
      <c r="G1757" s="82" t="str">
        <f>IF(Dashboard!K1757="P","P",IF(Dashboard!L1757="B","B",""))</f>
        <v/>
      </c>
    </row>
    <row r="1758" spans="7:7" x14ac:dyDescent="0.25">
      <c r="G1758" s="82" t="str">
        <f>IF(Dashboard!K1758="P","P",IF(Dashboard!L1758="B","B",""))</f>
        <v/>
      </c>
    </row>
    <row r="1759" spans="7:7" x14ac:dyDescent="0.25">
      <c r="G1759" s="82" t="str">
        <f>IF(Dashboard!K1759="P","P",IF(Dashboard!L1759="B","B",""))</f>
        <v/>
      </c>
    </row>
    <row r="1760" spans="7:7" x14ac:dyDescent="0.25">
      <c r="G1760" s="82" t="str">
        <f>IF(Dashboard!K1760="P","P",IF(Dashboard!L1760="B","B",""))</f>
        <v/>
      </c>
    </row>
    <row r="1761" spans="7:7" x14ac:dyDescent="0.25">
      <c r="G1761" s="82" t="str">
        <f>IF(Dashboard!K1761="P","P",IF(Dashboard!L1761="B","B",""))</f>
        <v/>
      </c>
    </row>
    <row r="1762" spans="7:7" x14ac:dyDescent="0.25">
      <c r="G1762" s="82" t="str">
        <f>IF(Dashboard!K1762="P","P",IF(Dashboard!L1762="B","B",""))</f>
        <v/>
      </c>
    </row>
    <row r="1763" spans="7:7" x14ac:dyDescent="0.25">
      <c r="G1763" s="82" t="str">
        <f>IF(Dashboard!K1763="P","P",IF(Dashboard!L1763="B","B",""))</f>
        <v/>
      </c>
    </row>
    <row r="1764" spans="7:7" x14ac:dyDescent="0.25">
      <c r="G1764" s="82" t="str">
        <f>IF(Dashboard!K1764="P","P",IF(Dashboard!L1764="B","B",""))</f>
        <v/>
      </c>
    </row>
    <row r="1765" spans="7:7" x14ac:dyDescent="0.25">
      <c r="G1765" s="82" t="str">
        <f>IF(Dashboard!K1765="P","P",IF(Dashboard!L1765="B","B",""))</f>
        <v/>
      </c>
    </row>
    <row r="1766" spans="7:7" x14ac:dyDescent="0.25">
      <c r="G1766" s="82" t="str">
        <f>IF(Dashboard!K1766="P","P",IF(Dashboard!L1766="B","B",""))</f>
        <v/>
      </c>
    </row>
    <row r="1767" spans="7:7" x14ac:dyDescent="0.25">
      <c r="G1767" s="82" t="str">
        <f>IF(Dashboard!K1767="P","P",IF(Dashboard!L1767="B","B",""))</f>
        <v/>
      </c>
    </row>
    <row r="1768" spans="7:7" x14ac:dyDescent="0.25">
      <c r="G1768" s="82" t="str">
        <f>IF(Dashboard!K1768="P","P",IF(Dashboard!L1768="B","B",""))</f>
        <v/>
      </c>
    </row>
    <row r="1769" spans="7:7" x14ac:dyDescent="0.25">
      <c r="G1769" s="82" t="str">
        <f>IF(Dashboard!K1769="P","P",IF(Dashboard!L1769="B","B",""))</f>
        <v/>
      </c>
    </row>
    <row r="1770" spans="7:7" x14ac:dyDescent="0.25">
      <c r="G1770" s="82" t="str">
        <f>IF(Dashboard!K1770="P","P",IF(Dashboard!L1770="B","B",""))</f>
        <v/>
      </c>
    </row>
    <row r="1771" spans="7:7" x14ac:dyDescent="0.25">
      <c r="G1771" s="82" t="str">
        <f>IF(Dashboard!K1771="P","P",IF(Dashboard!L1771="B","B",""))</f>
        <v/>
      </c>
    </row>
    <row r="1772" spans="7:7" x14ac:dyDescent="0.25">
      <c r="G1772" s="82" t="str">
        <f>IF(Dashboard!K1772="P","P",IF(Dashboard!L1772="B","B",""))</f>
        <v/>
      </c>
    </row>
    <row r="1773" spans="7:7" x14ac:dyDescent="0.25">
      <c r="G1773" s="82" t="str">
        <f>IF(Dashboard!K1773="P","P",IF(Dashboard!L1773="B","B",""))</f>
        <v/>
      </c>
    </row>
    <row r="1774" spans="7:7" x14ac:dyDescent="0.25">
      <c r="G1774" s="82" t="str">
        <f>IF(Dashboard!K1774="P","P",IF(Dashboard!L1774="B","B",""))</f>
        <v/>
      </c>
    </row>
    <row r="1775" spans="7:7" x14ac:dyDescent="0.25">
      <c r="G1775" s="82" t="str">
        <f>IF(Dashboard!K1775="P","P",IF(Dashboard!L1775="B","B",""))</f>
        <v/>
      </c>
    </row>
    <row r="1776" spans="7:7" x14ac:dyDescent="0.25">
      <c r="G1776" s="82" t="str">
        <f>IF(Dashboard!K1776="P","P",IF(Dashboard!L1776="B","B",""))</f>
        <v/>
      </c>
    </row>
    <row r="1777" spans="7:7" x14ac:dyDescent="0.25">
      <c r="G1777" s="82" t="str">
        <f>IF(Dashboard!K1777="P","P",IF(Dashboard!L1777="B","B",""))</f>
        <v/>
      </c>
    </row>
    <row r="1778" spans="7:7" x14ac:dyDescent="0.25">
      <c r="G1778" s="82" t="str">
        <f>IF(Dashboard!K1778="P","P",IF(Dashboard!L1778="B","B",""))</f>
        <v/>
      </c>
    </row>
    <row r="1779" spans="7:7" x14ac:dyDescent="0.25">
      <c r="G1779" s="82" t="str">
        <f>IF(Dashboard!K1779="P","P",IF(Dashboard!L1779="B","B",""))</f>
        <v/>
      </c>
    </row>
    <row r="1780" spans="7:7" x14ac:dyDescent="0.25">
      <c r="G1780" s="82" t="str">
        <f>IF(Dashboard!K1780="P","P",IF(Dashboard!L1780="B","B",""))</f>
        <v/>
      </c>
    </row>
    <row r="1781" spans="7:7" x14ac:dyDescent="0.25">
      <c r="G1781" s="82" t="str">
        <f>IF(Dashboard!K1781="P","P",IF(Dashboard!L1781="B","B",""))</f>
        <v/>
      </c>
    </row>
    <row r="1782" spans="7:7" x14ac:dyDescent="0.25">
      <c r="G1782" s="82" t="str">
        <f>IF(Dashboard!K1782="P","P",IF(Dashboard!L1782="B","B",""))</f>
        <v/>
      </c>
    </row>
    <row r="1783" spans="7:7" x14ac:dyDescent="0.25">
      <c r="G1783" s="82" t="str">
        <f>IF(Dashboard!K1783="P","P",IF(Dashboard!L1783="B","B",""))</f>
        <v/>
      </c>
    </row>
    <row r="1784" spans="7:7" x14ac:dyDescent="0.25">
      <c r="G1784" s="82" t="str">
        <f>IF(Dashboard!K1784="P","P",IF(Dashboard!L1784="B","B",""))</f>
        <v/>
      </c>
    </row>
    <row r="1785" spans="7:7" x14ac:dyDescent="0.25">
      <c r="G1785" s="82" t="str">
        <f>IF(Dashboard!K1785="P","P",IF(Dashboard!L1785="B","B",""))</f>
        <v/>
      </c>
    </row>
    <row r="1786" spans="7:7" x14ac:dyDescent="0.25">
      <c r="G1786" s="82" t="str">
        <f>IF(Dashboard!K1786="P","P",IF(Dashboard!L1786="B","B",""))</f>
        <v/>
      </c>
    </row>
    <row r="1787" spans="7:7" x14ac:dyDescent="0.25">
      <c r="G1787" s="82" t="str">
        <f>IF(Dashboard!K1787="P","P",IF(Dashboard!L1787="B","B",""))</f>
        <v/>
      </c>
    </row>
    <row r="1788" spans="7:7" x14ac:dyDescent="0.25">
      <c r="G1788" s="82" t="str">
        <f>IF(Dashboard!K1788="P","P",IF(Dashboard!L1788="B","B",""))</f>
        <v/>
      </c>
    </row>
    <row r="1789" spans="7:7" x14ac:dyDescent="0.25">
      <c r="G1789" s="82" t="str">
        <f>IF(Dashboard!K1789="P","P",IF(Dashboard!L1789="B","B",""))</f>
        <v/>
      </c>
    </row>
    <row r="1790" spans="7:7" x14ac:dyDescent="0.25">
      <c r="G1790" s="82" t="str">
        <f>IF(Dashboard!K1790="P","P",IF(Dashboard!L1790="B","B",""))</f>
        <v/>
      </c>
    </row>
    <row r="1791" spans="7:7" x14ac:dyDescent="0.25">
      <c r="G1791" s="82" t="str">
        <f>IF(Dashboard!K1791="P","P",IF(Dashboard!L1791="B","B",""))</f>
        <v/>
      </c>
    </row>
    <row r="1792" spans="7:7" x14ac:dyDescent="0.25">
      <c r="G1792" s="82" t="str">
        <f>IF(Dashboard!K1792="P","P",IF(Dashboard!L1792="B","B",""))</f>
        <v/>
      </c>
    </row>
    <row r="1793" spans="7:7" x14ac:dyDescent="0.25">
      <c r="G1793" s="82" t="str">
        <f>IF(Dashboard!K1793="P","P",IF(Dashboard!L1793="B","B",""))</f>
        <v/>
      </c>
    </row>
    <row r="1794" spans="7:7" x14ac:dyDescent="0.25">
      <c r="G1794" s="82" t="str">
        <f>IF(Dashboard!K1794="P","P",IF(Dashboard!L1794="B","B",""))</f>
        <v/>
      </c>
    </row>
    <row r="1795" spans="7:7" x14ac:dyDescent="0.25">
      <c r="G1795" s="82" t="str">
        <f>IF(Dashboard!K1795="P","P",IF(Dashboard!L1795="B","B",""))</f>
        <v/>
      </c>
    </row>
    <row r="1796" spans="7:7" x14ac:dyDescent="0.25">
      <c r="G1796" s="82" t="str">
        <f>IF(Dashboard!K1796="P","P",IF(Dashboard!L1796="B","B",""))</f>
        <v/>
      </c>
    </row>
    <row r="1797" spans="7:7" x14ac:dyDescent="0.25">
      <c r="G1797" s="82" t="str">
        <f>IF(Dashboard!K1797="P","P",IF(Dashboard!L1797="B","B",""))</f>
        <v/>
      </c>
    </row>
    <row r="1798" spans="7:7" x14ac:dyDescent="0.25">
      <c r="G1798" s="82" t="str">
        <f>IF(Dashboard!K1798="P","P",IF(Dashboard!L1798="B","B",""))</f>
        <v/>
      </c>
    </row>
    <row r="1799" spans="7:7" x14ac:dyDescent="0.25">
      <c r="G1799" s="82" t="str">
        <f>IF(Dashboard!K1799="P","P",IF(Dashboard!L1799="B","B",""))</f>
        <v/>
      </c>
    </row>
    <row r="1800" spans="7:7" x14ac:dyDescent="0.25">
      <c r="G1800" s="82" t="str">
        <f>IF(Dashboard!K1800="P","P",IF(Dashboard!L1800="B","B",""))</f>
        <v/>
      </c>
    </row>
    <row r="1801" spans="7:7" x14ac:dyDescent="0.25">
      <c r="G1801" s="82" t="str">
        <f>IF(Dashboard!K1801="P","P",IF(Dashboard!L1801="B","B",""))</f>
        <v/>
      </c>
    </row>
    <row r="1802" spans="7:7" x14ac:dyDescent="0.25">
      <c r="G1802" s="82" t="str">
        <f>IF(Dashboard!K1802="P","P",IF(Dashboard!L1802="B","B",""))</f>
        <v/>
      </c>
    </row>
    <row r="1803" spans="7:7" x14ac:dyDescent="0.25">
      <c r="G1803" s="82" t="str">
        <f>IF(Dashboard!K1803="P","P",IF(Dashboard!L1803="B","B",""))</f>
        <v/>
      </c>
    </row>
    <row r="1804" spans="7:7" x14ac:dyDescent="0.25">
      <c r="G1804" s="82" t="str">
        <f>IF(Dashboard!K1804="P","P",IF(Dashboard!L1804="B","B",""))</f>
        <v/>
      </c>
    </row>
    <row r="1805" spans="7:7" x14ac:dyDescent="0.25">
      <c r="G1805" s="82" t="str">
        <f>IF(Dashboard!K1805="P","P",IF(Dashboard!L1805="B","B",""))</f>
        <v/>
      </c>
    </row>
    <row r="1806" spans="7:7" x14ac:dyDescent="0.25">
      <c r="G1806" s="82" t="str">
        <f>IF(Dashboard!K1806="P","P",IF(Dashboard!L1806="B","B",""))</f>
        <v/>
      </c>
    </row>
    <row r="1807" spans="7:7" x14ac:dyDescent="0.25">
      <c r="G1807" s="82" t="str">
        <f>IF(Dashboard!K1807="P","P",IF(Dashboard!L1807="B","B",""))</f>
        <v/>
      </c>
    </row>
    <row r="1808" spans="7:7" x14ac:dyDescent="0.25">
      <c r="G1808" s="82" t="str">
        <f>IF(Dashboard!K1808="P","P",IF(Dashboard!L1808="B","B",""))</f>
        <v/>
      </c>
    </row>
    <row r="1809" spans="7:7" x14ac:dyDescent="0.25">
      <c r="G1809" s="82" t="str">
        <f>IF(Dashboard!K1809="P","P",IF(Dashboard!L1809="B","B",""))</f>
        <v/>
      </c>
    </row>
    <row r="1810" spans="7:7" x14ac:dyDescent="0.25">
      <c r="G1810" s="82" t="str">
        <f>IF(Dashboard!K1810="P","P",IF(Dashboard!L1810="B","B",""))</f>
        <v/>
      </c>
    </row>
    <row r="1811" spans="7:7" x14ac:dyDescent="0.25">
      <c r="G1811" s="82" t="str">
        <f>IF(Dashboard!K1811="P","P",IF(Dashboard!L1811="B","B",""))</f>
        <v/>
      </c>
    </row>
    <row r="1812" spans="7:7" x14ac:dyDescent="0.25">
      <c r="G1812" s="82" t="str">
        <f>IF(Dashboard!K1812="P","P",IF(Dashboard!L1812="B","B",""))</f>
        <v/>
      </c>
    </row>
    <row r="1813" spans="7:7" x14ac:dyDescent="0.25">
      <c r="G1813" s="82" t="str">
        <f>IF(Dashboard!K1813="P","P",IF(Dashboard!L1813="B","B",""))</f>
        <v/>
      </c>
    </row>
    <row r="1814" spans="7:7" x14ac:dyDescent="0.25">
      <c r="G1814" s="82" t="str">
        <f>IF(Dashboard!K1814="P","P",IF(Dashboard!L1814="B","B",""))</f>
        <v/>
      </c>
    </row>
    <row r="1815" spans="7:7" x14ac:dyDescent="0.25">
      <c r="G1815" s="82" t="str">
        <f>IF(Dashboard!K1815="P","P",IF(Dashboard!L1815="B","B",""))</f>
        <v/>
      </c>
    </row>
    <row r="1816" spans="7:7" x14ac:dyDescent="0.25">
      <c r="G1816" s="82" t="str">
        <f>IF(Dashboard!K1816="P","P",IF(Dashboard!L1816="B","B",""))</f>
        <v/>
      </c>
    </row>
    <row r="1817" spans="7:7" x14ac:dyDescent="0.25">
      <c r="G1817" s="82" t="str">
        <f>IF(Dashboard!K1817="P","P",IF(Dashboard!L1817="B","B",""))</f>
        <v/>
      </c>
    </row>
    <row r="1818" spans="7:7" x14ac:dyDescent="0.25">
      <c r="G1818" s="82" t="str">
        <f>IF(Dashboard!K1818="P","P",IF(Dashboard!L1818="B","B",""))</f>
        <v/>
      </c>
    </row>
    <row r="1819" spans="7:7" x14ac:dyDescent="0.25">
      <c r="G1819" s="82" t="str">
        <f>IF(Dashboard!K1819="P","P",IF(Dashboard!L1819="B","B",""))</f>
        <v/>
      </c>
    </row>
    <row r="1820" spans="7:7" x14ac:dyDescent="0.25">
      <c r="G1820" s="82" t="str">
        <f>IF(Dashboard!K1820="P","P",IF(Dashboard!L1820="B","B",""))</f>
        <v/>
      </c>
    </row>
    <row r="1821" spans="7:7" x14ac:dyDescent="0.25">
      <c r="G1821" s="82" t="str">
        <f>IF(Dashboard!K1821="P","P",IF(Dashboard!L1821="B","B",""))</f>
        <v/>
      </c>
    </row>
    <row r="1822" spans="7:7" x14ac:dyDescent="0.25">
      <c r="G1822" s="82" t="str">
        <f>IF(Dashboard!K1822="P","P",IF(Dashboard!L1822="B","B",""))</f>
        <v/>
      </c>
    </row>
    <row r="1823" spans="7:7" x14ac:dyDescent="0.25">
      <c r="G1823" s="82" t="str">
        <f>IF(Dashboard!K1823="P","P",IF(Dashboard!L1823="B","B",""))</f>
        <v/>
      </c>
    </row>
    <row r="1824" spans="7:7" x14ac:dyDescent="0.25">
      <c r="G1824" s="82" t="str">
        <f>IF(Dashboard!K1824="P","P",IF(Dashboard!L1824="B","B",""))</f>
        <v/>
      </c>
    </row>
    <row r="1825" spans="7:7" x14ac:dyDescent="0.25">
      <c r="G1825" s="82" t="str">
        <f>IF(Dashboard!K1825="P","P",IF(Dashboard!L1825="B","B",""))</f>
        <v/>
      </c>
    </row>
    <row r="1826" spans="7:7" x14ac:dyDescent="0.25">
      <c r="G1826" s="82" t="str">
        <f>IF(Dashboard!K1826="P","P",IF(Dashboard!L1826="B","B",""))</f>
        <v/>
      </c>
    </row>
    <row r="1827" spans="7:7" x14ac:dyDescent="0.25">
      <c r="G1827" s="82" t="str">
        <f>IF(Dashboard!K1827="P","P",IF(Dashboard!L1827="B","B",""))</f>
        <v/>
      </c>
    </row>
    <row r="1828" spans="7:7" x14ac:dyDescent="0.25">
      <c r="G1828" s="82" t="str">
        <f>IF(Dashboard!K1828="P","P",IF(Dashboard!L1828="B","B",""))</f>
        <v/>
      </c>
    </row>
    <row r="1829" spans="7:7" x14ac:dyDescent="0.25">
      <c r="G1829" s="82" t="str">
        <f>IF(Dashboard!K1829="P","P",IF(Dashboard!L1829="B","B",""))</f>
        <v/>
      </c>
    </row>
    <row r="1830" spans="7:7" x14ac:dyDescent="0.25">
      <c r="G1830" s="82" t="str">
        <f>IF(Dashboard!K1830="P","P",IF(Dashboard!L1830="B","B",""))</f>
        <v/>
      </c>
    </row>
    <row r="1831" spans="7:7" x14ac:dyDescent="0.25">
      <c r="G1831" s="82" t="str">
        <f>IF(Dashboard!K1831="P","P",IF(Dashboard!L1831="B","B",""))</f>
        <v/>
      </c>
    </row>
    <row r="1832" spans="7:7" x14ac:dyDescent="0.25">
      <c r="G1832" s="82" t="str">
        <f>IF(Dashboard!K1832="P","P",IF(Dashboard!L1832="B","B",""))</f>
        <v/>
      </c>
    </row>
    <row r="1833" spans="7:7" x14ac:dyDescent="0.25">
      <c r="G1833" s="82" t="str">
        <f>IF(Dashboard!K1833="P","P",IF(Dashboard!L1833="B","B",""))</f>
        <v/>
      </c>
    </row>
    <row r="1834" spans="7:7" x14ac:dyDescent="0.25">
      <c r="G1834" s="82" t="str">
        <f>IF(Dashboard!K1834="P","P",IF(Dashboard!L1834="B","B",""))</f>
        <v/>
      </c>
    </row>
    <row r="1835" spans="7:7" x14ac:dyDescent="0.25">
      <c r="G1835" s="82" t="str">
        <f>IF(Dashboard!K1835="P","P",IF(Dashboard!L1835="B","B",""))</f>
        <v/>
      </c>
    </row>
    <row r="1836" spans="7:7" x14ac:dyDescent="0.25">
      <c r="G1836" s="82" t="str">
        <f>IF(Dashboard!K1836="P","P",IF(Dashboard!L1836="B","B",""))</f>
        <v/>
      </c>
    </row>
    <row r="1837" spans="7:7" x14ac:dyDescent="0.25">
      <c r="G1837" s="82" t="str">
        <f>IF(Dashboard!K1837="P","P",IF(Dashboard!L1837="B","B",""))</f>
        <v/>
      </c>
    </row>
    <row r="1838" spans="7:7" x14ac:dyDescent="0.25">
      <c r="G1838" s="82" t="str">
        <f>IF(Dashboard!K1838="P","P",IF(Dashboard!L1838="B","B",""))</f>
        <v/>
      </c>
    </row>
    <row r="1839" spans="7:7" x14ac:dyDescent="0.25">
      <c r="G1839" s="82" t="str">
        <f>IF(Dashboard!K1839="P","P",IF(Dashboard!L1839="B","B",""))</f>
        <v/>
      </c>
    </row>
    <row r="1840" spans="7:7" x14ac:dyDescent="0.25">
      <c r="G1840" s="82" t="str">
        <f>IF(Dashboard!K1840="P","P",IF(Dashboard!L1840="B","B",""))</f>
        <v/>
      </c>
    </row>
    <row r="1841" spans="7:7" x14ac:dyDescent="0.25">
      <c r="G1841" s="82" t="str">
        <f>IF(Dashboard!K1841="P","P",IF(Dashboard!L1841="B","B",""))</f>
        <v/>
      </c>
    </row>
    <row r="1842" spans="7:7" x14ac:dyDescent="0.25">
      <c r="G1842" s="82" t="str">
        <f>IF(Dashboard!K1842="P","P",IF(Dashboard!L1842="B","B",""))</f>
        <v/>
      </c>
    </row>
    <row r="1843" spans="7:7" x14ac:dyDescent="0.25">
      <c r="G1843" s="82" t="str">
        <f>IF(Dashboard!K1843="P","P",IF(Dashboard!L1843="B","B",""))</f>
        <v/>
      </c>
    </row>
    <row r="1844" spans="7:7" x14ac:dyDescent="0.25">
      <c r="G1844" s="82" t="str">
        <f>IF(Dashboard!K1844="P","P",IF(Dashboard!L1844="B","B",""))</f>
        <v/>
      </c>
    </row>
    <row r="1845" spans="7:7" x14ac:dyDescent="0.25">
      <c r="G1845" s="82" t="str">
        <f>IF(Dashboard!K1845="P","P",IF(Dashboard!L1845="B","B",""))</f>
        <v/>
      </c>
    </row>
    <row r="1846" spans="7:7" x14ac:dyDescent="0.25">
      <c r="G1846" s="82" t="str">
        <f>IF(Dashboard!K1846="P","P",IF(Dashboard!L1846="B","B",""))</f>
        <v/>
      </c>
    </row>
    <row r="1847" spans="7:7" x14ac:dyDescent="0.25">
      <c r="G1847" s="82" t="str">
        <f>IF(Dashboard!K1847="P","P",IF(Dashboard!L1847="B","B",""))</f>
        <v/>
      </c>
    </row>
    <row r="1848" spans="7:7" x14ac:dyDescent="0.25">
      <c r="G1848" s="82" t="str">
        <f>IF(Dashboard!K1848="P","P",IF(Dashboard!L1848="B","B",""))</f>
        <v/>
      </c>
    </row>
    <row r="1849" spans="7:7" x14ac:dyDescent="0.25">
      <c r="G1849" s="82" t="str">
        <f>IF(Dashboard!K1849="P","P",IF(Dashboard!L1849="B","B",""))</f>
        <v/>
      </c>
    </row>
    <row r="1850" spans="7:7" x14ac:dyDescent="0.25">
      <c r="G1850" s="82" t="str">
        <f>IF(Dashboard!K1850="P","P",IF(Dashboard!L1850="B","B",""))</f>
        <v/>
      </c>
    </row>
    <row r="1851" spans="7:7" x14ac:dyDescent="0.25">
      <c r="G1851" s="82" t="str">
        <f>IF(Dashboard!K1851="P","P",IF(Dashboard!L1851="B","B",""))</f>
        <v/>
      </c>
    </row>
    <row r="1852" spans="7:7" x14ac:dyDescent="0.25">
      <c r="G1852" s="82" t="str">
        <f>IF(Dashboard!K1852="P","P",IF(Dashboard!L1852="B","B",""))</f>
        <v/>
      </c>
    </row>
    <row r="1853" spans="7:7" x14ac:dyDescent="0.25">
      <c r="G1853" s="82" t="str">
        <f>IF(Dashboard!K1853="P","P",IF(Dashboard!L1853="B","B",""))</f>
        <v/>
      </c>
    </row>
    <row r="1854" spans="7:7" x14ac:dyDescent="0.25">
      <c r="G1854" s="82" t="str">
        <f>IF(Dashboard!K1854="P","P",IF(Dashboard!L1854="B","B",""))</f>
        <v/>
      </c>
    </row>
    <row r="1855" spans="7:7" x14ac:dyDescent="0.25">
      <c r="G1855" s="82" t="str">
        <f>IF(Dashboard!K1855="P","P",IF(Dashboard!L1855="B","B",""))</f>
        <v/>
      </c>
    </row>
    <row r="1856" spans="7:7" x14ac:dyDescent="0.25">
      <c r="G1856" s="82" t="str">
        <f>IF(Dashboard!K1856="P","P",IF(Dashboard!L1856="B","B",""))</f>
        <v/>
      </c>
    </row>
    <row r="1857" spans="7:7" x14ac:dyDescent="0.25">
      <c r="G1857" s="82" t="str">
        <f>IF(Dashboard!K1857="P","P",IF(Dashboard!L1857="B","B",""))</f>
        <v/>
      </c>
    </row>
    <row r="1858" spans="7:7" x14ac:dyDescent="0.25">
      <c r="G1858" s="82" t="str">
        <f>IF(Dashboard!K1858="P","P",IF(Dashboard!L1858="B","B",""))</f>
        <v/>
      </c>
    </row>
    <row r="1859" spans="7:7" x14ac:dyDescent="0.25">
      <c r="G1859" s="82" t="str">
        <f>IF(Dashboard!K1859="P","P",IF(Dashboard!L1859="B","B",""))</f>
        <v/>
      </c>
    </row>
    <row r="1860" spans="7:7" x14ac:dyDescent="0.25">
      <c r="G1860" s="82" t="str">
        <f>IF(Dashboard!K1860="P","P",IF(Dashboard!L1860="B","B",""))</f>
        <v/>
      </c>
    </row>
    <row r="1861" spans="7:7" x14ac:dyDescent="0.25">
      <c r="G1861" s="82" t="str">
        <f>IF(Dashboard!K1861="P","P",IF(Dashboard!L1861="B","B",""))</f>
        <v/>
      </c>
    </row>
    <row r="1862" spans="7:7" x14ac:dyDescent="0.25">
      <c r="G1862" s="82" t="str">
        <f>IF(Dashboard!K1862="P","P",IF(Dashboard!L1862="B","B",""))</f>
        <v/>
      </c>
    </row>
    <row r="1863" spans="7:7" x14ac:dyDescent="0.25">
      <c r="G1863" s="82" t="str">
        <f>IF(Dashboard!K1863="P","P",IF(Dashboard!L1863="B","B",""))</f>
        <v/>
      </c>
    </row>
    <row r="1864" spans="7:7" x14ac:dyDescent="0.25">
      <c r="G1864" s="82" t="str">
        <f>IF(Dashboard!K1864="P","P",IF(Dashboard!L1864="B","B",""))</f>
        <v/>
      </c>
    </row>
    <row r="1865" spans="7:7" x14ac:dyDescent="0.25">
      <c r="G1865" s="82" t="str">
        <f>IF(Dashboard!K1865="P","P",IF(Dashboard!L1865="B","B",""))</f>
        <v/>
      </c>
    </row>
    <row r="1866" spans="7:7" x14ac:dyDescent="0.25">
      <c r="G1866" s="82" t="str">
        <f>IF(Dashboard!K1866="P","P",IF(Dashboard!L1866="B","B",""))</f>
        <v/>
      </c>
    </row>
    <row r="1867" spans="7:7" x14ac:dyDescent="0.25">
      <c r="G1867" s="82" t="str">
        <f>IF(Dashboard!K1867="P","P",IF(Dashboard!L1867="B","B",""))</f>
        <v/>
      </c>
    </row>
    <row r="1868" spans="7:7" x14ac:dyDescent="0.25">
      <c r="G1868" s="82" t="str">
        <f>IF(Dashboard!K1868="P","P",IF(Dashboard!L1868="B","B",""))</f>
        <v/>
      </c>
    </row>
    <row r="1869" spans="7:7" x14ac:dyDescent="0.25">
      <c r="G1869" s="82" t="str">
        <f>IF(Dashboard!K1869="P","P",IF(Dashboard!L1869="B","B",""))</f>
        <v/>
      </c>
    </row>
    <row r="1870" spans="7:7" x14ac:dyDescent="0.25">
      <c r="G1870" s="82" t="str">
        <f>IF(Dashboard!K1870="P","P",IF(Dashboard!L1870="B","B",""))</f>
        <v/>
      </c>
    </row>
    <row r="1871" spans="7:7" x14ac:dyDescent="0.25">
      <c r="G1871" s="82" t="str">
        <f>IF(Dashboard!K1871="P","P",IF(Dashboard!L1871="B","B",""))</f>
        <v/>
      </c>
    </row>
    <row r="1872" spans="7:7" x14ac:dyDescent="0.25">
      <c r="G1872" s="82" t="str">
        <f>IF(Dashboard!K1872="P","P",IF(Dashboard!L1872="B","B",""))</f>
        <v/>
      </c>
    </row>
    <row r="1873" spans="7:7" x14ac:dyDescent="0.25">
      <c r="G1873" s="82" t="str">
        <f>IF(Dashboard!K1873="P","P",IF(Dashboard!L1873="B","B",""))</f>
        <v/>
      </c>
    </row>
    <row r="1874" spans="7:7" x14ac:dyDescent="0.25">
      <c r="G1874" s="82" t="str">
        <f>IF(Dashboard!K1874="P","P",IF(Dashboard!L1874="B","B",""))</f>
        <v/>
      </c>
    </row>
    <row r="1875" spans="7:7" x14ac:dyDescent="0.25">
      <c r="G1875" s="82" t="str">
        <f>IF(Dashboard!K1875="P","P",IF(Dashboard!L1875="B","B",""))</f>
        <v/>
      </c>
    </row>
    <row r="1876" spans="7:7" x14ac:dyDescent="0.25">
      <c r="G1876" s="82" t="str">
        <f>IF(Dashboard!K1876="P","P",IF(Dashboard!L1876="B","B",""))</f>
        <v/>
      </c>
    </row>
    <row r="1877" spans="7:7" x14ac:dyDescent="0.25">
      <c r="G1877" s="82" t="str">
        <f>IF(Dashboard!K1877="P","P",IF(Dashboard!L1877="B","B",""))</f>
        <v/>
      </c>
    </row>
    <row r="1878" spans="7:7" x14ac:dyDescent="0.25">
      <c r="G1878" s="82" t="str">
        <f>IF(Dashboard!K1878="P","P",IF(Dashboard!L1878="B","B",""))</f>
        <v/>
      </c>
    </row>
    <row r="1879" spans="7:7" x14ac:dyDescent="0.25">
      <c r="G1879" s="82" t="str">
        <f>IF(Dashboard!K1879="P","P",IF(Dashboard!L1879="B","B",""))</f>
        <v/>
      </c>
    </row>
    <row r="1880" spans="7:7" x14ac:dyDescent="0.25">
      <c r="G1880" s="82" t="str">
        <f>IF(Dashboard!K1880="P","P",IF(Dashboard!L1880="B","B",""))</f>
        <v/>
      </c>
    </row>
    <row r="1881" spans="7:7" x14ac:dyDescent="0.25">
      <c r="G1881" s="82" t="str">
        <f>IF(Dashboard!K1881="P","P",IF(Dashboard!L1881="B","B",""))</f>
        <v/>
      </c>
    </row>
    <row r="1882" spans="7:7" x14ac:dyDescent="0.25">
      <c r="G1882" s="82" t="str">
        <f>IF(Dashboard!K1882="P","P",IF(Dashboard!L1882="B","B",""))</f>
        <v/>
      </c>
    </row>
    <row r="1883" spans="7:7" x14ac:dyDescent="0.25">
      <c r="G1883" s="82" t="str">
        <f>IF(Dashboard!K1883="P","P",IF(Dashboard!L1883="B","B",""))</f>
        <v/>
      </c>
    </row>
    <row r="1884" spans="7:7" x14ac:dyDescent="0.25">
      <c r="G1884" s="82" t="str">
        <f>IF(Dashboard!K1884="P","P",IF(Dashboard!L1884="B","B",""))</f>
        <v/>
      </c>
    </row>
    <row r="1885" spans="7:7" x14ac:dyDescent="0.25">
      <c r="G1885" s="82" t="str">
        <f>IF(Dashboard!K1885="P","P",IF(Dashboard!L1885="B","B",""))</f>
        <v/>
      </c>
    </row>
    <row r="1886" spans="7:7" x14ac:dyDescent="0.25">
      <c r="G1886" s="82" t="str">
        <f>IF(Dashboard!K1886="P","P",IF(Dashboard!L1886="B","B",""))</f>
        <v/>
      </c>
    </row>
    <row r="1887" spans="7:7" x14ac:dyDescent="0.25">
      <c r="G1887" s="82" t="str">
        <f>IF(Dashboard!K1887="P","P",IF(Dashboard!L1887="B","B",""))</f>
        <v/>
      </c>
    </row>
    <row r="1888" spans="7:7" x14ac:dyDescent="0.25">
      <c r="G1888" s="82" t="str">
        <f>IF(Dashboard!K1888="P","P",IF(Dashboard!L1888="B","B",""))</f>
        <v/>
      </c>
    </row>
    <row r="1889" spans="7:7" x14ac:dyDescent="0.25">
      <c r="G1889" s="82" t="str">
        <f>IF(Dashboard!K1889="P","P",IF(Dashboard!L1889="B","B",""))</f>
        <v/>
      </c>
    </row>
    <row r="1890" spans="7:7" x14ac:dyDescent="0.25">
      <c r="G1890" s="82" t="str">
        <f>IF(Dashboard!K1890="P","P",IF(Dashboard!L1890="B","B",""))</f>
        <v/>
      </c>
    </row>
    <row r="1891" spans="7:7" x14ac:dyDescent="0.25">
      <c r="G1891" s="82" t="str">
        <f>IF(Dashboard!K1891="P","P",IF(Dashboard!L1891="B","B",""))</f>
        <v/>
      </c>
    </row>
    <row r="1892" spans="7:7" x14ac:dyDescent="0.25">
      <c r="G1892" s="82" t="str">
        <f>IF(Dashboard!K1892="P","P",IF(Dashboard!L1892="B","B",""))</f>
        <v/>
      </c>
    </row>
    <row r="1893" spans="7:7" x14ac:dyDescent="0.25">
      <c r="G1893" s="82" t="str">
        <f>IF(Dashboard!K1893="P","P",IF(Dashboard!L1893="B","B",""))</f>
        <v/>
      </c>
    </row>
    <row r="1894" spans="7:7" x14ac:dyDescent="0.25">
      <c r="G1894" s="82" t="str">
        <f>IF(Dashboard!K1894="P","P",IF(Dashboard!L1894="B","B",""))</f>
        <v/>
      </c>
    </row>
    <row r="1895" spans="7:7" x14ac:dyDescent="0.25">
      <c r="G1895" s="82" t="str">
        <f>IF(Dashboard!K1895="P","P",IF(Dashboard!L1895="B","B",""))</f>
        <v/>
      </c>
    </row>
    <row r="1896" spans="7:7" x14ac:dyDescent="0.25">
      <c r="G1896" s="82" t="str">
        <f>IF(Dashboard!K1896="P","P",IF(Dashboard!L1896="B","B",""))</f>
        <v/>
      </c>
    </row>
    <row r="1897" spans="7:7" x14ac:dyDescent="0.25">
      <c r="G1897" s="82" t="str">
        <f>IF(Dashboard!K1897="P","P",IF(Dashboard!L1897="B","B",""))</f>
        <v/>
      </c>
    </row>
    <row r="1898" spans="7:7" x14ac:dyDescent="0.25">
      <c r="G1898" s="82" t="str">
        <f>IF(Dashboard!K1898="P","P",IF(Dashboard!L1898="B","B",""))</f>
        <v/>
      </c>
    </row>
    <row r="1899" spans="7:7" x14ac:dyDescent="0.25">
      <c r="G1899" s="82" t="str">
        <f>IF(Dashboard!K1899="P","P",IF(Dashboard!L1899="B","B",""))</f>
        <v/>
      </c>
    </row>
    <row r="1900" spans="7:7" x14ac:dyDescent="0.25">
      <c r="G1900" s="82" t="str">
        <f>IF(Dashboard!K1900="P","P",IF(Dashboard!L1900="B","B",""))</f>
        <v/>
      </c>
    </row>
    <row r="1901" spans="7:7" x14ac:dyDescent="0.25">
      <c r="G1901" s="82" t="str">
        <f>IF(Dashboard!K1901="P","P",IF(Dashboard!L1901="B","B",""))</f>
        <v/>
      </c>
    </row>
    <row r="1902" spans="7:7" x14ac:dyDescent="0.25">
      <c r="G1902" s="82" t="str">
        <f>IF(Dashboard!K1902="P","P",IF(Dashboard!L1902="B","B",""))</f>
        <v/>
      </c>
    </row>
    <row r="1903" spans="7:7" x14ac:dyDescent="0.25">
      <c r="G1903" s="82" t="str">
        <f>IF(Dashboard!K1903="P","P",IF(Dashboard!L1903="B","B",""))</f>
        <v/>
      </c>
    </row>
    <row r="1904" spans="7:7" x14ac:dyDescent="0.25">
      <c r="G1904" s="82" t="str">
        <f>IF(Dashboard!K1904="P","P",IF(Dashboard!L1904="B","B",""))</f>
        <v/>
      </c>
    </row>
    <row r="1905" spans="7:7" x14ac:dyDescent="0.25">
      <c r="G1905" s="82" t="str">
        <f>IF(Dashboard!K1905="P","P",IF(Dashboard!L1905="B","B",""))</f>
        <v/>
      </c>
    </row>
    <row r="1906" spans="7:7" x14ac:dyDescent="0.25">
      <c r="G1906" s="82" t="str">
        <f>IF(Dashboard!K1906="P","P",IF(Dashboard!L1906="B","B",""))</f>
        <v/>
      </c>
    </row>
    <row r="1907" spans="7:7" x14ac:dyDescent="0.25">
      <c r="G1907" s="82" t="str">
        <f>IF(Dashboard!K1907="P","P",IF(Dashboard!L1907="B","B",""))</f>
        <v/>
      </c>
    </row>
    <row r="1908" spans="7:7" x14ac:dyDescent="0.25">
      <c r="G1908" s="82" t="str">
        <f>IF(Dashboard!K1908="P","P",IF(Dashboard!L1908="B","B",""))</f>
        <v/>
      </c>
    </row>
    <row r="1909" spans="7:7" x14ac:dyDescent="0.25">
      <c r="G1909" s="82" t="str">
        <f>IF(Dashboard!K1909="P","P",IF(Dashboard!L1909="B","B",""))</f>
        <v/>
      </c>
    </row>
    <row r="1910" spans="7:7" x14ac:dyDescent="0.25">
      <c r="G1910" s="82" t="str">
        <f>IF(Dashboard!K1910="P","P",IF(Dashboard!L1910="B","B",""))</f>
        <v/>
      </c>
    </row>
    <row r="1911" spans="7:7" x14ac:dyDescent="0.25">
      <c r="G1911" s="82" t="str">
        <f>IF(Dashboard!K1911="P","P",IF(Dashboard!L1911="B","B",""))</f>
        <v/>
      </c>
    </row>
    <row r="1912" spans="7:7" x14ac:dyDescent="0.25">
      <c r="G1912" s="82" t="str">
        <f>IF(Dashboard!K1912="P","P",IF(Dashboard!L1912="B","B",""))</f>
        <v/>
      </c>
    </row>
    <row r="1913" spans="7:7" x14ac:dyDescent="0.25">
      <c r="G1913" s="82" t="str">
        <f>IF(Dashboard!K1913="P","P",IF(Dashboard!L1913="B","B",""))</f>
        <v/>
      </c>
    </row>
    <row r="1914" spans="7:7" x14ac:dyDescent="0.25">
      <c r="G1914" s="82" t="str">
        <f>IF(Dashboard!K1914="P","P",IF(Dashboard!L1914="B","B",""))</f>
        <v/>
      </c>
    </row>
    <row r="1915" spans="7:7" x14ac:dyDescent="0.25">
      <c r="G1915" s="82" t="str">
        <f>IF(Dashboard!K1915="P","P",IF(Dashboard!L1915="B","B",""))</f>
        <v/>
      </c>
    </row>
    <row r="1916" spans="7:7" x14ac:dyDescent="0.25">
      <c r="G1916" s="82" t="str">
        <f>IF(Dashboard!K1916="P","P",IF(Dashboard!L1916="B","B",""))</f>
        <v/>
      </c>
    </row>
    <row r="1917" spans="7:7" x14ac:dyDescent="0.25">
      <c r="G1917" s="82" t="str">
        <f>IF(Dashboard!K1917="P","P",IF(Dashboard!L1917="B","B",""))</f>
        <v/>
      </c>
    </row>
    <row r="1918" spans="7:7" x14ac:dyDescent="0.25">
      <c r="G1918" s="82" t="str">
        <f>IF(Dashboard!K1918="P","P",IF(Dashboard!L1918="B","B",""))</f>
        <v/>
      </c>
    </row>
    <row r="1919" spans="7:7" x14ac:dyDescent="0.25">
      <c r="G1919" s="82" t="str">
        <f>IF(Dashboard!K1919="P","P",IF(Dashboard!L1919="B","B",""))</f>
        <v/>
      </c>
    </row>
    <row r="1920" spans="7:7" x14ac:dyDescent="0.25">
      <c r="G1920" s="82" t="str">
        <f>IF(Dashboard!K1920="P","P",IF(Dashboard!L1920="B","B",""))</f>
        <v/>
      </c>
    </row>
    <row r="1921" spans="7:7" x14ac:dyDescent="0.25">
      <c r="G1921" s="82" t="str">
        <f>IF(Dashboard!K1921="P","P",IF(Dashboard!L1921="B","B",""))</f>
        <v/>
      </c>
    </row>
    <row r="1922" spans="7:7" x14ac:dyDescent="0.25">
      <c r="G1922" s="82" t="str">
        <f>IF(Dashboard!K1922="P","P",IF(Dashboard!L1922="B","B",""))</f>
        <v/>
      </c>
    </row>
    <row r="1923" spans="7:7" x14ac:dyDescent="0.25">
      <c r="G1923" s="82" t="str">
        <f>IF(Dashboard!K1923="P","P",IF(Dashboard!L1923="B","B",""))</f>
        <v/>
      </c>
    </row>
    <row r="1924" spans="7:7" x14ac:dyDescent="0.25">
      <c r="G1924" s="82" t="str">
        <f>IF(Dashboard!K1924="P","P",IF(Dashboard!L1924="B","B",""))</f>
        <v/>
      </c>
    </row>
    <row r="1925" spans="7:7" x14ac:dyDescent="0.25">
      <c r="G1925" s="82" t="str">
        <f>IF(Dashboard!K1925="P","P",IF(Dashboard!L1925="B","B",""))</f>
        <v/>
      </c>
    </row>
    <row r="1926" spans="7:7" x14ac:dyDescent="0.25">
      <c r="G1926" s="82" t="str">
        <f>IF(Dashboard!K1926="P","P",IF(Dashboard!L1926="B","B",""))</f>
        <v/>
      </c>
    </row>
    <row r="1927" spans="7:7" x14ac:dyDescent="0.25">
      <c r="G1927" s="82" t="str">
        <f>IF(Dashboard!K1927="P","P",IF(Dashboard!L1927="B","B",""))</f>
        <v/>
      </c>
    </row>
    <row r="1928" spans="7:7" x14ac:dyDescent="0.25">
      <c r="G1928" s="82" t="str">
        <f>IF(Dashboard!K1928="P","P",IF(Dashboard!L1928="B","B",""))</f>
        <v/>
      </c>
    </row>
    <row r="1929" spans="7:7" x14ac:dyDescent="0.25">
      <c r="G1929" s="82" t="str">
        <f>IF(Dashboard!K1929="P","P",IF(Dashboard!L1929="B","B",""))</f>
        <v/>
      </c>
    </row>
    <row r="1930" spans="7:7" x14ac:dyDescent="0.25">
      <c r="G1930" s="82" t="str">
        <f>IF(Dashboard!K1930="P","P",IF(Dashboard!L1930="B","B",""))</f>
        <v/>
      </c>
    </row>
    <row r="1931" spans="7:7" x14ac:dyDescent="0.25">
      <c r="G1931" s="82" t="str">
        <f>IF(Dashboard!K1931="P","P",IF(Dashboard!L1931="B","B",""))</f>
        <v/>
      </c>
    </row>
    <row r="1932" spans="7:7" x14ac:dyDescent="0.25">
      <c r="G1932" s="82" t="str">
        <f>IF(Dashboard!K1932="P","P",IF(Dashboard!L1932="B","B",""))</f>
        <v/>
      </c>
    </row>
    <row r="1933" spans="7:7" x14ac:dyDescent="0.25">
      <c r="G1933" s="82" t="str">
        <f>IF(Dashboard!K1933="P","P",IF(Dashboard!L1933="B","B",""))</f>
        <v/>
      </c>
    </row>
    <row r="1934" spans="7:7" x14ac:dyDescent="0.25">
      <c r="G1934" s="82" t="str">
        <f>IF(Dashboard!K1934="P","P",IF(Dashboard!L1934="B","B",""))</f>
        <v/>
      </c>
    </row>
    <row r="1935" spans="7:7" x14ac:dyDescent="0.25">
      <c r="G1935" s="82" t="str">
        <f>IF(Dashboard!K1935="P","P",IF(Dashboard!L1935="B","B",""))</f>
        <v/>
      </c>
    </row>
    <row r="1936" spans="7:7" x14ac:dyDescent="0.25">
      <c r="G1936" s="82" t="str">
        <f>IF(Dashboard!K1936="P","P",IF(Dashboard!L1936="B","B",""))</f>
        <v/>
      </c>
    </row>
    <row r="1937" spans="7:7" x14ac:dyDescent="0.25">
      <c r="G1937" s="82" t="str">
        <f>IF(Dashboard!K1937="P","P",IF(Dashboard!L1937="B","B",""))</f>
        <v/>
      </c>
    </row>
    <row r="1938" spans="7:7" x14ac:dyDescent="0.25">
      <c r="G1938" s="82" t="str">
        <f>IF(Dashboard!K1938="P","P",IF(Dashboard!L1938="B","B",""))</f>
        <v/>
      </c>
    </row>
    <row r="1939" spans="7:7" x14ac:dyDescent="0.25">
      <c r="G1939" s="82" t="str">
        <f>IF(Dashboard!K1939="P","P",IF(Dashboard!L1939="B","B",""))</f>
        <v/>
      </c>
    </row>
    <row r="1940" spans="7:7" x14ac:dyDescent="0.25">
      <c r="G1940" s="82" t="str">
        <f>IF(Dashboard!K1940="P","P",IF(Dashboard!L1940="B","B",""))</f>
        <v/>
      </c>
    </row>
    <row r="1941" spans="7:7" x14ac:dyDescent="0.25">
      <c r="G1941" s="82" t="str">
        <f>IF(Dashboard!K1941="P","P",IF(Dashboard!L1941="B","B",""))</f>
        <v/>
      </c>
    </row>
    <row r="1942" spans="7:7" x14ac:dyDescent="0.25">
      <c r="G1942" s="82" t="str">
        <f>IF(Dashboard!K1942="P","P",IF(Dashboard!L1942="B","B",""))</f>
        <v/>
      </c>
    </row>
    <row r="1943" spans="7:7" x14ac:dyDescent="0.25">
      <c r="G1943" s="82" t="str">
        <f>IF(Dashboard!K1943="P","P",IF(Dashboard!L1943="B","B",""))</f>
        <v/>
      </c>
    </row>
    <row r="1944" spans="7:7" x14ac:dyDescent="0.25">
      <c r="G1944" s="82" t="str">
        <f>IF(Dashboard!K1944="P","P",IF(Dashboard!L1944="B","B",""))</f>
        <v/>
      </c>
    </row>
    <row r="1945" spans="7:7" x14ac:dyDescent="0.25">
      <c r="G1945" s="82" t="str">
        <f>IF(Dashboard!K1945="P","P",IF(Dashboard!L1945="B","B",""))</f>
        <v/>
      </c>
    </row>
    <row r="1946" spans="7:7" x14ac:dyDescent="0.25">
      <c r="G1946" s="82" t="str">
        <f>IF(Dashboard!K1946="P","P",IF(Dashboard!L1946="B","B",""))</f>
        <v/>
      </c>
    </row>
    <row r="1947" spans="7:7" x14ac:dyDescent="0.25">
      <c r="G1947" s="82" t="str">
        <f>IF(Dashboard!K1947="P","P",IF(Dashboard!L1947="B","B",""))</f>
        <v/>
      </c>
    </row>
    <row r="1948" spans="7:7" x14ac:dyDescent="0.25">
      <c r="G1948" s="82" t="str">
        <f>IF(Dashboard!K1948="P","P",IF(Dashboard!L1948="B","B",""))</f>
        <v/>
      </c>
    </row>
    <row r="1949" spans="7:7" x14ac:dyDescent="0.25">
      <c r="G1949" s="82" t="str">
        <f>IF(Dashboard!K1949="P","P",IF(Dashboard!L1949="B","B",""))</f>
        <v/>
      </c>
    </row>
    <row r="1950" spans="7:7" x14ac:dyDescent="0.25">
      <c r="G1950" s="82" t="str">
        <f>IF(Dashboard!K1950="P","P",IF(Dashboard!L1950="B","B",""))</f>
        <v/>
      </c>
    </row>
    <row r="1951" spans="7:7" x14ac:dyDescent="0.25">
      <c r="G1951" s="82" t="str">
        <f>IF(Dashboard!K1951="P","P",IF(Dashboard!L1951="B","B",""))</f>
        <v/>
      </c>
    </row>
    <row r="1952" spans="7:7" x14ac:dyDescent="0.25">
      <c r="G1952" s="82" t="str">
        <f>IF(Dashboard!K1952="P","P",IF(Dashboard!L1952="B","B",""))</f>
        <v/>
      </c>
    </row>
    <row r="1953" spans="7:7" x14ac:dyDescent="0.25">
      <c r="G1953" s="82" t="str">
        <f>IF(Dashboard!K1953="P","P",IF(Dashboard!L1953="B","B",""))</f>
        <v/>
      </c>
    </row>
    <row r="1954" spans="7:7" x14ac:dyDescent="0.25">
      <c r="G1954" s="82" t="str">
        <f>IF(Dashboard!K1954="P","P",IF(Dashboard!L1954="B","B",""))</f>
        <v/>
      </c>
    </row>
    <row r="1955" spans="7:7" x14ac:dyDescent="0.25">
      <c r="G1955" s="82" t="str">
        <f>IF(Dashboard!K1955="P","P",IF(Dashboard!L1955="B","B",""))</f>
        <v/>
      </c>
    </row>
    <row r="1956" spans="7:7" x14ac:dyDescent="0.25">
      <c r="G1956" s="82" t="str">
        <f>IF(Dashboard!K1956="P","P",IF(Dashboard!L1956="B","B",""))</f>
        <v/>
      </c>
    </row>
    <row r="1957" spans="7:7" x14ac:dyDescent="0.25">
      <c r="G1957" s="82" t="str">
        <f>IF(Dashboard!K1957="P","P",IF(Dashboard!L1957="B","B",""))</f>
        <v/>
      </c>
    </row>
    <row r="1958" spans="7:7" x14ac:dyDescent="0.25">
      <c r="G1958" s="82" t="str">
        <f>IF(Dashboard!K1958="P","P",IF(Dashboard!L1958="B","B",""))</f>
        <v/>
      </c>
    </row>
    <row r="1959" spans="7:7" x14ac:dyDescent="0.25">
      <c r="G1959" s="82" t="str">
        <f>IF(Dashboard!K1959="P","P",IF(Dashboard!L1959="B","B",""))</f>
        <v/>
      </c>
    </row>
    <row r="1960" spans="7:7" x14ac:dyDescent="0.25">
      <c r="G1960" s="82" t="str">
        <f>IF(Dashboard!K1960="P","P",IF(Dashboard!L1960="B","B",""))</f>
        <v/>
      </c>
    </row>
    <row r="1961" spans="7:7" x14ac:dyDescent="0.25">
      <c r="G1961" s="82" t="str">
        <f>IF(Dashboard!K1961="P","P",IF(Dashboard!L1961="B","B",""))</f>
        <v/>
      </c>
    </row>
    <row r="1962" spans="7:7" x14ac:dyDescent="0.25">
      <c r="G1962" s="82" t="str">
        <f>IF(Dashboard!K1962="P","P",IF(Dashboard!L1962="B","B",""))</f>
        <v/>
      </c>
    </row>
    <row r="1963" spans="7:7" x14ac:dyDescent="0.25">
      <c r="G1963" s="82" t="str">
        <f>IF(Dashboard!K1963="P","P",IF(Dashboard!L1963="B","B",""))</f>
        <v/>
      </c>
    </row>
    <row r="1964" spans="7:7" x14ac:dyDescent="0.25">
      <c r="G1964" s="82" t="str">
        <f>IF(Dashboard!K1964="P","P",IF(Dashboard!L1964="B","B",""))</f>
        <v/>
      </c>
    </row>
    <row r="1965" spans="7:7" x14ac:dyDescent="0.25">
      <c r="G1965" s="82" t="str">
        <f>IF(Dashboard!K1965="P","P",IF(Dashboard!L1965="B","B",""))</f>
        <v/>
      </c>
    </row>
    <row r="1966" spans="7:7" x14ac:dyDescent="0.25">
      <c r="G1966" s="82" t="str">
        <f>IF(Dashboard!K1966="P","P",IF(Dashboard!L1966="B","B",""))</f>
        <v/>
      </c>
    </row>
    <row r="1967" spans="7:7" x14ac:dyDescent="0.25">
      <c r="G1967" s="82" t="str">
        <f>IF(Dashboard!K1967="P","P",IF(Dashboard!L1967="B","B",""))</f>
        <v/>
      </c>
    </row>
    <row r="1968" spans="7:7" x14ac:dyDescent="0.25">
      <c r="G1968" s="82" t="str">
        <f>IF(Dashboard!K1968="P","P",IF(Dashboard!L1968="B","B",""))</f>
        <v/>
      </c>
    </row>
    <row r="1969" spans="7:7" x14ac:dyDescent="0.25">
      <c r="G1969" s="82" t="str">
        <f>IF(Dashboard!K1969="P","P",IF(Dashboard!L1969="B","B",""))</f>
        <v/>
      </c>
    </row>
    <row r="1970" spans="7:7" x14ac:dyDescent="0.25">
      <c r="G1970" s="82" t="str">
        <f>IF(Dashboard!K1970="P","P",IF(Dashboard!L1970="B","B",""))</f>
        <v/>
      </c>
    </row>
    <row r="1971" spans="7:7" x14ac:dyDescent="0.25">
      <c r="G1971" s="82" t="str">
        <f>IF(Dashboard!K1971="P","P",IF(Dashboard!L1971="B","B",""))</f>
        <v/>
      </c>
    </row>
    <row r="1972" spans="7:7" x14ac:dyDescent="0.25">
      <c r="G1972" s="82" t="str">
        <f>IF(Dashboard!K1972="P","P",IF(Dashboard!L1972="B","B",""))</f>
        <v/>
      </c>
    </row>
    <row r="1973" spans="7:7" x14ac:dyDescent="0.25">
      <c r="G1973" s="82" t="str">
        <f>IF(Dashboard!K1973="P","P",IF(Dashboard!L1973="B","B",""))</f>
        <v/>
      </c>
    </row>
    <row r="1974" spans="7:7" x14ac:dyDescent="0.25">
      <c r="G1974" s="82" t="str">
        <f>IF(Dashboard!K1974="P","P",IF(Dashboard!L1974="B","B",""))</f>
        <v/>
      </c>
    </row>
    <row r="1975" spans="7:7" x14ac:dyDescent="0.25">
      <c r="G1975" s="82" t="str">
        <f>IF(Dashboard!K1975="P","P",IF(Dashboard!L1975="B","B",""))</f>
        <v/>
      </c>
    </row>
    <row r="1976" spans="7:7" x14ac:dyDescent="0.25">
      <c r="G1976" s="82" t="str">
        <f>IF(Dashboard!K1976="P","P",IF(Dashboard!L1976="B","B",""))</f>
        <v/>
      </c>
    </row>
    <row r="1977" spans="7:7" x14ac:dyDescent="0.25">
      <c r="G1977" s="82" t="str">
        <f>IF(Dashboard!K1977="P","P",IF(Dashboard!L1977="B","B",""))</f>
        <v/>
      </c>
    </row>
    <row r="1978" spans="7:7" x14ac:dyDescent="0.25">
      <c r="G1978" s="82" t="str">
        <f>IF(Dashboard!K1978="P","P",IF(Dashboard!L1978="B","B",""))</f>
        <v/>
      </c>
    </row>
    <row r="1979" spans="7:7" x14ac:dyDescent="0.25">
      <c r="G1979" s="82" t="str">
        <f>IF(Dashboard!K1979="P","P",IF(Dashboard!L1979="B","B",""))</f>
        <v/>
      </c>
    </row>
    <row r="1980" spans="7:7" x14ac:dyDescent="0.25">
      <c r="G1980" s="82" t="str">
        <f>IF(Dashboard!K1980="P","P",IF(Dashboard!L1980="B","B",""))</f>
        <v/>
      </c>
    </row>
    <row r="1981" spans="7:7" x14ac:dyDescent="0.25">
      <c r="G1981" s="82" t="str">
        <f>IF(Dashboard!K1981="P","P",IF(Dashboard!L1981="B","B",""))</f>
        <v/>
      </c>
    </row>
    <row r="1982" spans="7:7" x14ac:dyDescent="0.25">
      <c r="G1982" s="82" t="str">
        <f>IF(Dashboard!K1982="P","P",IF(Dashboard!L1982="B","B",""))</f>
        <v/>
      </c>
    </row>
    <row r="1983" spans="7:7" x14ac:dyDescent="0.25">
      <c r="G1983" s="82" t="str">
        <f>IF(Dashboard!K1983="P","P",IF(Dashboard!L1983="B","B",""))</f>
        <v/>
      </c>
    </row>
    <row r="1984" spans="7:7" x14ac:dyDescent="0.25">
      <c r="G1984" s="82" t="str">
        <f>IF(Dashboard!K1984="P","P",IF(Dashboard!L1984="B","B",""))</f>
        <v/>
      </c>
    </row>
    <row r="1985" spans="7:7" x14ac:dyDescent="0.25">
      <c r="G1985" s="82" t="str">
        <f>IF(Dashboard!K1985="P","P",IF(Dashboard!L1985="B","B",""))</f>
        <v/>
      </c>
    </row>
    <row r="1986" spans="7:7" x14ac:dyDescent="0.25">
      <c r="G1986" s="82" t="str">
        <f>IF(Dashboard!K1986="P","P",IF(Dashboard!L1986="B","B",""))</f>
        <v/>
      </c>
    </row>
    <row r="1987" spans="7:7" x14ac:dyDescent="0.25">
      <c r="G1987" s="82" t="str">
        <f>IF(Dashboard!K1987="P","P",IF(Dashboard!L1987="B","B",""))</f>
        <v/>
      </c>
    </row>
    <row r="1988" spans="7:7" x14ac:dyDescent="0.25">
      <c r="G1988" s="82" t="str">
        <f>IF(Dashboard!K1988="P","P",IF(Dashboard!L1988="B","B",""))</f>
        <v/>
      </c>
    </row>
    <row r="1989" spans="7:7" x14ac:dyDescent="0.25">
      <c r="G1989" s="82" t="str">
        <f>IF(Dashboard!K1989="P","P",IF(Dashboard!L1989="B","B",""))</f>
        <v/>
      </c>
    </row>
    <row r="1990" spans="7:7" x14ac:dyDescent="0.25">
      <c r="G1990" s="82" t="str">
        <f>IF(Dashboard!K1990="P","P",IF(Dashboard!L1990="B","B",""))</f>
        <v/>
      </c>
    </row>
    <row r="1991" spans="7:7" x14ac:dyDescent="0.25">
      <c r="G1991" s="82" t="str">
        <f>IF(Dashboard!K1991="P","P",IF(Dashboard!L1991="B","B",""))</f>
        <v/>
      </c>
    </row>
    <row r="1992" spans="7:7" x14ac:dyDescent="0.25">
      <c r="G1992" s="82" t="str">
        <f>IF(Dashboard!K1992="P","P",IF(Dashboard!L1992="B","B",""))</f>
        <v/>
      </c>
    </row>
    <row r="1993" spans="7:7" x14ac:dyDescent="0.25">
      <c r="G1993" s="82" t="str">
        <f>IF(Dashboard!K1993="P","P",IF(Dashboard!L1993="B","B",""))</f>
        <v/>
      </c>
    </row>
    <row r="1994" spans="7:7" x14ac:dyDescent="0.25">
      <c r="G1994" s="82" t="str">
        <f>IF(Dashboard!K1994="P","P",IF(Dashboard!L1994="B","B",""))</f>
        <v/>
      </c>
    </row>
    <row r="1995" spans="7:7" x14ac:dyDescent="0.25">
      <c r="G1995" s="82" t="str">
        <f>IF(Dashboard!K1995="P","P",IF(Dashboard!L1995="B","B",""))</f>
        <v/>
      </c>
    </row>
    <row r="1996" spans="7:7" x14ac:dyDescent="0.25">
      <c r="G1996" s="82" t="str">
        <f>IF(Dashboard!K1996="P","P",IF(Dashboard!L1996="B","B",""))</f>
        <v/>
      </c>
    </row>
    <row r="1997" spans="7:7" x14ac:dyDescent="0.25">
      <c r="G1997" s="82" t="str">
        <f>IF(Dashboard!K1997="P","P",IF(Dashboard!L1997="B","B",""))</f>
        <v/>
      </c>
    </row>
    <row r="1998" spans="7:7" x14ac:dyDescent="0.25">
      <c r="G1998" s="82" t="str">
        <f>IF(Dashboard!K1998="P","P",IF(Dashboard!L1998="B","B",""))</f>
        <v/>
      </c>
    </row>
    <row r="1999" spans="7:7" x14ac:dyDescent="0.25">
      <c r="G1999" s="82" t="str">
        <f>IF(Dashboard!K1999="P","P",IF(Dashboard!L1999="B","B",""))</f>
        <v/>
      </c>
    </row>
    <row r="2000" spans="7:7" x14ac:dyDescent="0.25">
      <c r="G2000" s="82" t="str">
        <f>IF(Dashboard!K2000="P","P",IF(Dashboard!L2000="B","B",""))</f>
        <v/>
      </c>
    </row>
    <row r="2001" spans="7:7" x14ac:dyDescent="0.25">
      <c r="G2001" s="82" t="str">
        <f>IF(Dashboard!K2001="P","P",IF(Dashboard!L2001="B","B",""))</f>
        <v/>
      </c>
    </row>
    <row r="2002" spans="7:7" x14ac:dyDescent="0.25">
      <c r="G2002" s="82" t="str">
        <f>IF(Dashboard!K2002="P","P",IF(Dashboard!L2002="B","B",""))</f>
        <v/>
      </c>
    </row>
    <row r="2003" spans="7:7" x14ac:dyDescent="0.25">
      <c r="G2003" s="82" t="str">
        <f>IF(Dashboard!K2003="P","P",IF(Dashboard!L2003="B","B",""))</f>
        <v/>
      </c>
    </row>
    <row r="2004" spans="7:7" x14ac:dyDescent="0.25">
      <c r="G2004" s="82" t="str">
        <f>IF(Dashboard!K2004="P","P",IF(Dashboard!L2004="B","B",""))</f>
        <v/>
      </c>
    </row>
    <row r="2005" spans="7:7" x14ac:dyDescent="0.25">
      <c r="G2005" s="82" t="str">
        <f>IF(Dashboard!K2005="P","P",IF(Dashboard!L2005="B","B",""))</f>
        <v/>
      </c>
    </row>
    <row r="2006" spans="7:7" x14ac:dyDescent="0.25">
      <c r="G2006" s="82" t="str">
        <f>IF(Dashboard!K2006="P","P",IF(Dashboard!L2006="B","B",""))</f>
        <v/>
      </c>
    </row>
    <row r="2007" spans="7:7" x14ac:dyDescent="0.25">
      <c r="G2007" s="82" t="str">
        <f>IF(Dashboard!K2007="P","P",IF(Dashboard!L2007="B","B",""))</f>
        <v/>
      </c>
    </row>
    <row r="2008" spans="7:7" x14ac:dyDescent="0.25">
      <c r="G2008" s="82" t="str">
        <f>IF(Dashboard!K2008="P","P",IF(Dashboard!L2008="B","B",""))</f>
        <v/>
      </c>
    </row>
    <row r="2009" spans="7:7" x14ac:dyDescent="0.25">
      <c r="G2009" s="82" t="str">
        <f>IF(Dashboard!K2009="P","P",IF(Dashboard!L2009="B","B",""))</f>
        <v/>
      </c>
    </row>
    <row r="2010" spans="7:7" x14ac:dyDescent="0.25">
      <c r="G2010" s="82" t="str">
        <f>IF(Dashboard!K2010="P","P",IF(Dashboard!L2010="B","B",""))</f>
        <v/>
      </c>
    </row>
    <row r="2011" spans="7:7" x14ac:dyDescent="0.25">
      <c r="G2011" s="82" t="str">
        <f>IF(Dashboard!K2011="P","P",IF(Dashboard!L2011="B","B",""))</f>
        <v/>
      </c>
    </row>
    <row r="2012" spans="7:7" x14ac:dyDescent="0.25">
      <c r="G2012" s="82" t="str">
        <f>IF(Dashboard!K2012="P","P",IF(Dashboard!L2012="B","B",""))</f>
        <v/>
      </c>
    </row>
    <row r="2013" spans="7:7" x14ac:dyDescent="0.25">
      <c r="G2013" s="82" t="str">
        <f>IF(Dashboard!K2013="P","P",IF(Dashboard!L2013="B","B",""))</f>
        <v/>
      </c>
    </row>
    <row r="2014" spans="7:7" x14ac:dyDescent="0.25">
      <c r="G2014" s="82" t="str">
        <f>IF(Dashboard!K2014="P","P",IF(Dashboard!L2014="B","B",""))</f>
        <v/>
      </c>
    </row>
    <row r="2015" spans="7:7" x14ac:dyDescent="0.25">
      <c r="G2015" s="82" t="str">
        <f>IF(Dashboard!K2015="P","P",IF(Dashboard!L2015="B","B",""))</f>
        <v/>
      </c>
    </row>
    <row r="2016" spans="7:7" x14ac:dyDescent="0.25">
      <c r="G2016" s="82" t="str">
        <f>IF(Dashboard!K2016="P","P",IF(Dashboard!L2016="B","B",""))</f>
        <v/>
      </c>
    </row>
    <row r="2017" spans="7:7" x14ac:dyDescent="0.25">
      <c r="G2017" s="82" t="str">
        <f>IF(Dashboard!K2017="P","P",IF(Dashboard!L2017="B","B",""))</f>
        <v/>
      </c>
    </row>
    <row r="2018" spans="7:7" x14ac:dyDescent="0.25">
      <c r="G2018" s="82" t="str">
        <f>IF(Dashboard!K2018="P","P",IF(Dashboard!L2018="B","B",""))</f>
        <v/>
      </c>
    </row>
    <row r="2019" spans="7:7" x14ac:dyDescent="0.25">
      <c r="G2019" s="82" t="str">
        <f>IF(Dashboard!K2019="P","P",IF(Dashboard!L2019="B","B",""))</f>
        <v/>
      </c>
    </row>
    <row r="2020" spans="7:7" x14ac:dyDescent="0.25">
      <c r="G2020" s="82" t="str">
        <f>IF(Dashboard!K2020="P","P",IF(Dashboard!L2020="B","B",""))</f>
        <v/>
      </c>
    </row>
    <row r="2021" spans="7:7" x14ac:dyDescent="0.25">
      <c r="G2021" s="82" t="str">
        <f>IF(Dashboard!K2021="P","P",IF(Dashboard!L2021="B","B",""))</f>
        <v/>
      </c>
    </row>
    <row r="2022" spans="7:7" x14ac:dyDescent="0.25">
      <c r="G2022" s="82" t="str">
        <f>IF(Dashboard!K2022="P","P",IF(Dashboard!L2022="B","B",""))</f>
        <v/>
      </c>
    </row>
    <row r="2023" spans="7:7" x14ac:dyDescent="0.25">
      <c r="G2023" s="82" t="str">
        <f>IF(Dashboard!K2023="P","P",IF(Dashboard!L2023="B","B",""))</f>
        <v/>
      </c>
    </row>
    <row r="2024" spans="7:7" x14ac:dyDescent="0.25">
      <c r="G2024" s="82" t="str">
        <f>IF(Dashboard!K2024="P","P",IF(Dashboard!L2024="B","B",""))</f>
        <v/>
      </c>
    </row>
    <row r="2025" spans="7:7" x14ac:dyDescent="0.25">
      <c r="G2025" s="82" t="str">
        <f>IF(Dashboard!K2025="P","P",IF(Dashboard!L2025="B","B",""))</f>
        <v/>
      </c>
    </row>
    <row r="2026" spans="7:7" x14ac:dyDescent="0.25">
      <c r="G2026" s="82" t="str">
        <f>IF(Dashboard!K2026="P","P",IF(Dashboard!L2026="B","B",""))</f>
        <v/>
      </c>
    </row>
    <row r="2027" spans="7:7" x14ac:dyDescent="0.25">
      <c r="G2027" s="82" t="str">
        <f>IF(Dashboard!K2027="P","P",IF(Dashboard!L2027="B","B",""))</f>
        <v/>
      </c>
    </row>
    <row r="2028" spans="7:7" x14ac:dyDescent="0.25">
      <c r="G2028" s="82" t="str">
        <f>IF(Dashboard!K2028="P","P",IF(Dashboard!L2028="B","B",""))</f>
        <v/>
      </c>
    </row>
    <row r="2029" spans="7:7" x14ac:dyDescent="0.25">
      <c r="G2029" s="82" t="str">
        <f>IF(Dashboard!K2029="P","P",IF(Dashboard!L2029="B","B",""))</f>
        <v/>
      </c>
    </row>
    <row r="2030" spans="7:7" x14ac:dyDescent="0.25">
      <c r="G2030" s="82" t="str">
        <f>IF(Dashboard!K2030="P","P",IF(Dashboard!L2030="B","B",""))</f>
        <v/>
      </c>
    </row>
    <row r="2031" spans="7:7" x14ac:dyDescent="0.25">
      <c r="G2031" s="82" t="str">
        <f>IF(Dashboard!K2031="P","P",IF(Dashboard!L2031="B","B",""))</f>
        <v/>
      </c>
    </row>
    <row r="2032" spans="7:7" x14ac:dyDescent="0.25">
      <c r="G2032" s="82" t="str">
        <f>IF(Dashboard!K2032="P","P",IF(Dashboard!L2032="B","B",""))</f>
        <v/>
      </c>
    </row>
    <row r="2033" spans="7:7" x14ac:dyDescent="0.25">
      <c r="G2033" s="82" t="str">
        <f>IF(Dashboard!K2033="P","P",IF(Dashboard!L2033="B","B",""))</f>
        <v/>
      </c>
    </row>
    <row r="2034" spans="7:7" x14ac:dyDescent="0.25">
      <c r="G2034" s="82" t="str">
        <f>IF(Dashboard!K2034="P","P",IF(Dashboard!L2034="B","B",""))</f>
        <v/>
      </c>
    </row>
    <row r="2035" spans="7:7" x14ac:dyDescent="0.25">
      <c r="G2035" s="82" t="str">
        <f>IF(Dashboard!K2035="P","P",IF(Dashboard!L2035="B","B",""))</f>
        <v/>
      </c>
    </row>
    <row r="2036" spans="7:7" x14ac:dyDescent="0.25">
      <c r="G2036" s="82" t="str">
        <f>IF(Dashboard!K2036="P","P",IF(Dashboard!L2036="B","B",""))</f>
        <v/>
      </c>
    </row>
    <row r="2037" spans="7:7" x14ac:dyDescent="0.25">
      <c r="G2037" s="82" t="str">
        <f>IF(Dashboard!K2037="P","P",IF(Dashboard!L2037="B","B",""))</f>
        <v/>
      </c>
    </row>
    <row r="2038" spans="7:7" x14ac:dyDescent="0.25">
      <c r="G2038" s="82" t="str">
        <f>IF(Dashboard!K2038="P","P",IF(Dashboard!L2038="B","B",""))</f>
        <v/>
      </c>
    </row>
    <row r="2039" spans="7:7" x14ac:dyDescent="0.25">
      <c r="G2039" s="82" t="str">
        <f>IF(Dashboard!K2039="P","P",IF(Dashboard!L2039="B","B",""))</f>
        <v/>
      </c>
    </row>
    <row r="2040" spans="7:7" x14ac:dyDescent="0.25">
      <c r="G2040" s="82" t="str">
        <f>IF(Dashboard!K2040="P","P",IF(Dashboard!L2040="B","B",""))</f>
        <v/>
      </c>
    </row>
    <row r="2041" spans="7:7" x14ac:dyDescent="0.25">
      <c r="G2041" s="82" t="str">
        <f>IF(Dashboard!K2041="P","P",IF(Dashboard!L2041="B","B",""))</f>
        <v/>
      </c>
    </row>
    <row r="2042" spans="7:7" x14ac:dyDescent="0.25">
      <c r="G2042" s="82" t="str">
        <f>IF(Dashboard!K2042="P","P",IF(Dashboard!L2042="B","B",""))</f>
        <v/>
      </c>
    </row>
    <row r="2043" spans="7:7" x14ac:dyDescent="0.25">
      <c r="G2043" s="82" t="str">
        <f>IF(Dashboard!K2043="P","P",IF(Dashboard!L2043="B","B",""))</f>
        <v/>
      </c>
    </row>
    <row r="2044" spans="7:7" x14ac:dyDescent="0.25">
      <c r="G2044" s="82" t="str">
        <f>IF(Dashboard!K2044="P","P",IF(Dashboard!L2044="B","B",""))</f>
        <v/>
      </c>
    </row>
    <row r="2045" spans="7:7" x14ac:dyDescent="0.25">
      <c r="G2045" s="82" t="str">
        <f>IF(Dashboard!K2045="P","P",IF(Dashboard!L2045="B","B",""))</f>
        <v/>
      </c>
    </row>
    <row r="2046" spans="7:7" x14ac:dyDescent="0.25">
      <c r="G2046" s="82" t="str">
        <f>IF(Dashboard!K2046="P","P",IF(Dashboard!L2046="B","B",""))</f>
        <v/>
      </c>
    </row>
    <row r="2047" spans="7:7" x14ac:dyDescent="0.25">
      <c r="G2047" s="82" t="str">
        <f>IF(Dashboard!K2047="P","P",IF(Dashboard!L2047="B","B",""))</f>
        <v/>
      </c>
    </row>
    <row r="2048" spans="7:7" x14ac:dyDescent="0.25">
      <c r="G2048" s="82" t="str">
        <f>IF(Dashboard!K2048="P","P",IF(Dashboard!L2048="B","B",""))</f>
        <v/>
      </c>
    </row>
    <row r="2049" spans="7:7" x14ac:dyDescent="0.25">
      <c r="G2049" s="82" t="str">
        <f>IF(Dashboard!K2049="P","P",IF(Dashboard!L2049="B","B",""))</f>
        <v/>
      </c>
    </row>
    <row r="2050" spans="7:7" x14ac:dyDescent="0.25">
      <c r="G2050" s="82" t="str">
        <f>IF(Dashboard!K2050="P","P",IF(Dashboard!L2050="B","B",""))</f>
        <v/>
      </c>
    </row>
    <row r="2051" spans="7:7" x14ac:dyDescent="0.25">
      <c r="G2051" s="82" t="str">
        <f>IF(Dashboard!K2051="P","P",IF(Dashboard!L2051="B","B",""))</f>
        <v/>
      </c>
    </row>
    <row r="2052" spans="7:7" x14ac:dyDescent="0.25">
      <c r="G2052" s="82" t="str">
        <f>IF(Dashboard!K2052="P","P",IF(Dashboard!L2052="B","B",""))</f>
        <v/>
      </c>
    </row>
    <row r="2053" spans="7:7" x14ac:dyDescent="0.25">
      <c r="G2053" s="82" t="str">
        <f>IF(Dashboard!K2053="P","P",IF(Dashboard!L2053="B","B",""))</f>
        <v/>
      </c>
    </row>
    <row r="2054" spans="7:7" x14ac:dyDescent="0.25">
      <c r="G2054" s="82" t="str">
        <f>IF(Dashboard!K2054="P","P",IF(Dashboard!L2054="B","B",""))</f>
        <v/>
      </c>
    </row>
    <row r="2055" spans="7:7" x14ac:dyDescent="0.25">
      <c r="G2055" s="82" t="str">
        <f>IF(Dashboard!K2055="P","P",IF(Dashboard!L2055="B","B",""))</f>
        <v/>
      </c>
    </row>
    <row r="2056" spans="7:7" x14ac:dyDescent="0.25">
      <c r="G2056" s="82" t="str">
        <f>IF(Dashboard!K2056="P","P",IF(Dashboard!L2056="B","B",""))</f>
        <v/>
      </c>
    </row>
    <row r="2057" spans="7:7" x14ac:dyDescent="0.25">
      <c r="G2057" s="82" t="str">
        <f>IF(Dashboard!K2057="P","P",IF(Dashboard!L2057="B","B",""))</f>
        <v/>
      </c>
    </row>
    <row r="2058" spans="7:7" x14ac:dyDescent="0.25">
      <c r="G2058" s="82" t="str">
        <f>IF(Dashboard!K2058="P","P",IF(Dashboard!L2058="B","B",""))</f>
        <v/>
      </c>
    </row>
    <row r="2059" spans="7:7" x14ac:dyDescent="0.25">
      <c r="G2059" s="82" t="str">
        <f>IF(Dashboard!K2059="P","P",IF(Dashboard!L2059="B","B",""))</f>
        <v/>
      </c>
    </row>
    <row r="2060" spans="7:7" x14ac:dyDescent="0.25">
      <c r="G2060" s="82" t="str">
        <f>IF(Dashboard!K2060="P","P",IF(Dashboard!L2060="B","B",""))</f>
        <v/>
      </c>
    </row>
    <row r="2061" spans="7:7" x14ac:dyDescent="0.25">
      <c r="G2061" s="82" t="str">
        <f>IF(Dashboard!K2061="P","P",IF(Dashboard!L2061="B","B",""))</f>
        <v/>
      </c>
    </row>
    <row r="2062" spans="7:7" x14ac:dyDescent="0.25">
      <c r="G2062" s="82" t="str">
        <f>IF(Dashboard!K2062="P","P",IF(Dashboard!L2062="B","B",""))</f>
        <v/>
      </c>
    </row>
    <row r="2063" spans="7:7" x14ac:dyDescent="0.25">
      <c r="G2063" s="82" t="str">
        <f>IF(Dashboard!K2063="P","P",IF(Dashboard!L2063="B","B",""))</f>
        <v/>
      </c>
    </row>
    <row r="2064" spans="7:7" x14ac:dyDescent="0.25">
      <c r="G2064" s="82" t="str">
        <f>IF(Dashboard!K2064="P","P",IF(Dashboard!L2064="B","B",""))</f>
        <v/>
      </c>
    </row>
    <row r="2065" spans="7:7" x14ac:dyDescent="0.25">
      <c r="G2065" s="82" t="str">
        <f>IF(Dashboard!K2065="P","P",IF(Dashboard!L2065="B","B",""))</f>
        <v/>
      </c>
    </row>
    <row r="2066" spans="7:7" x14ac:dyDescent="0.25">
      <c r="G2066" s="82" t="str">
        <f>IF(Dashboard!K2066="P","P",IF(Dashboard!L2066="B","B",""))</f>
        <v/>
      </c>
    </row>
    <row r="2067" spans="7:7" x14ac:dyDescent="0.25">
      <c r="G2067" s="82" t="str">
        <f>IF(Dashboard!K2067="P","P",IF(Dashboard!L2067="B","B",""))</f>
        <v/>
      </c>
    </row>
    <row r="2068" spans="7:7" x14ac:dyDescent="0.25">
      <c r="G2068" s="82" t="str">
        <f>IF(Dashboard!K2068="P","P",IF(Dashboard!L2068="B","B",""))</f>
        <v/>
      </c>
    </row>
    <row r="2069" spans="7:7" x14ac:dyDescent="0.25">
      <c r="G2069" s="82" t="str">
        <f>IF(Dashboard!K2069="P","P",IF(Dashboard!L2069="B","B",""))</f>
        <v/>
      </c>
    </row>
    <row r="2070" spans="7:7" x14ac:dyDescent="0.25">
      <c r="G2070" s="82" t="str">
        <f>IF(Dashboard!K2070="P","P",IF(Dashboard!L2070="B","B",""))</f>
        <v/>
      </c>
    </row>
    <row r="2071" spans="7:7" x14ac:dyDescent="0.25">
      <c r="G2071" s="82" t="str">
        <f>IF(Dashboard!K2071="P","P",IF(Dashboard!L2071="B","B",""))</f>
        <v/>
      </c>
    </row>
    <row r="2072" spans="7:7" x14ac:dyDescent="0.25">
      <c r="G2072" s="82" t="str">
        <f>IF(Dashboard!K2072="P","P",IF(Dashboard!L2072="B","B",""))</f>
        <v/>
      </c>
    </row>
    <row r="2073" spans="7:7" x14ac:dyDescent="0.25">
      <c r="G2073" s="82" t="str">
        <f>IF(Dashboard!K2073="P","P",IF(Dashboard!L2073="B","B",""))</f>
        <v/>
      </c>
    </row>
    <row r="2074" spans="7:7" x14ac:dyDescent="0.25">
      <c r="G2074" s="82" t="str">
        <f>IF(Dashboard!K2074="P","P",IF(Dashboard!L2074="B","B",""))</f>
        <v/>
      </c>
    </row>
    <row r="2075" spans="7:7" x14ac:dyDescent="0.25">
      <c r="G2075" s="82" t="str">
        <f>IF(Dashboard!K2075="P","P",IF(Dashboard!L2075="B","B",""))</f>
        <v/>
      </c>
    </row>
    <row r="2076" spans="7:7" x14ac:dyDescent="0.25">
      <c r="G2076" s="82" t="str">
        <f>IF(Dashboard!K2076="P","P",IF(Dashboard!L2076="B","B",""))</f>
        <v/>
      </c>
    </row>
    <row r="2077" spans="7:7" x14ac:dyDescent="0.25">
      <c r="G2077" s="82" t="str">
        <f>IF(Dashboard!K2077="P","P",IF(Dashboard!L2077="B","B",""))</f>
        <v/>
      </c>
    </row>
    <row r="2078" spans="7:7" x14ac:dyDescent="0.25">
      <c r="G2078" s="82" t="str">
        <f>IF(Dashboard!K2078="P","P",IF(Dashboard!L2078="B","B",""))</f>
        <v/>
      </c>
    </row>
    <row r="2079" spans="7:7" x14ac:dyDescent="0.25">
      <c r="G2079" s="82" t="str">
        <f>IF(Dashboard!K2079="P","P",IF(Dashboard!L2079="B","B",""))</f>
        <v/>
      </c>
    </row>
    <row r="2080" spans="7:7" x14ac:dyDescent="0.25">
      <c r="G2080" s="82" t="str">
        <f>IF(Dashboard!K2080="P","P",IF(Dashboard!L2080="B","B",""))</f>
        <v/>
      </c>
    </row>
    <row r="2081" spans="7:7" x14ac:dyDescent="0.25">
      <c r="G2081" s="82" t="str">
        <f>IF(Dashboard!K2081="P","P",IF(Dashboard!L2081="B","B",""))</f>
        <v/>
      </c>
    </row>
    <row r="2082" spans="7:7" x14ac:dyDescent="0.25">
      <c r="G2082" s="82" t="str">
        <f>IF(Dashboard!K2082="P","P",IF(Dashboard!L2082="B","B",""))</f>
        <v/>
      </c>
    </row>
    <row r="2083" spans="7:7" x14ac:dyDescent="0.25">
      <c r="G2083" s="82" t="str">
        <f>IF(Dashboard!K2083="P","P",IF(Dashboard!L2083="B","B",""))</f>
        <v/>
      </c>
    </row>
    <row r="2084" spans="7:7" x14ac:dyDescent="0.25">
      <c r="G2084" s="82" t="str">
        <f>IF(Dashboard!K2084="P","P",IF(Dashboard!L2084="B","B",""))</f>
        <v/>
      </c>
    </row>
    <row r="2085" spans="7:7" x14ac:dyDescent="0.25">
      <c r="G2085" s="82" t="str">
        <f>IF(Dashboard!K2085="P","P",IF(Dashboard!L2085="B","B",""))</f>
        <v/>
      </c>
    </row>
    <row r="2086" spans="7:7" x14ac:dyDescent="0.25">
      <c r="G2086" s="82" t="str">
        <f>IF(Dashboard!K2086="P","P",IF(Dashboard!L2086="B","B",""))</f>
        <v/>
      </c>
    </row>
    <row r="2087" spans="7:7" x14ac:dyDescent="0.25">
      <c r="G2087" s="82" t="str">
        <f>IF(Dashboard!K2087="P","P",IF(Dashboard!L2087="B","B",""))</f>
        <v/>
      </c>
    </row>
    <row r="2088" spans="7:7" x14ac:dyDescent="0.25">
      <c r="G2088" s="82" t="str">
        <f>IF(Dashboard!K2088="P","P",IF(Dashboard!L2088="B","B",""))</f>
        <v/>
      </c>
    </row>
    <row r="2089" spans="7:7" x14ac:dyDescent="0.25">
      <c r="G2089" s="82" t="str">
        <f>IF(Dashboard!K2089="P","P",IF(Dashboard!L2089="B","B",""))</f>
        <v/>
      </c>
    </row>
    <row r="2090" spans="7:7" x14ac:dyDescent="0.25">
      <c r="G2090" s="82" t="str">
        <f>IF(Dashboard!K2090="P","P",IF(Dashboard!L2090="B","B",""))</f>
        <v/>
      </c>
    </row>
    <row r="2091" spans="7:7" x14ac:dyDescent="0.25">
      <c r="G2091" s="82" t="str">
        <f>IF(Dashboard!K2091="P","P",IF(Dashboard!L2091="B","B",""))</f>
        <v/>
      </c>
    </row>
    <row r="2092" spans="7:7" x14ac:dyDescent="0.25">
      <c r="G2092" s="82" t="str">
        <f>IF(Dashboard!K2092="P","P",IF(Dashboard!L2092="B","B",""))</f>
        <v/>
      </c>
    </row>
    <row r="2093" spans="7:7" x14ac:dyDescent="0.25">
      <c r="G2093" s="82" t="str">
        <f>IF(Dashboard!K2093="P","P",IF(Dashboard!L2093="B","B",""))</f>
        <v/>
      </c>
    </row>
    <row r="2094" spans="7:7" x14ac:dyDescent="0.25">
      <c r="G2094" s="82" t="str">
        <f>IF(Dashboard!K2094="P","P",IF(Dashboard!L2094="B","B",""))</f>
        <v/>
      </c>
    </row>
    <row r="2095" spans="7:7" x14ac:dyDescent="0.25">
      <c r="G2095" s="82" t="str">
        <f>IF(Dashboard!K2095="P","P",IF(Dashboard!L2095="B","B",""))</f>
        <v/>
      </c>
    </row>
    <row r="2096" spans="7:7" x14ac:dyDescent="0.25">
      <c r="G2096" s="82" t="str">
        <f>IF(Dashboard!K2096="P","P",IF(Dashboard!L2096="B","B",""))</f>
        <v/>
      </c>
    </row>
    <row r="2097" spans="7:7" x14ac:dyDescent="0.25">
      <c r="G2097" s="82" t="str">
        <f>IF(Dashboard!K2097="P","P",IF(Dashboard!L2097="B","B",""))</f>
        <v/>
      </c>
    </row>
    <row r="2098" spans="7:7" x14ac:dyDescent="0.25">
      <c r="G2098" s="82" t="str">
        <f>IF(Dashboard!K2098="P","P",IF(Dashboard!L2098="B","B",""))</f>
        <v/>
      </c>
    </row>
    <row r="2099" spans="7:7" x14ac:dyDescent="0.25">
      <c r="G2099" s="82" t="str">
        <f>IF(Dashboard!K2099="P","P",IF(Dashboard!L2099="B","B",""))</f>
        <v/>
      </c>
    </row>
    <row r="2100" spans="7:7" x14ac:dyDescent="0.25">
      <c r="G2100" s="82" t="str">
        <f>IF(Dashboard!K2100="P","P",IF(Dashboard!L2100="B","B",""))</f>
        <v/>
      </c>
    </row>
    <row r="2101" spans="7:7" x14ac:dyDescent="0.25">
      <c r="G2101" s="82" t="str">
        <f>IF(Dashboard!K2101="P","P",IF(Dashboard!L2101="B","B",""))</f>
        <v/>
      </c>
    </row>
    <row r="2102" spans="7:7" x14ac:dyDescent="0.25">
      <c r="G2102" s="82" t="str">
        <f>IF(Dashboard!K2102="P","P",IF(Dashboard!L2102="B","B",""))</f>
        <v/>
      </c>
    </row>
    <row r="2103" spans="7:7" x14ac:dyDescent="0.25">
      <c r="G2103" s="82" t="str">
        <f>IF(Dashboard!K2103="P","P",IF(Dashboard!L2103="B","B",""))</f>
        <v/>
      </c>
    </row>
    <row r="2104" spans="7:7" x14ac:dyDescent="0.25">
      <c r="G2104" s="82" t="str">
        <f>IF(Dashboard!K2104="P","P",IF(Dashboard!L2104="B","B",""))</f>
        <v/>
      </c>
    </row>
    <row r="2105" spans="7:7" x14ac:dyDescent="0.25">
      <c r="G2105" s="82" t="str">
        <f>IF(Dashboard!K2105="P","P",IF(Dashboard!L2105="B","B",""))</f>
        <v/>
      </c>
    </row>
    <row r="2106" spans="7:7" x14ac:dyDescent="0.25">
      <c r="G2106" s="82" t="str">
        <f>IF(Dashboard!K2106="P","P",IF(Dashboard!L2106="B","B",""))</f>
        <v/>
      </c>
    </row>
    <row r="2107" spans="7:7" x14ac:dyDescent="0.25">
      <c r="G2107" s="82" t="str">
        <f>IF(Dashboard!K2107="P","P",IF(Dashboard!L2107="B","B",""))</f>
        <v/>
      </c>
    </row>
    <row r="2108" spans="7:7" x14ac:dyDescent="0.25">
      <c r="G2108" s="82" t="str">
        <f>IF(Dashboard!K2108="P","P",IF(Dashboard!L2108="B","B",""))</f>
        <v/>
      </c>
    </row>
    <row r="2109" spans="7:7" x14ac:dyDescent="0.25">
      <c r="G2109" s="82" t="str">
        <f>IF(Dashboard!K2109="P","P",IF(Dashboard!L2109="B","B",""))</f>
        <v/>
      </c>
    </row>
    <row r="2110" spans="7:7" x14ac:dyDescent="0.25">
      <c r="G2110" s="82" t="str">
        <f>IF(Dashboard!K2110="P","P",IF(Dashboard!L2110="B","B",""))</f>
        <v/>
      </c>
    </row>
    <row r="2111" spans="7:7" x14ac:dyDescent="0.25">
      <c r="G2111" s="82" t="str">
        <f>IF(Dashboard!K2111="P","P",IF(Dashboard!L2111="B","B",""))</f>
        <v/>
      </c>
    </row>
    <row r="2112" spans="7:7" x14ac:dyDescent="0.25">
      <c r="G2112" s="82" t="str">
        <f>IF(Dashboard!K2112="P","P",IF(Dashboard!L2112="B","B",""))</f>
        <v/>
      </c>
    </row>
    <row r="2113" spans="7:7" x14ac:dyDescent="0.25">
      <c r="G2113" s="82" t="str">
        <f>IF(Dashboard!K2113="P","P",IF(Dashboard!L2113="B","B",""))</f>
        <v/>
      </c>
    </row>
    <row r="2114" spans="7:7" x14ac:dyDescent="0.25">
      <c r="G2114" s="82" t="str">
        <f>IF(Dashboard!K2114="P","P",IF(Dashboard!L2114="B","B",""))</f>
        <v/>
      </c>
    </row>
    <row r="2115" spans="7:7" x14ac:dyDescent="0.25">
      <c r="G2115" s="82" t="str">
        <f>IF(Dashboard!K2115="P","P",IF(Dashboard!L2115="B","B",""))</f>
        <v/>
      </c>
    </row>
    <row r="2116" spans="7:7" x14ac:dyDescent="0.25">
      <c r="G2116" s="82" t="str">
        <f>IF(Dashboard!K2116="P","P",IF(Dashboard!L2116="B","B",""))</f>
        <v/>
      </c>
    </row>
    <row r="2117" spans="7:7" x14ac:dyDescent="0.25">
      <c r="G2117" s="82" t="str">
        <f>IF(Dashboard!K2117="P","P",IF(Dashboard!L2117="B","B",""))</f>
        <v/>
      </c>
    </row>
    <row r="2118" spans="7:7" x14ac:dyDescent="0.25">
      <c r="G2118" s="82" t="str">
        <f>IF(Dashboard!K2118="P","P",IF(Dashboard!L2118="B","B",""))</f>
        <v/>
      </c>
    </row>
    <row r="2119" spans="7:7" x14ac:dyDescent="0.25">
      <c r="G2119" s="82" t="str">
        <f>IF(Dashboard!K2119="P","P",IF(Dashboard!L2119="B","B",""))</f>
        <v/>
      </c>
    </row>
    <row r="2120" spans="7:7" x14ac:dyDescent="0.25">
      <c r="G2120" s="82" t="str">
        <f>IF(Dashboard!K2120="P","P",IF(Dashboard!L2120="B","B",""))</f>
        <v/>
      </c>
    </row>
    <row r="2121" spans="7:7" x14ac:dyDescent="0.25">
      <c r="G2121" s="82" t="str">
        <f>IF(Dashboard!K2121="P","P",IF(Dashboard!L2121="B","B",""))</f>
        <v/>
      </c>
    </row>
    <row r="2122" spans="7:7" x14ac:dyDescent="0.25">
      <c r="G2122" s="82" t="str">
        <f>IF(Dashboard!K2122="P","P",IF(Dashboard!L2122="B","B",""))</f>
        <v/>
      </c>
    </row>
    <row r="2123" spans="7:7" x14ac:dyDescent="0.25">
      <c r="G2123" s="82" t="str">
        <f>IF(Dashboard!K2123="P","P",IF(Dashboard!L2123="B","B",""))</f>
        <v/>
      </c>
    </row>
    <row r="2124" spans="7:7" x14ac:dyDescent="0.25">
      <c r="G2124" s="82" t="str">
        <f>IF(Dashboard!K2124="P","P",IF(Dashboard!L2124="B","B",""))</f>
        <v/>
      </c>
    </row>
    <row r="2125" spans="7:7" x14ac:dyDescent="0.25">
      <c r="G2125" s="82" t="str">
        <f>IF(Dashboard!K2125="P","P",IF(Dashboard!L2125="B","B",""))</f>
        <v/>
      </c>
    </row>
    <row r="2126" spans="7:7" x14ac:dyDescent="0.25">
      <c r="G2126" s="82" t="str">
        <f>IF(Dashboard!K2126="P","P",IF(Dashboard!L2126="B","B",""))</f>
        <v/>
      </c>
    </row>
    <row r="2127" spans="7:7" x14ac:dyDescent="0.25">
      <c r="G2127" s="82" t="str">
        <f>IF(Dashboard!K2127="P","P",IF(Dashboard!L2127="B","B",""))</f>
        <v/>
      </c>
    </row>
    <row r="2128" spans="7:7" x14ac:dyDescent="0.25">
      <c r="G2128" s="82" t="str">
        <f>IF(Dashboard!K2128="P","P",IF(Dashboard!L2128="B","B",""))</f>
        <v/>
      </c>
    </row>
    <row r="2129" spans="7:7" x14ac:dyDescent="0.25">
      <c r="G2129" s="82" t="str">
        <f>IF(Dashboard!K2129="P","P",IF(Dashboard!L2129="B","B",""))</f>
        <v/>
      </c>
    </row>
    <row r="2130" spans="7:7" x14ac:dyDescent="0.25">
      <c r="G2130" s="82" t="str">
        <f>IF(Dashboard!K2130="P","P",IF(Dashboard!L2130="B","B",""))</f>
        <v/>
      </c>
    </row>
    <row r="2131" spans="7:7" x14ac:dyDescent="0.25">
      <c r="G2131" s="82" t="str">
        <f>IF(Dashboard!K2131="P","P",IF(Dashboard!L2131="B","B",""))</f>
        <v/>
      </c>
    </row>
    <row r="2132" spans="7:7" x14ac:dyDescent="0.25">
      <c r="G2132" s="82" t="str">
        <f>IF(Dashboard!K2132="P","P",IF(Dashboard!L2132="B","B",""))</f>
        <v/>
      </c>
    </row>
    <row r="2133" spans="7:7" x14ac:dyDescent="0.25">
      <c r="G2133" s="82" t="str">
        <f>IF(Dashboard!K2133="P","P",IF(Dashboard!L2133="B","B",""))</f>
        <v/>
      </c>
    </row>
    <row r="2134" spans="7:7" x14ac:dyDescent="0.25">
      <c r="G2134" s="82" t="str">
        <f>IF(Dashboard!K2134="P","P",IF(Dashboard!L2134="B","B",""))</f>
        <v/>
      </c>
    </row>
    <row r="2135" spans="7:7" x14ac:dyDescent="0.25">
      <c r="G2135" s="82" t="str">
        <f>IF(Dashboard!K2135="P","P",IF(Dashboard!L2135="B","B",""))</f>
        <v/>
      </c>
    </row>
    <row r="2136" spans="7:7" x14ac:dyDescent="0.25">
      <c r="G2136" s="82" t="str">
        <f>IF(Dashboard!K2136="P","P",IF(Dashboard!L2136="B","B",""))</f>
        <v/>
      </c>
    </row>
    <row r="2137" spans="7:7" x14ac:dyDescent="0.25">
      <c r="G2137" s="82" t="str">
        <f>IF(Dashboard!K2137="P","P",IF(Dashboard!L2137="B","B",""))</f>
        <v/>
      </c>
    </row>
    <row r="2138" spans="7:7" x14ac:dyDescent="0.25">
      <c r="G2138" s="82" t="str">
        <f>IF(Dashboard!K2138="P","P",IF(Dashboard!L2138="B","B",""))</f>
        <v/>
      </c>
    </row>
    <row r="2139" spans="7:7" x14ac:dyDescent="0.25">
      <c r="G2139" s="82" t="str">
        <f>IF(Dashboard!K2139="P","P",IF(Dashboard!L2139="B","B",""))</f>
        <v/>
      </c>
    </row>
    <row r="2140" spans="7:7" x14ac:dyDescent="0.25">
      <c r="G2140" s="82" t="str">
        <f>IF(Dashboard!K2140="P","P",IF(Dashboard!L2140="B","B",""))</f>
        <v/>
      </c>
    </row>
    <row r="2141" spans="7:7" x14ac:dyDescent="0.25">
      <c r="G2141" s="82" t="str">
        <f>IF(Dashboard!K2141="P","P",IF(Dashboard!L2141="B","B",""))</f>
        <v/>
      </c>
    </row>
    <row r="2142" spans="7:7" x14ac:dyDescent="0.25">
      <c r="G2142" s="82" t="str">
        <f>IF(Dashboard!K2142="P","P",IF(Dashboard!L2142="B","B",""))</f>
        <v/>
      </c>
    </row>
    <row r="2143" spans="7:7" x14ac:dyDescent="0.25">
      <c r="G2143" s="82" t="str">
        <f>IF(Dashboard!K2143="P","P",IF(Dashboard!L2143="B","B",""))</f>
        <v/>
      </c>
    </row>
    <row r="2144" spans="7:7" x14ac:dyDescent="0.25">
      <c r="G2144" s="82" t="str">
        <f>IF(Dashboard!K2144="P","P",IF(Dashboard!L2144="B","B",""))</f>
        <v/>
      </c>
    </row>
    <row r="2145" spans="7:7" x14ac:dyDescent="0.25">
      <c r="G2145" s="82" t="str">
        <f>IF(Dashboard!K2145="P","P",IF(Dashboard!L2145="B","B",""))</f>
        <v/>
      </c>
    </row>
    <row r="2146" spans="7:7" x14ac:dyDescent="0.25">
      <c r="G2146" s="82" t="str">
        <f>IF(Dashboard!K2146="P","P",IF(Dashboard!L2146="B","B",""))</f>
        <v/>
      </c>
    </row>
    <row r="2147" spans="7:7" x14ac:dyDescent="0.25">
      <c r="G2147" s="82" t="str">
        <f>IF(Dashboard!K2147="P","P",IF(Dashboard!L2147="B","B",""))</f>
        <v/>
      </c>
    </row>
    <row r="2148" spans="7:7" x14ac:dyDescent="0.25">
      <c r="G2148" s="82" t="str">
        <f>IF(Dashboard!K2148="P","P",IF(Dashboard!L2148="B","B",""))</f>
        <v/>
      </c>
    </row>
    <row r="2149" spans="7:7" x14ac:dyDescent="0.25">
      <c r="G2149" s="82" t="str">
        <f>IF(Dashboard!K2149="P","P",IF(Dashboard!L2149="B","B",""))</f>
        <v/>
      </c>
    </row>
    <row r="2150" spans="7:7" x14ac:dyDescent="0.25">
      <c r="G2150" s="82" t="str">
        <f>IF(Dashboard!K2150="P","P",IF(Dashboard!L2150="B","B",""))</f>
        <v/>
      </c>
    </row>
    <row r="2151" spans="7:7" x14ac:dyDescent="0.25">
      <c r="G2151" s="82" t="str">
        <f>IF(Dashboard!K2151="P","P",IF(Dashboard!L2151="B","B",""))</f>
        <v/>
      </c>
    </row>
    <row r="2152" spans="7:7" x14ac:dyDescent="0.25">
      <c r="G2152" s="82" t="str">
        <f>IF(Dashboard!K2152="P","P",IF(Dashboard!L2152="B","B",""))</f>
        <v/>
      </c>
    </row>
    <row r="2153" spans="7:7" x14ac:dyDescent="0.25">
      <c r="G2153" s="82" t="str">
        <f>IF(Dashboard!K2153="P","P",IF(Dashboard!L2153="B","B",""))</f>
        <v/>
      </c>
    </row>
    <row r="2154" spans="7:7" x14ac:dyDescent="0.25">
      <c r="G2154" s="82" t="str">
        <f>IF(Dashboard!K2154="P","P",IF(Dashboard!L2154="B","B",""))</f>
        <v/>
      </c>
    </row>
    <row r="2155" spans="7:7" x14ac:dyDescent="0.25">
      <c r="G2155" s="82" t="str">
        <f>IF(Dashboard!K2155="P","P",IF(Dashboard!L2155="B","B",""))</f>
        <v/>
      </c>
    </row>
    <row r="2156" spans="7:7" x14ac:dyDescent="0.25">
      <c r="G2156" s="82" t="str">
        <f>IF(Dashboard!K2156="P","P",IF(Dashboard!L2156="B","B",""))</f>
        <v/>
      </c>
    </row>
    <row r="2157" spans="7:7" x14ac:dyDescent="0.25">
      <c r="G2157" s="82" t="str">
        <f>IF(Dashboard!K2157="P","P",IF(Dashboard!L2157="B","B",""))</f>
        <v/>
      </c>
    </row>
    <row r="2158" spans="7:7" x14ac:dyDescent="0.25">
      <c r="G2158" s="82" t="str">
        <f>IF(Dashboard!K2158="P","P",IF(Dashboard!L2158="B","B",""))</f>
        <v/>
      </c>
    </row>
    <row r="2159" spans="7:7" x14ac:dyDescent="0.25">
      <c r="G2159" s="82" t="str">
        <f>IF(Dashboard!K2159="P","P",IF(Dashboard!L2159="B","B",""))</f>
        <v/>
      </c>
    </row>
    <row r="2160" spans="7:7" x14ac:dyDescent="0.25">
      <c r="G2160" s="82" t="str">
        <f>IF(Dashboard!K2160="P","P",IF(Dashboard!L2160="B","B",""))</f>
        <v/>
      </c>
    </row>
    <row r="2161" spans="7:7" x14ac:dyDescent="0.25">
      <c r="G2161" s="82" t="str">
        <f>IF(Dashboard!K2161="P","P",IF(Dashboard!L2161="B","B",""))</f>
        <v/>
      </c>
    </row>
    <row r="2162" spans="7:7" x14ac:dyDescent="0.25">
      <c r="G2162" s="82" t="str">
        <f>IF(Dashboard!K2162="P","P",IF(Dashboard!L2162="B","B",""))</f>
        <v/>
      </c>
    </row>
    <row r="2163" spans="7:7" x14ac:dyDescent="0.25">
      <c r="G2163" s="82" t="str">
        <f>IF(Dashboard!K2163="P","P",IF(Dashboard!L2163="B","B",""))</f>
        <v/>
      </c>
    </row>
    <row r="2164" spans="7:7" x14ac:dyDescent="0.25">
      <c r="G2164" s="82" t="str">
        <f>IF(Dashboard!K2164="P","P",IF(Dashboard!L2164="B","B",""))</f>
        <v/>
      </c>
    </row>
    <row r="2165" spans="7:7" x14ac:dyDescent="0.25">
      <c r="G2165" s="82" t="str">
        <f>IF(Dashboard!K2165="P","P",IF(Dashboard!L2165="B","B",""))</f>
        <v/>
      </c>
    </row>
    <row r="2166" spans="7:7" x14ac:dyDescent="0.25">
      <c r="G2166" s="82" t="str">
        <f>IF(Dashboard!K2166="P","P",IF(Dashboard!L2166="B","B",""))</f>
        <v/>
      </c>
    </row>
    <row r="2167" spans="7:7" x14ac:dyDescent="0.25">
      <c r="G2167" s="82" t="str">
        <f>IF(Dashboard!K2167="P","P",IF(Dashboard!L2167="B","B",""))</f>
        <v/>
      </c>
    </row>
    <row r="2168" spans="7:7" x14ac:dyDescent="0.25">
      <c r="G2168" s="82" t="str">
        <f>IF(Dashboard!K2168="P","P",IF(Dashboard!L2168="B","B",""))</f>
        <v/>
      </c>
    </row>
    <row r="2169" spans="7:7" x14ac:dyDescent="0.25">
      <c r="G2169" s="82" t="str">
        <f>IF(Dashboard!K2169="P","P",IF(Dashboard!L2169="B","B",""))</f>
        <v/>
      </c>
    </row>
    <row r="2170" spans="7:7" x14ac:dyDescent="0.25">
      <c r="G2170" s="82" t="str">
        <f>IF(Dashboard!K2170="P","P",IF(Dashboard!L2170="B","B",""))</f>
        <v/>
      </c>
    </row>
    <row r="2171" spans="7:7" x14ac:dyDescent="0.25">
      <c r="G2171" s="82" t="str">
        <f>IF(Dashboard!K2171="P","P",IF(Dashboard!L2171="B","B",""))</f>
        <v/>
      </c>
    </row>
    <row r="2172" spans="7:7" x14ac:dyDescent="0.25">
      <c r="G2172" s="82" t="str">
        <f>IF(Dashboard!K2172="P","P",IF(Dashboard!L2172="B","B",""))</f>
        <v/>
      </c>
    </row>
    <row r="2173" spans="7:7" x14ac:dyDescent="0.25">
      <c r="G2173" s="82" t="str">
        <f>IF(Dashboard!K2173="P","P",IF(Dashboard!L2173="B","B",""))</f>
        <v/>
      </c>
    </row>
    <row r="2174" spans="7:7" x14ac:dyDescent="0.25">
      <c r="G2174" s="82" t="str">
        <f>IF(Dashboard!K2174="P","P",IF(Dashboard!L2174="B","B",""))</f>
        <v/>
      </c>
    </row>
    <row r="2175" spans="7:7" x14ac:dyDescent="0.25">
      <c r="G2175" s="82" t="str">
        <f>IF(Dashboard!K2175="P","P",IF(Dashboard!L2175="B","B",""))</f>
        <v/>
      </c>
    </row>
    <row r="2176" spans="7:7" x14ac:dyDescent="0.25">
      <c r="G2176" s="82" t="str">
        <f>IF(Dashboard!K2176="P","P",IF(Dashboard!L2176="B","B",""))</f>
        <v/>
      </c>
    </row>
    <row r="2177" spans="7:7" x14ac:dyDescent="0.25">
      <c r="G2177" s="82" t="str">
        <f>IF(Dashboard!K2177="P","P",IF(Dashboard!L2177="B","B",""))</f>
        <v/>
      </c>
    </row>
    <row r="2178" spans="7:7" x14ac:dyDescent="0.25">
      <c r="G2178" s="82" t="str">
        <f>IF(Dashboard!K2178="P","P",IF(Dashboard!L2178="B","B",""))</f>
        <v/>
      </c>
    </row>
    <row r="2179" spans="7:7" x14ac:dyDescent="0.25">
      <c r="G2179" s="82" t="str">
        <f>IF(Dashboard!K2179="P","P",IF(Dashboard!L2179="B","B",""))</f>
        <v/>
      </c>
    </row>
    <row r="2180" spans="7:7" x14ac:dyDescent="0.25">
      <c r="G2180" s="82" t="str">
        <f>IF(Dashboard!K2180="P","P",IF(Dashboard!L2180="B","B",""))</f>
        <v/>
      </c>
    </row>
    <row r="2181" spans="7:7" x14ac:dyDescent="0.25">
      <c r="G2181" s="82" t="str">
        <f>IF(Dashboard!K2181="P","P",IF(Dashboard!L2181="B","B",""))</f>
        <v/>
      </c>
    </row>
    <row r="2182" spans="7:7" x14ac:dyDescent="0.25">
      <c r="G2182" s="82" t="str">
        <f>IF(Dashboard!K2182="P","P",IF(Dashboard!L2182="B","B",""))</f>
        <v/>
      </c>
    </row>
    <row r="2183" spans="7:7" x14ac:dyDescent="0.25">
      <c r="G2183" s="82" t="str">
        <f>IF(Dashboard!K2183="P","P",IF(Dashboard!L2183="B","B",""))</f>
        <v/>
      </c>
    </row>
    <row r="2184" spans="7:7" x14ac:dyDescent="0.25">
      <c r="G2184" s="82" t="str">
        <f>IF(Dashboard!K2184="P","P",IF(Dashboard!L2184="B","B",""))</f>
        <v/>
      </c>
    </row>
    <row r="2185" spans="7:7" x14ac:dyDescent="0.25">
      <c r="G2185" s="82" t="str">
        <f>IF(Dashboard!K2185="P","P",IF(Dashboard!L2185="B","B",""))</f>
        <v/>
      </c>
    </row>
    <row r="2186" spans="7:7" x14ac:dyDescent="0.25">
      <c r="G2186" s="82" t="str">
        <f>IF(Dashboard!K2186="P","P",IF(Dashboard!L2186="B","B",""))</f>
        <v/>
      </c>
    </row>
    <row r="2187" spans="7:7" x14ac:dyDescent="0.25">
      <c r="G2187" s="82" t="str">
        <f>IF(Dashboard!K2187="P","P",IF(Dashboard!L2187="B","B",""))</f>
        <v/>
      </c>
    </row>
    <row r="2188" spans="7:7" x14ac:dyDescent="0.25">
      <c r="G2188" s="82" t="str">
        <f>IF(Dashboard!K2188="P","P",IF(Dashboard!L2188="B","B",""))</f>
        <v/>
      </c>
    </row>
    <row r="2189" spans="7:7" x14ac:dyDescent="0.25">
      <c r="G2189" s="82" t="str">
        <f>IF(Dashboard!K2189="P","P",IF(Dashboard!L2189="B","B",""))</f>
        <v/>
      </c>
    </row>
    <row r="2190" spans="7:7" x14ac:dyDescent="0.25">
      <c r="G2190" s="82" t="str">
        <f>IF(Dashboard!K2190="P","P",IF(Dashboard!L2190="B","B",""))</f>
        <v/>
      </c>
    </row>
    <row r="2191" spans="7:7" x14ac:dyDescent="0.25">
      <c r="G2191" s="82" t="str">
        <f>IF(Dashboard!K2191="P","P",IF(Dashboard!L2191="B","B",""))</f>
        <v/>
      </c>
    </row>
    <row r="2192" spans="7:7" x14ac:dyDescent="0.25">
      <c r="G2192" s="82" t="str">
        <f>IF(Dashboard!K2192="P","P",IF(Dashboard!L2192="B","B",""))</f>
        <v/>
      </c>
    </row>
    <row r="2193" spans="7:7" x14ac:dyDescent="0.25">
      <c r="G2193" s="82" t="str">
        <f>IF(Dashboard!K2193="P","P",IF(Dashboard!L2193="B","B",""))</f>
        <v/>
      </c>
    </row>
    <row r="2194" spans="7:7" x14ac:dyDescent="0.25">
      <c r="G2194" s="82" t="str">
        <f>IF(Dashboard!K2194="P","P",IF(Dashboard!L2194="B","B",""))</f>
        <v/>
      </c>
    </row>
    <row r="2195" spans="7:7" x14ac:dyDescent="0.25">
      <c r="G2195" s="82" t="str">
        <f>IF(Dashboard!K2195="P","P",IF(Dashboard!L2195="B","B",""))</f>
        <v/>
      </c>
    </row>
    <row r="2196" spans="7:7" x14ac:dyDescent="0.25">
      <c r="G2196" s="82" t="str">
        <f>IF(Dashboard!K2196="P","P",IF(Dashboard!L2196="B","B",""))</f>
        <v/>
      </c>
    </row>
    <row r="2197" spans="7:7" x14ac:dyDescent="0.25">
      <c r="G2197" s="82" t="str">
        <f>IF(Dashboard!K2197="P","P",IF(Dashboard!L2197="B","B",""))</f>
        <v/>
      </c>
    </row>
    <row r="2198" spans="7:7" x14ac:dyDescent="0.25">
      <c r="G2198" s="82" t="str">
        <f>IF(Dashboard!K2198="P","P",IF(Dashboard!L2198="B","B",""))</f>
        <v/>
      </c>
    </row>
    <row r="2199" spans="7:7" x14ac:dyDescent="0.25">
      <c r="G2199" s="82" t="str">
        <f>IF(Dashboard!K2199="P","P",IF(Dashboard!L2199="B","B",""))</f>
        <v/>
      </c>
    </row>
    <row r="2200" spans="7:7" x14ac:dyDescent="0.25">
      <c r="G2200" s="82" t="str">
        <f>IF(Dashboard!K2200="P","P",IF(Dashboard!L2200="B","B",""))</f>
        <v/>
      </c>
    </row>
    <row r="2201" spans="7:7" x14ac:dyDescent="0.25">
      <c r="G2201" s="82" t="str">
        <f>IF(Dashboard!K2201="P","P",IF(Dashboard!L2201="B","B",""))</f>
        <v/>
      </c>
    </row>
    <row r="2202" spans="7:7" x14ac:dyDescent="0.25">
      <c r="G2202" s="82" t="str">
        <f>IF(Dashboard!K2202="P","P",IF(Dashboard!L2202="B","B",""))</f>
        <v/>
      </c>
    </row>
    <row r="2203" spans="7:7" x14ac:dyDescent="0.25">
      <c r="G2203" s="82" t="str">
        <f>IF(Dashboard!K2203="P","P",IF(Dashboard!L2203="B","B",""))</f>
        <v/>
      </c>
    </row>
    <row r="2204" spans="7:7" x14ac:dyDescent="0.25">
      <c r="G2204" s="82" t="str">
        <f>IF(Dashboard!K2204="P","P",IF(Dashboard!L2204="B","B",""))</f>
        <v/>
      </c>
    </row>
    <row r="2205" spans="7:7" x14ac:dyDescent="0.25">
      <c r="G2205" s="82" t="str">
        <f>IF(Dashboard!K2205="P","P",IF(Dashboard!L2205="B","B",""))</f>
        <v/>
      </c>
    </row>
    <row r="2206" spans="7:7" x14ac:dyDescent="0.25">
      <c r="G2206" s="82" t="str">
        <f>IF(Dashboard!K2206="P","P",IF(Dashboard!L2206="B","B",""))</f>
        <v/>
      </c>
    </row>
    <row r="2207" spans="7:7" x14ac:dyDescent="0.25">
      <c r="G2207" s="82" t="str">
        <f>IF(Dashboard!K2207="P","P",IF(Dashboard!L2207="B","B",""))</f>
        <v/>
      </c>
    </row>
    <row r="2208" spans="7:7" x14ac:dyDescent="0.25">
      <c r="G2208" s="82" t="str">
        <f>IF(Dashboard!K2208="P","P",IF(Dashboard!L2208="B","B",""))</f>
        <v/>
      </c>
    </row>
    <row r="2209" spans="7:7" x14ac:dyDescent="0.25">
      <c r="G2209" s="82" t="str">
        <f>IF(Dashboard!K2209="P","P",IF(Dashboard!L2209="B","B",""))</f>
        <v/>
      </c>
    </row>
    <row r="2210" spans="7:7" x14ac:dyDescent="0.25">
      <c r="G2210" s="82" t="str">
        <f>IF(Dashboard!K2210="P","P",IF(Dashboard!L2210="B","B",""))</f>
        <v/>
      </c>
    </row>
    <row r="2211" spans="7:7" x14ac:dyDescent="0.25">
      <c r="G2211" s="82" t="str">
        <f>IF(Dashboard!K2211="P","P",IF(Dashboard!L2211="B","B",""))</f>
        <v/>
      </c>
    </row>
    <row r="2212" spans="7:7" x14ac:dyDescent="0.25">
      <c r="G2212" s="82" t="str">
        <f>IF(Dashboard!K2212="P","P",IF(Dashboard!L2212="B","B",""))</f>
        <v/>
      </c>
    </row>
    <row r="2213" spans="7:7" x14ac:dyDescent="0.25">
      <c r="G2213" s="82" t="str">
        <f>IF(Dashboard!K2213="P","P",IF(Dashboard!L2213="B","B",""))</f>
        <v/>
      </c>
    </row>
    <row r="2214" spans="7:7" x14ac:dyDescent="0.25">
      <c r="G2214" s="82" t="str">
        <f>IF(Dashboard!K2214="P","P",IF(Dashboard!L2214="B","B",""))</f>
        <v/>
      </c>
    </row>
    <row r="2215" spans="7:7" x14ac:dyDescent="0.25">
      <c r="G2215" s="82" t="str">
        <f>IF(Dashboard!K2215="P","P",IF(Dashboard!L2215="B","B",""))</f>
        <v/>
      </c>
    </row>
    <row r="2216" spans="7:7" x14ac:dyDescent="0.25">
      <c r="G2216" s="82" t="str">
        <f>IF(Dashboard!K2216="P","P",IF(Dashboard!L2216="B","B",""))</f>
        <v/>
      </c>
    </row>
    <row r="2217" spans="7:7" x14ac:dyDescent="0.25">
      <c r="G2217" s="82" t="str">
        <f>IF(Dashboard!K2217="P","P",IF(Dashboard!L2217="B","B",""))</f>
        <v/>
      </c>
    </row>
    <row r="2218" spans="7:7" x14ac:dyDescent="0.25">
      <c r="G2218" s="82" t="str">
        <f>IF(Dashboard!K2218="P","P",IF(Dashboard!L2218="B","B",""))</f>
        <v/>
      </c>
    </row>
    <row r="2219" spans="7:7" x14ac:dyDescent="0.25">
      <c r="G2219" s="82" t="str">
        <f>IF(Dashboard!K2219="P","P",IF(Dashboard!L2219="B","B",""))</f>
        <v/>
      </c>
    </row>
    <row r="2220" spans="7:7" x14ac:dyDescent="0.25">
      <c r="G2220" s="82" t="str">
        <f>IF(Dashboard!K2220="P","P",IF(Dashboard!L2220="B","B",""))</f>
        <v/>
      </c>
    </row>
    <row r="2221" spans="7:7" x14ac:dyDescent="0.25">
      <c r="G2221" s="82" t="str">
        <f>IF(Dashboard!K2221="P","P",IF(Dashboard!L2221="B","B",""))</f>
        <v/>
      </c>
    </row>
    <row r="2222" spans="7:7" x14ac:dyDescent="0.25">
      <c r="G2222" s="82" t="str">
        <f>IF(Dashboard!K2222="P","P",IF(Dashboard!L2222="B","B",""))</f>
        <v/>
      </c>
    </row>
    <row r="2223" spans="7:7" x14ac:dyDescent="0.25">
      <c r="G2223" s="82" t="str">
        <f>IF(Dashboard!K2223="P","P",IF(Dashboard!L2223="B","B",""))</f>
        <v/>
      </c>
    </row>
    <row r="2224" spans="7:7" x14ac:dyDescent="0.25">
      <c r="G2224" s="82" t="str">
        <f>IF(Dashboard!K2224="P","P",IF(Dashboard!L2224="B","B",""))</f>
        <v/>
      </c>
    </row>
    <row r="2225" spans="7:7" x14ac:dyDescent="0.25">
      <c r="G2225" s="82" t="str">
        <f>IF(Dashboard!K2225="P","P",IF(Dashboard!L2225="B","B",""))</f>
        <v/>
      </c>
    </row>
    <row r="2226" spans="7:7" x14ac:dyDescent="0.25">
      <c r="G2226" s="82" t="str">
        <f>IF(Dashboard!K2226="P","P",IF(Dashboard!L2226="B","B",""))</f>
        <v/>
      </c>
    </row>
    <row r="2227" spans="7:7" x14ac:dyDescent="0.25">
      <c r="G2227" s="82" t="str">
        <f>IF(Dashboard!K2227="P","P",IF(Dashboard!L2227="B","B",""))</f>
        <v/>
      </c>
    </row>
    <row r="2228" spans="7:7" x14ac:dyDescent="0.25">
      <c r="G2228" s="82" t="str">
        <f>IF(Dashboard!K2228="P","P",IF(Dashboard!L2228="B","B",""))</f>
        <v/>
      </c>
    </row>
    <row r="2229" spans="7:7" x14ac:dyDescent="0.25">
      <c r="G2229" s="82" t="str">
        <f>IF(Dashboard!K2229="P","P",IF(Dashboard!L2229="B","B",""))</f>
        <v/>
      </c>
    </row>
    <row r="2230" spans="7:7" x14ac:dyDescent="0.25">
      <c r="G2230" s="82" t="str">
        <f>IF(Dashboard!K2230="P","P",IF(Dashboard!L2230="B","B",""))</f>
        <v/>
      </c>
    </row>
    <row r="2231" spans="7:7" x14ac:dyDescent="0.25">
      <c r="G2231" s="82" t="str">
        <f>IF(Dashboard!K2231="P","P",IF(Dashboard!L2231="B","B",""))</f>
        <v/>
      </c>
    </row>
    <row r="2232" spans="7:7" x14ac:dyDescent="0.25">
      <c r="G2232" s="82" t="str">
        <f>IF(Dashboard!K2232="P","P",IF(Dashboard!L2232="B","B",""))</f>
        <v/>
      </c>
    </row>
    <row r="2233" spans="7:7" x14ac:dyDescent="0.25">
      <c r="G2233" s="82" t="str">
        <f>IF(Dashboard!K2233="P","P",IF(Dashboard!L2233="B","B",""))</f>
        <v/>
      </c>
    </row>
  </sheetData>
  <mergeCells count="10">
    <mergeCell ref="P3:R3"/>
    <mergeCell ref="AA3:AA4"/>
    <mergeCell ref="A3:N3"/>
    <mergeCell ref="AH3:AI3"/>
    <mergeCell ref="U3:U4"/>
    <mergeCell ref="V3:V4"/>
    <mergeCell ref="AB3:AC3"/>
    <mergeCell ref="AD3:AE3"/>
    <mergeCell ref="Y3:Z3"/>
    <mergeCell ref="W3:X3"/>
  </mergeCells>
  <phoneticPr fontId="2" type="noConversion"/>
  <conditionalFormatting sqref="G5:G2233">
    <cfRule type="cellIs" dxfId="2" priority="3" operator="equal">
      <formula>"P"</formula>
    </cfRule>
  </conditionalFormatting>
  <conditionalFormatting sqref="G5:G1048576">
    <cfRule type="cellIs" dxfId="1" priority="1" operator="equal">
      <formula>"B"</formula>
    </cfRule>
    <cfRule type="cellIs" dxfId="0" priority="2" operator="equal">
      <formula>"P"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Strategy1-Old</vt:lpstr>
      <vt:lpstr>Strategy-Rule</vt:lpstr>
      <vt:lpstr>Strategy1-PD-TG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Singh</dc:creator>
  <cp:lastModifiedBy>Abhay Kumar Singh</cp:lastModifiedBy>
  <dcterms:created xsi:type="dcterms:W3CDTF">2023-05-24T03:48:47Z</dcterms:created>
  <dcterms:modified xsi:type="dcterms:W3CDTF">2023-05-25T17:44:41Z</dcterms:modified>
</cp:coreProperties>
</file>